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5\"/>
    </mc:Choice>
  </mc:AlternateContent>
  <xr:revisionPtr revIDLastSave="0" documentId="13_ncr:1_{D6ED5D7B-484B-4AD3-A53E-3AAAF0D447B2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رمایه گذاری در اوراق به" sheetId="11" r:id="rId7"/>
    <sheet name="مبالغ تخصیصی اوراق" sheetId="12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اوراق!$A$1:$AM$40</definedName>
    <definedName name="_xlnm.Print_Area" localSheetId="2">'تعدیل قیمت'!$A$1:$N$14</definedName>
    <definedName name="_xlnm.Print_Area" localSheetId="4">درآمد!$A$1:$K$13</definedName>
    <definedName name="_xlnm.Print_Area" localSheetId="8">'درآمد سپرده بانکی'!$A$1:$K$19</definedName>
    <definedName name="_xlnm.Print_Area" localSheetId="6">'درآمد سرمایه گذاری در اوراق به'!$A$1:$S$50</definedName>
    <definedName name="_xlnm.Print_Area" localSheetId="5">'درآمد سرمایه گذاری در صندوق'!$A$1:$X$11</definedName>
    <definedName name="_xlnm.Print_Area" localSheetId="13">'درآمد ناشی از تغییر قیمت اوراق'!$A$1:$R$37</definedName>
    <definedName name="_xlnm.Print_Area" localSheetId="12">'درآمد ناشی از فروش'!$A$1:$R$27</definedName>
    <definedName name="_xlnm.Print_Area" localSheetId="9">'سایر درآمدها'!$A$1:$G$11</definedName>
    <definedName name="_xlnm.Print_Area" localSheetId="3">سپرده!$A$1:$M$20</definedName>
    <definedName name="_xlnm.Print_Area" localSheetId="10">'سود اوراق بهادار'!$A$1:$S$48</definedName>
    <definedName name="_xlnm.Print_Area" localSheetId="11">'سود سپرده بانکی'!$A$1:$N$19</definedName>
    <definedName name="_xlnm.Print_Area" localSheetId="7">'مبالغ تخصیصی اوراق'!$A$1:$R$18</definedName>
    <definedName name="_xlnm.Print_Area" localSheetId="0">'واحدهای صندوق'!$A$1:$AA$11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7" l="1"/>
  <c r="L23" i="12"/>
  <c r="J20" i="12"/>
  <c r="W11" i="10" l="1"/>
  <c r="L11" i="10"/>
  <c r="P50" i="11"/>
  <c r="N50" i="11"/>
  <c r="R48" i="17"/>
  <c r="N48" i="17"/>
  <c r="J11" i="8"/>
  <c r="J12" i="8"/>
  <c r="J8" i="8"/>
  <c r="J9" i="8"/>
  <c r="H50" i="11"/>
  <c r="F50" i="11"/>
  <c r="I27" i="19"/>
  <c r="E27" i="19"/>
  <c r="J19" i="13"/>
  <c r="J9" i="13"/>
  <c r="J10" i="13"/>
  <c r="J11" i="13"/>
  <c r="J12" i="13"/>
  <c r="J13" i="13"/>
  <c r="J14" i="13"/>
  <c r="J15" i="13"/>
  <c r="J16" i="13"/>
  <c r="J17" i="13"/>
  <c r="J18" i="13"/>
  <c r="J8" i="13"/>
  <c r="F19" i="13"/>
  <c r="F9" i="13"/>
  <c r="F10" i="13"/>
  <c r="F11" i="13"/>
  <c r="F12" i="13"/>
  <c r="F13" i="13"/>
  <c r="F14" i="13"/>
  <c r="F15" i="13"/>
  <c r="F16" i="13"/>
  <c r="F17" i="13"/>
  <c r="F18" i="13"/>
  <c r="F8" i="13"/>
  <c r="H19" i="13"/>
  <c r="D19" i="13"/>
  <c r="P48" i="17"/>
  <c r="M19" i="18"/>
  <c r="K19" i="18"/>
  <c r="I19" i="18"/>
  <c r="G19" i="18"/>
  <c r="E19" i="18"/>
  <c r="C19" i="18"/>
  <c r="Q27" i="19"/>
  <c r="M27" i="19"/>
  <c r="O27" i="19"/>
  <c r="I37" i="21"/>
  <c r="Q37" i="21"/>
  <c r="L10" i="7"/>
  <c r="L20" i="7" s="1"/>
  <c r="L11" i="7"/>
  <c r="L12" i="7"/>
  <c r="L13" i="7"/>
  <c r="L14" i="7"/>
  <c r="L15" i="7"/>
  <c r="L16" i="7"/>
  <c r="L17" i="7"/>
  <c r="L18" i="7"/>
  <c r="L19" i="7"/>
  <c r="L9" i="7"/>
  <c r="J20" i="7"/>
  <c r="H20" i="7"/>
  <c r="F20" i="7"/>
  <c r="D20" i="7"/>
  <c r="AL40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9" i="5"/>
  <c r="AJ40" i="5"/>
  <c r="AH40" i="5"/>
  <c r="R40" i="5"/>
  <c r="T40" i="5"/>
  <c r="G27" i="19" l="1"/>
  <c r="R50" i="11"/>
  <c r="L50" i="11"/>
  <c r="L48" i="17"/>
  <c r="D50" i="11"/>
  <c r="J50" i="11"/>
  <c r="F13" i="8" s="1"/>
  <c r="Z11" i="4"/>
  <c r="Z10" i="4"/>
  <c r="Z9" i="4"/>
  <c r="H11" i="4"/>
  <c r="J10" i="8" l="1"/>
  <c r="J13" i="8" s="1"/>
  <c r="H10" i="8"/>
  <c r="H9" i="8" l="1"/>
  <c r="H8" i="8"/>
  <c r="H11" i="8"/>
  <c r="H12" i="8"/>
  <c r="H13" i="8" l="1"/>
</calcChain>
</file>

<file path=xl/sharedStrings.xml><?xml version="1.0" encoding="utf-8"?>
<sst xmlns="http://schemas.openxmlformats.org/spreadsheetml/2006/main" count="631" uniqueCount="258">
  <si>
    <t>صندوق سرمایه‌گذاری در اوراق بهادار با درآمد ثابت نگین سامان</t>
  </si>
  <si>
    <t>صورت وضعیت پرتفوی</t>
  </si>
  <si>
    <t>برای ماه منتهی به 1405/05/31</t>
  </si>
  <si>
    <t>1405/04/31</t>
  </si>
  <si>
    <t>تغییرات طی دوره</t>
  </si>
  <si>
    <t>1405/05/31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</si>
  <si>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</si>
  <si>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</si>
  <si>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</si>
  <si>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</si>
  <si>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</si>
  <si>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</si>
  <si>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</si>
  <si>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</si>
  <si>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</si>
  <si>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</si>
  <si>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</si>
  <si>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</si>
  <si>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</si>
  <si>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</si>
  <si>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</si>
  <si>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</si>
  <si>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</si>
  <si>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</si>
  <si>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صندوق س. طلا کیمیا زرین کاردان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</si>
  <si>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</si>
  <si>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</si>
  <si>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</si>
  <si>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</si>
  <si>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</si>
  <si>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</si>
  <si>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</si>
  <si>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</si>
  <si>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</si>
  <si>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</si>
  <si>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شمش بیلت خوزستان</t>
  </si>
  <si>
    <t>بله</t>
  </si>
  <si>
    <t>1404/12/24</t>
  </si>
  <si>
    <t>1406/12/24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</si>
  <si>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</si>
  <si>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</si>
  <si>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</si>
  <si>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</si>
  <si>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</si>
  <si>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</si>
  <si>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</si>
  <si>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</si>
  <si>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</si>
  <si>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</si>
  <si>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</si>
  <si>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</si>
  <si>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</si>
  <si>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</si>
  <si>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</si>
  <si>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اجاره مپنا67-3ماهه23%</t>
  </si>
  <si>
    <t>1403/07/01</t>
  </si>
  <si>
    <t>1406/07/01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</si>
  <si>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</si>
  <si>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</si>
  <si>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</si>
  <si>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</si>
  <si>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</si>
  <si>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</si>
  <si>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</si>
  <si>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</si>
  <si>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</si>
  <si>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</si>
  <si>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</si>
  <si>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</si>
  <si>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دولت160-ش.خ060211</t>
  </si>
  <si>
    <t>1403/02/11</t>
  </si>
  <si>
    <t>1406/02/10</t>
  </si>
  <si>
    <t>مرابحه عام دولت230-ش.خ070628</t>
  </si>
  <si>
    <t>1404/05/28</t>
  </si>
  <si>
    <t>1407/06/28</t>
  </si>
  <si>
    <t>مرابحه عام دولت237-ش.خ070715</t>
  </si>
  <si>
    <t>1404/07/15</t>
  </si>
  <si>
    <t>1407/07/15</t>
  </si>
  <si>
    <t>مرابحه عام دولت242-ش.خ070806</t>
  </si>
  <si>
    <t>1404/08/06</t>
  </si>
  <si>
    <t>1407/08/06</t>
  </si>
  <si>
    <t>مرابحه عام دولت244-ش.خ070913</t>
  </si>
  <si>
    <t>1404/08/13</t>
  </si>
  <si>
    <t>1407/09/13</t>
  </si>
  <si>
    <t>مرابحه عام دولت250-ش.خ070205</t>
  </si>
  <si>
    <t>1404/09/05</t>
  </si>
  <si>
    <t>1407/02/05</t>
  </si>
  <si>
    <t>مرابحه عام دولت258-ش.خ070302</t>
  </si>
  <si>
    <t>1404/10/02</t>
  </si>
  <si>
    <t>1407/03/02</t>
  </si>
  <si>
    <t>مرابحه عام دولت263-ش.خ070223</t>
  </si>
  <si>
    <t>1404/10/23</t>
  </si>
  <si>
    <t>1407/02/23</t>
  </si>
  <si>
    <t>مرابحه عام دولت268-ش.خ070521</t>
  </si>
  <si>
    <t>1404/11/21</t>
  </si>
  <si>
    <t>1407/05/21</t>
  </si>
  <si>
    <t>مرابحه عام دولت270-ش.خ071121</t>
  </si>
  <si>
    <t>1407/11/21</t>
  </si>
  <si>
    <t>مرابحه عام دولت279-ش.خ080218</t>
  </si>
  <si>
    <t>1404/12/18</t>
  </si>
  <si>
    <t>1408/02/18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</si>
  <si>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</si>
  <si>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</si>
  <si>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</si>
  <si>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</si>
  <si>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</si>
  <si>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</si>
  <si>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</si>
  <si>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</si>
  <si>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</si>
  <si>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گلستان 14080316</t>
  </si>
  <si>
    <t>1405/03/16</t>
  </si>
  <si>
    <t>1408/03/16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</si>
  <si>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</si>
  <si>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</si>
  <si>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</si>
  <si>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</si>
  <si>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</si>
  <si>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</si>
  <si>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مرابحه عام دولت300-ش.خ080527</t>
  </si>
  <si>
    <t>1405/05/27</t>
  </si>
  <si>
    <t>1408/05/27</t>
  </si>
  <si>
    <t>مرابحه عام دولت301-ش.خ080627</t>
  </si>
  <si>
    <t>1408/06/27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</si>
  <si>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</si>
  <si>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</si>
  <si>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</si>
  <si>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</si>
  <si>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</si>
  <si>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</si>
  <si>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</si>
  <si>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</si>
  <si>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</si>
  <si>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</si>
  <si>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</si>
  <si>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</si>
  <si>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</si>
  <si>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</si>
  <si>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</si>
  <si>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مطهري-مهرداد</t>
  </si>
  <si>
    <t>سپرده کوتاه مدت بانک سامان ملاصدرا</t>
  </si>
  <si>
    <t>سپرده کوتاه مدت بانک مسکن توانیر</t>
  </si>
  <si>
    <t>سپرده کوتاه مدت بانک ملی شهید فهمیده</t>
  </si>
  <si>
    <t>سپرده بلند مدت بانک ملت پالایشگاه تهران</t>
  </si>
  <si>
    <t>سپرده بلند مدت بانک گردشگری مهستان</t>
  </si>
  <si>
    <t>سپرده بلند مدت بانک صادرات سرو غربي</t>
  </si>
  <si>
    <t>سپرده کوتاه مدت بانک رفاه ملاصدرا</t>
  </si>
  <si>
    <t>سپرده بلند مدت بانک شهر شمس آباد</t>
  </si>
  <si>
    <t>سپرده بلند مدت بانک پاسارگاد شهید بهشتی</t>
  </si>
  <si>
    <t>سپرده بلند مدت بانک اقتصاد نوین مقدس اردبیلی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</si>
  <si>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</si>
  <si>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</si>
  <si>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</si>
  <si>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</si>
  <si>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</si>
  <si>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</si>
  <si>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</si>
  <si>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</si>
  <si>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</si>
  <si>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</si>
  <si>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</si>
  <si>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</si>
  <si>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</si>
  <si>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</si>
  <si>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</si>
  <si>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</si>
  <si>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</si>
  <si>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</si>
  <si>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</si>
  <si>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</si>
  <si>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</si>
  <si>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</si>
  <si>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</si>
  <si>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</si>
  <si>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</si>
  <si>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</si>
  <si>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</si>
  <si>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</si>
  <si>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دعبید12-3ماهه18%</t>
  </si>
  <si>
    <t>سلف موازی متانول بوشهر041</t>
  </si>
  <si>
    <t>مرابحه عام دولت174-ش.خ041027</t>
  </si>
  <si>
    <t>سلف موازی گازمایع کنگان051</t>
  </si>
  <si>
    <t>مرابحه عام دولت209-ش.خ050821</t>
  </si>
  <si>
    <t>مرابحه عام دولت247-ش.خ070920</t>
  </si>
  <si>
    <t>مرابحه عام دولت269-ش.خ071021</t>
  </si>
  <si>
    <t>مشارکت ش اصفهان712-3ماهه23%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</si>
  <si>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</si>
  <si>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</si>
  <si>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</si>
  <si>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</si>
  <si>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</si>
  <si>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</si>
  <si>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</si>
  <si>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</si>
  <si>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</si>
  <si>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</si>
  <si>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</si>
  <si>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</si>
  <si>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</si>
  <si>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</si>
  <si>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</si>
  <si>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</si>
  <si>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</si>
  <si>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</si>
  <si>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</si>
  <si>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</si>
  <si>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</si>
  <si>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</si>
  <si>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</si>
  <si>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1407/12/28</t>
  </si>
  <si>
    <t>1407/10/21</t>
  </si>
  <si>
    <t>1407/09/20</t>
  </si>
  <si>
    <t>1405/08/21</t>
  </si>
  <si>
    <t>1406/12/05</t>
  </si>
  <si>
    <t>1404/10/27</t>
  </si>
  <si>
    <t>1404/12/25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</si>
  <si>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</si>
  <si>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</si>
  <si>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</si>
  <si>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</si>
  <si>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</si>
  <si>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</si>
  <si>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</si>
  <si>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مشاركت ش اصفهان7-3ماهه23%</t>
  </si>
  <si>
    <t>مشارکت طرح قطارشهری اصفهان 1404</t>
  </si>
  <si>
    <t>1403/12/29</t>
  </si>
  <si>
    <t>1407/12/29</t>
  </si>
  <si>
    <t>اجاره فارس073-بدون ضامن</t>
  </si>
  <si>
    <t>اجاره فارس840-بدون ضامن</t>
  </si>
  <si>
    <t>اجاره مپنا67-3ماهه23%</t>
  </si>
  <si>
    <t>مرابحه وتوصا712-3ماهه23%</t>
  </si>
  <si>
    <t>بانک ملی</t>
  </si>
  <si>
    <t>بانک سامان</t>
  </si>
  <si>
    <t>بانک شهر</t>
  </si>
  <si>
    <t>بانک گردشگری</t>
  </si>
  <si>
    <t>بانک ملت</t>
  </si>
  <si>
    <t xml:space="preserve">بانک تجارت </t>
  </si>
  <si>
    <t xml:space="preserve">بانک پاسارگاد </t>
  </si>
  <si>
    <t>بانک اقتصاد نوین</t>
  </si>
  <si>
    <t>بانک مسکن</t>
  </si>
  <si>
    <t xml:space="preserve">بانک صادرات </t>
  </si>
  <si>
    <t xml:space="preserve">بانک رفاه </t>
  </si>
  <si>
    <t>مرابحه دعبید12-3ماهه18%</t>
  </si>
  <si>
    <t xml:space="preserve">سلف موازی هیدروکربن آفتاب061	</t>
  </si>
  <si>
    <t>سلف شمش بيلت خوزستان (عبيلت2)</t>
  </si>
  <si>
    <t>سلف موازی استاندارد فولاد خوزستان</t>
  </si>
  <si>
    <t>اجاره مپنا67</t>
  </si>
  <si>
    <t>اوراق مشارکتش اصفهان712-3ماهه23%</t>
  </si>
  <si>
    <t>سلف شمش بیت خوزستان(عبلیت2)</t>
  </si>
  <si>
    <t>-</t>
  </si>
  <si>
    <t>مرابحه ف.لبنی  رامک شیراز071114</t>
  </si>
  <si>
    <t>مرابحه ف.لبنی  رامک شیراز080629</t>
  </si>
  <si>
    <t>مرابحه فولاد هرمز کاردان080923</t>
  </si>
  <si>
    <t>مشارکت شهرداری قم612</t>
  </si>
  <si>
    <t>مشارکت قطاری شهری اصفهان1404</t>
  </si>
  <si>
    <t>مشارکت مرابحه گلستان 14080316</t>
  </si>
  <si>
    <t>شرکت  تامین سرمایه کاردان</t>
  </si>
  <si>
    <t>مدیر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</si>
</sst>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4" fontId="4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5"/>
  <sheetViews>
    <sheetView rightToLeft="1" workbookViewId="0">
      <selection activeCell="Z9" sqref="Z9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15.7109375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8.28515625" bestFit="1" customWidth="1"/>
    <col min="11" max="11" width="1.28515625" customWidth="1"/>
    <col min="12" max="12" width="14.85546875" bestFit="1" customWidth="1"/>
    <col min="13" max="13" width="1.28515625" customWidth="1"/>
    <col min="14" max="14" width="5.42578125" bestFit="1" customWidth="1"/>
    <col min="15" max="15" width="1.28515625" customWidth="1"/>
    <col min="16" max="16" width="10.28515625" bestFit="1" customWidth="1"/>
    <col min="17" max="17" width="1.2851562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17.8554687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3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32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3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32" ht="14.45" customHeight="1" x14ac:dyDescent="0.2"/>
    <row r="5" spans="1:32" ht="14.45" customHeight="1" x14ac:dyDescent="0.2">
      <c r="A5" s="1" t="s">
        <v>16</v>
      </c>
      <c r="B5" s="45" t="s">
        <v>17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32" ht="14.45" customHeight="1" x14ac:dyDescent="0.2">
      <c r="E6" s="47" t="s">
        <v>3</v>
      </c>
      <c r="F6" s="47"/>
      <c r="G6" s="47"/>
      <c r="H6" s="47"/>
      <c r="J6" s="47" t="s">
        <v>4</v>
      </c>
      <c r="K6" s="47"/>
      <c r="L6" s="47"/>
      <c r="M6" s="47"/>
      <c r="N6" s="47"/>
      <c r="O6" s="47"/>
      <c r="P6" s="47"/>
      <c r="R6" s="47" t="s">
        <v>5</v>
      </c>
      <c r="S6" s="47"/>
      <c r="T6" s="47"/>
      <c r="U6" s="47"/>
      <c r="V6" s="47"/>
      <c r="W6" s="47"/>
      <c r="X6" s="47"/>
      <c r="Y6" s="47"/>
      <c r="Z6" s="47"/>
    </row>
    <row r="7" spans="1:32" ht="14.45" customHeight="1" x14ac:dyDescent="0.2">
      <c r="E7" s="3"/>
      <c r="F7" s="3"/>
      <c r="G7" s="3"/>
      <c r="H7" s="3"/>
      <c r="J7" s="50" t="s">
        <v>18</v>
      </c>
      <c r="K7" s="50"/>
      <c r="L7" s="50"/>
      <c r="M7" s="3"/>
      <c r="N7" s="50" t="s">
        <v>19</v>
      </c>
      <c r="O7" s="50"/>
      <c r="P7" s="50"/>
      <c r="R7" s="3"/>
      <c r="S7" s="3"/>
      <c r="T7" s="3"/>
      <c r="U7" s="3"/>
      <c r="V7" s="3"/>
      <c r="W7" s="3"/>
      <c r="X7" s="3"/>
      <c r="Y7" s="3"/>
      <c r="Z7" s="3"/>
    </row>
    <row r="8" spans="1:32" ht="14.45" customHeight="1" x14ac:dyDescent="0.2">
      <c r="A8" s="47" t="s">
        <v>20</v>
      </c>
      <c r="B8" s="47"/>
      <c r="D8" s="2" t="s">
        <v>21</v>
      </c>
      <c r="F8" s="2" t="s">
        <v>9</v>
      </c>
      <c r="H8" s="2" t="s">
        <v>10</v>
      </c>
      <c r="J8" s="4" t="s">
        <v>8</v>
      </c>
      <c r="K8" s="3"/>
      <c r="L8" s="4" t="s">
        <v>9</v>
      </c>
      <c r="N8" s="4" t="s">
        <v>8</v>
      </c>
      <c r="O8" s="3"/>
      <c r="P8" s="4" t="s">
        <v>11</v>
      </c>
      <c r="R8" s="2" t="s">
        <v>8</v>
      </c>
      <c r="T8" s="2" t="s">
        <v>22</v>
      </c>
      <c r="V8" s="2" t="s">
        <v>9</v>
      </c>
      <c r="X8" s="2" t="s">
        <v>10</v>
      </c>
      <c r="Z8" s="20" t="s">
        <v>13</v>
      </c>
    </row>
    <row r="9" spans="1:32" ht="21.75" customHeight="1" x14ac:dyDescent="0.2">
      <c r="A9" s="51" t="s">
        <v>23</v>
      </c>
      <c r="B9" s="51"/>
      <c r="D9" s="11">
        <v>16500000</v>
      </c>
      <c r="E9" s="12"/>
      <c r="F9" s="11">
        <v>385316688442</v>
      </c>
      <c r="G9" s="12"/>
      <c r="H9" s="11">
        <v>595926210000</v>
      </c>
      <c r="I9" s="12"/>
      <c r="J9" s="11">
        <v>0</v>
      </c>
      <c r="K9" s="12"/>
      <c r="L9" s="11">
        <v>0</v>
      </c>
      <c r="M9" s="12"/>
      <c r="N9" s="11">
        <v>0</v>
      </c>
      <c r="O9" s="12"/>
      <c r="P9" s="11">
        <v>0</v>
      </c>
      <c r="Q9" s="12"/>
      <c r="R9" s="11">
        <v>16500000</v>
      </c>
      <c r="S9" s="12"/>
      <c r="T9" s="11">
        <v>46052</v>
      </c>
      <c r="U9" s="12"/>
      <c r="V9" s="11">
        <v>385316688442</v>
      </c>
      <c r="W9" s="12"/>
      <c r="X9" s="11">
        <v>758110326600</v>
      </c>
      <c r="Y9" s="12"/>
      <c r="Z9" s="19">
        <f>X9/339900685765318*100</f>
        <v>0.22303877525078952</v>
      </c>
      <c r="AA9" s="12"/>
      <c r="AB9" s="12"/>
      <c r="AC9" s="12"/>
      <c r="AD9" s="12"/>
      <c r="AE9" s="12"/>
      <c r="AF9" s="12"/>
    </row>
    <row r="10" spans="1:32" ht="21.75" customHeight="1" x14ac:dyDescent="0.2">
      <c r="A10" s="48" t="s">
        <v>24</v>
      </c>
      <c r="B10" s="48"/>
      <c r="D10" s="17">
        <v>15696105</v>
      </c>
      <c r="E10" s="12"/>
      <c r="F10" s="14">
        <v>2452037102181</v>
      </c>
      <c r="G10" s="12"/>
      <c r="H10" s="14">
        <v>2506795420872</v>
      </c>
      <c r="I10" s="12"/>
      <c r="J10" s="17">
        <v>303895</v>
      </c>
      <c r="K10" s="12"/>
      <c r="L10" s="14">
        <v>50071621540</v>
      </c>
      <c r="M10" s="12"/>
      <c r="N10" s="17">
        <v>0</v>
      </c>
      <c r="O10" s="12"/>
      <c r="P10" s="14">
        <v>0</v>
      </c>
      <c r="Q10" s="12"/>
      <c r="R10" s="17">
        <v>16000000</v>
      </c>
      <c r="S10" s="12"/>
      <c r="T10" s="17">
        <v>182220</v>
      </c>
      <c r="U10" s="12"/>
      <c r="V10" s="14">
        <v>2502108723721</v>
      </c>
      <c r="W10" s="12"/>
      <c r="X10" s="14">
        <v>2912021376000</v>
      </c>
      <c r="Y10" s="12"/>
      <c r="Z10" s="19">
        <f>X10/339900685765318*100</f>
        <v>0.85672712587893529</v>
      </c>
      <c r="AA10" s="12"/>
      <c r="AB10" s="12"/>
      <c r="AC10" s="12"/>
      <c r="AD10" s="12"/>
      <c r="AE10" s="12"/>
      <c r="AF10" s="12"/>
    </row>
    <row r="11" spans="1:32" ht="21.75" customHeight="1" x14ac:dyDescent="0.2">
      <c r="A11" s="49" t="s">
        <v>25</v>
      </c>
      <c r="B11" s="49"/>
      <c r="D11" s="17"/>
      <c r="E11" s="12"/>
      <c r="F11" s="15">
        <v>2837353790623</v>
      </c>
      <c r="G11" s="12"/>
      <c r="H11" s="15">
        <f>SUM(H9:H10)</f>
        <v>3102721630872</v>
      </c>
      <c r="I11" s="12"/>
      <c r="J11" s="17"/>
      <c r="K11" s="12"/>
      <c r="L11" s="15">
        <v>50071621540</v>
      </c>
      <c r="M11" s="12"/>
      <c r="N11" s="17"/>
      <c r="O11" s="12"/>
      <c r="P11" s="15">
        <v>0</v>
      </c>
      <c r="Q11" s="12"/>
      <c r="R11" s="17"/>
      <c r="S11" s="12"/>
      <c r="T11" s="17"/>
      <c r="U11" s="12"/>
      <c r="V11" s="15">
        <v>2887425412163</v>
      </c>
      <c r="W11" s="12"/>
      <c r="X11" s="15">
        <v>3670131702600</v>
      </c>
      <c r="Y11" s="12"/>
      <c r="Z11" s="16">
        <f>SUM(Z9:Z10)</f>
        <v>1.0797659011297247</v>
      </c>
      <c r="AA11" s="12"/>
      <c r="AB11" s="12"/>
      <c r="AC11" s="12"/>
      <c r="AD11" s="12"/>
      <c r="AE11" s="12"/>
      <c r="AF11" s="12"/>
    </row>
    <row r="12" spans="1:32" x14ac:dyDescent="0.2"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x14ac:dyDescent="0.2">
      <c r="D13" s="12"/>
      <c r="E13" s="12"/>
      <c r="F13" s="18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x14ac:dyDescent="0.2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8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x14ac:dyDescent="0.2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</sheetData>
  <mergeCells count="13">
    <mergeCell ref="A10:B10"/>
    <mergeCell ref="A11:B11"/>
    <mergeCell ref="J7:L7"/>
    <mergeCell ref="N7:P7"/>
    <mergeCell ref="A8:B8"/>
    <mergeCell ref="A9:B9"/>
    <mergeCell ref="A1:Z1"/>
    <mergeCell ref="A2:Z2"/>
    <mergeCell ref="A3:Z3"/>
    <mergeCell ref="B5:Z5"/>
    <mergeCell ref="E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75" customHeight="1" x14ac:dyDescent="0.2">
      <c r="A2" s="44" t="s">
        <v>150</v>
      </c>
      <c r="B2" s="44"/>
      <c r="C2" s="44"/>
      <c r="D2" s="44"/>
      <c r="E2" s="44"/>
      <c r="F2" s="44"/>
    </row>
    <row r="3" spans="1:6" ht="21.75" customHeight="1" x14ac:dyDescent="0.2">
      <c r="A3" s="44" t="s">
        <v>2</v>
      </c>
      <c r="B3" s="44"/>
      <c r="C3" s="44"/>
      <c r="D3" s="44"/>
      <c r="E3" s="44"/>
      <c r="F3" s="44"/>
    </row>
    <row r="4" spans="1:6" ht="14.45" customHeight="1" x14ac:dyDescent="0.2"/>
    <row r="5" spans="1:6" ht="29.1" customHeight="1" x14ac:dyDescent="0.2">
      <c r="A5" s="1" t="s">
        <v>201</v>
      </c>
      <c r="B5" s="45" t="s">
        <v>165</v>
      </c>
      <c r="C5" s="45"/>
      <c r="D5" s="45"/>
      <c r="E5" s="45"/>
      <c r="F5" s="45"/>
    </row>
    <row r="6" spans="1:6" ht="14.45" customHeight="1" x14ac:dyDescent="0.2">
      <c r="D6" s="2" t="s">
        <v>167</v>
      </c>
      <c r="F6" s="2" t="s">
        <v>5</v>
      </c>
    </row>
    <row r="7" spans="1:6" ht="14.45" customHeight="1" x14ac:dyDescent="0.2">
      <c r="A7" s="47" t="s">
        <v>165</v>
      </c>
      <c r="B7" s="47"/>
      <c r="D7" s="4" t="s">
        <v>136</v>
      </c>
      <c r="F7" s="4" t="s">
        <v>136</v>
      </c>
    </row>
    <row r="8" spans="1:6" ht="21.75" customHeight="1" x14ac:dyDescent="0.2">
      <c r="A8" s="51" t="s">
        <v>165</v>
      </c>
      <c r="B8" s="51"/>
      <c r="D8" s="11">
        <v>2123</v>
      </c>
      <c r="E8" s="12"/>
      <c r="F8" s="11">
        <v>4084</v>
      </c>
    </row>
    <row r="9" spans="1:6" ht="21.75" customHeight="1" x14ac:dyDescent="0.2">
      <c r="A9" s="52" t="s">
        <v>202</v>
      </c>
      <c r="B9" s="52"/>
      <c r="D9" s="17">
        <v>0</v>
      </c>
      <c r="E9" s="12"/>
      <c r="F9" s="17">
        <v>391925819</v>
      </c>
    </row>
    <row r="10" spans="1:6" ht="21.75" customHeight="1" x14ac:dyDescent="0.2">
      <c r="A10" s="48" t="s">
        <v>203</v>
      </c>
      <c r="B10" s="48"/>
      <c r="D10" s="14">
        <v>615058660</v>
      </c>
      <c r="E10" s="12"/>
      <c r="F10" s="14">
        <v>7302219193</v>
      </c>
    </row>
    <row r="11" spans="1:6" ht="21.75" customHeight="1" x14ac:dyDescent="0.2">
      <c r="A11" s="49" t="s">
        <v>25</v>
      </c>
      <c r="B11" s="49"/>
      <c r="D11" s="15">
        <v>615060783</v>
      </c>
      <c r="E11" s="12"/>
      <c r="F11" s="15">
        <v>7694149096</v>
      </c>
    </row>
    <row r="12" spans="1:6" x14ac:dyDescent="0.2">
      <c r="D12" s="12"/>
      <c r="E12" s="12"/>
      <c r="F12" s="12"/>
    </row>
    <row r="13" spans="1:6" x14ac:dyDescent="0.2">
      <c r="D13" s="12"/>
      <c r="E13" s="12"/>
      <c r="F13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52"/>
  <sheetViews>
    <sheetView rightToLeft="1" workbookViewId="0">
      <selection activeCell="H43" sqref="H43"/>
    </sheetView>
  </sheetViews>
  <sheetFormatPr defaultRowHeight="18.75" x14ac:dyDescent="0.2"/>
  <cols>
    <col min="1" max="1" width="39" customWidth="1"/>
    <col min="2" max="2" width="1.28515625" style="12" customWidth="1"/>
    <col min="3" max="3" width="14.28515625" style="12" customWidth="1"/>
    <col min="4" max="5" width="1.28515625" style="12" customWidth="1"/>
    <col min="6" max="6" width="18.7109375" style="12" customWidth="1"/>
    <col min="7" max="7" width="1.28515625" style="12" customWidth="1"/>
    <col min="8" max="8" width="17.7109375" style="12" customWidth="1"/>
    <col min="9" max="9" width="1.28515625" style="12" customWidth="1"/>
    <col min="10" max="10" width="10.7109375" style="12" customWidth="1"/>
    <col min="11" max="11" width="1.28515625" style="12" customWidth="1"/>
    <col min="12" max="12" width="17.7109375" style="12" customWidth="1"/>
    <col min="13" max="13" width="1.28515625" style="12" customWidth="1"/>
    <col min="14" max="14" width="18.7109375" style="12" customWidth="1"/>
    <col min="15" max="15" width="1.28515625" style="12" customWidth="1"/>
    <col min="16" max="16" width="10.7109375" style="12" customWidth="1"/>
    <col min="17" max="17" width="1.28515625" style="12" customWidth="1"/>
    <col min="18" max="18" width="18.7109375" style="12" bestFit="1" customWidth="1"/>
    <col min="19" max="19" width="0.28515625" customWidth="1"/>
    <col min="22" max="22" width="28" style="17" bestFit="1" customWidth="1"/>
    <col min="23" max="23" width="17.85546875" bestFit="1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23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3" ht="14.45" customHeight="1" x14ac:dyDescent="0.2"/>
    <row r="5" spans="1:23" ht="14.45" customHeight="1" x14ac:dyDescent="0.2">
      <c r="A5" s="45" t="s">
        <v>205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23" ht="14.45" customHeight="1" x14ac:dyDescent="0.2">
      <c r="A6" s="47" t="s">
        <v>153</v>
      </c>
      <c r="H6" s="47" t="s">
        <v>167</v>
      </c>
      <c r="I6" s="47"/>
      <c r="J6" s="47"/>
      <c r="K6" s="47"/>
      <c r="L6" s="47"/>
      <c r="N6" s="47" t="s">
        <v>168</v>
      </c>
      <c r="O6" s="47"/>
      <c r="P6" s="47"/>
      <c r="Q6" s="47"/>
      <c r="R6" s="47"/>
    </row>
    <row r="7" spans="1:23" ht="29.1" customHeight="1" x14ac:dyDescent="0.2">
      <c r="A7" s="47"/>
      <c r="C7" s="56" t="s">
        <v>33</v>
      </c>
      <c r="D7" s="56"/>
      <c r="F7" s="39" t="s">
        <v>206</v>
      </c>
      <c r="H7" s="9" t="s">
        <v>207</v>
      </c>
      <c r="I7" s="21"/>
      <c r="J7" s="9" t="s">
        <v>204</v>
      </c>
      <c r="K7" s="21"/>
      <c r="L7" s="9" t="s">
        <v>208</v>
      </c>
      <c r="N7" s="9" t="s">
        <v>207</v>
      </c>
      <c r="O7" s="21"/>
      <c r="P7" s="9" t="s">
        <v>204</v>
      </c>
      <c r="Q7" s="21"/>
      <c r="R7" s="9" t="s">
        <v>208</v>
      </c>
    </row>
    <row r="8" spans="1:23" ht="21.75" customHeight="1" x14ac:dyDescent="0.2">
      <c r="A8" s="5" t="s">
        <v>186</v>
      </c>
      <c r="C8" s="22" t="s">
        <v>213</v>
      </c>
      <c r="D8" s="21"/>
      <c r="F8" s="13">
        <v>23</v>
      </c>
      <c r="H8" s="11">
        <v>0</v>
      </c>
      <c r="J8" s="11">
        <v>0</v>
      </c>
      <c r="L8" s="11">
        <v>0</v>
      </c>
      <c r="N8" s="11">
        <v>105059623977</v>
      </c>
      <c r="P8" s="11">
        <v>0</v>
      </c>
      <c r="R8" s="11">
        <v>105059623977</v>
      </c>
    </row>
    <row r="9" spans="1:23" ht="21.75" customHeight="1" x14ac:dyDescent="0.2">
      <c r="A9" s="8" t="s">
        <v>45</v>
      </c>
      <c r="C9" s="23" t="s">
        <v>47</v>
      </c>
      <c r="F9" s="19">
        <v>23</v>
      </c>
      <c r="H9" s="17">
        <v>317465372612</v>
      </c>
      <c r="J9" s="17">
        <v>0</v>
      </c>
      <c r="L9" s="17">
        <v>317465372612</v>
      </c>
      <c r="N9" s="17">
        <v>2420883034596</v>
      </c>
      <c r="P9" s="17">
        <v>0</v>
      </c>
      <c r="R9" s="17">
        <v>2420883034596</v>
      </c>
    </row>
    <row r="10" spans="1:23" ht="21.75" customHeight="1" x14ac:dyDescent="0.2">
      <c r="A10" s="8" t="s">
        <v>227</v>
      </c>
      <c r="C10" s="23" t="s">
        <v>50</v>
      </c>
      <c r="F10" s="19">
        <v>23</v>
      </c>
      <c r="H10" s="17">
        <v>59604281701</v>
      </c>
      <c r="J10" s="17">
        <v>0</v>
      </c>
      <c r="L10" s="17">
        <v>59604281701</v>
      </c>
      <c r="N10" s="17">
        <v>451425973459</v>
      </c>
      <c r="P10" s="17">
        <v>0</v>
      </c>
      <c r="R10" s="17">
        <v>451425973459</v>
      </c>
    </row>
    <row r="11" spans="1:23" ht="21.75" customHeight="1" x14ac:dyDescent="0.2">
      <c r="A11" s="8" t="s">
        <v>228</v>
      </c>
      <c r="C11" s="23" t="s">
        <v>53</v>
      </c>
      <c r="F11" s="19">
        <v>23</v>
      </c>
      <c r="H11" s="17">
        <v>242562374436</v>
      </c>
      <c r="J11" s="17">
        <v>0</v>
      </c>
      <c r="L11" s="17">
        <v>242562374436</v>
      </c>
      <c r="N11" s="17">
        <v>1742053144302</v>
      </c>
      <c r="P11" s="17">
        <v>0</v>
      </c>
      <c r="R11" s="17">
        <v>1742053144302</v>
      </c>
      <c r="W11" s="17"/>
    </row>
    <row r="12" spans="1:23" ht="21.75" customHeight="1" x14ac:dyDescent="0.2">
      <c r="A12" s="8" t="s">
        <v>229</v>
      </c>
      <c r="C12" s="23" t="s">
        <v>56</v>
      </c>
      <c r="F12" s="19">
        <v>23</v>
      </c>
      <c r="H12" s="17">
        <v>57693206195</v>
      </c>
      <c r="J12" s="17">
        <v>0</v>
      </c>
      <c r="L12" s="17">
        <v>57693206195</v>
      </c>
      <c r="N12" s="17">
        <v>189948058755</v>
      </c>
      <c r="P12" s="17">
        <v>0</v>
      </c>
      <c r="R12" s="17">
        <v>189948058755</v>
      </c>
      <c r="W12" s="17"/>
    </row>
    <row r="13" spans="1:23" ht="21.75" customHeight="1" x14ac:dyDescent="0.2">
      <c r="A13" s="8" t="s">
        <v>39</v>
      </c>
      <c r="C13" s="23"/>
      <c r="F13" s="19">
        <v>0</v>
      </c>
      <c r="H13" s="17">
        <v>19510682909</v>
      </c>
      <c r="J13" s="17">
        <v>0</v>
      </c>
      <c r="L13" s="17">
        <v>19510682909</v>
      </c>
      <c r="N13" s="17">
        <v>357202611793</v>
      </c>
      <c r="P13" s="17">
        <v>0</v>
      </c>
      <c r="R13" s="17">
        <v>357202611793</v>
      </c>
      <c r="W13" s="17"/>
    </row>
    <row r="14" spans="1:23" ht="21.75" customHeight="1" x14ac:dyDescent="0.2">
      <c r="A14" s="8" t="s">
        <v>181</v>
      </c>
      <c r="C14" s="23"/>
      <c r="F14" s="19">
        <v>0</v>
      </c>
      <c r="H14" s="17">
        <v>0</v>
      </c>
      <c r="J14" s="17">
        <v>0</v>
      </c>
      <c r="L14" s="17">
        <v>0</v>
      </c>
      <c r="N14" s="17">
        <v>628391763560</v>
      </c>
      <c r="P14" s="17">
        <v>0</v>
      </c>
      <c r="R14" s="17">
        <v>628391763560</v>
      </c>
      <c r="W14" s="17"/>
    </row>
    <row r="15" spans="1:23" ht="21.75" customHeight="1" x14ac:dyDescent="0.2">
      <c r="A15" s="8" t="s">
        <v>243</v>
      </c>
      <c r="C15" s="23"/>
      <c r="F15" s="19">
        <v>0</v>
      </c>
      <c r="H15" s="17">
        <v>83700439084</v>
      </c>
      <c r="J15" s="17">
        <v>0</v>
      </c>
      <c r="L15" s="17">
        <v>83700439084</v>
      </c>
      <c r="N15" s="17">
        <v>586832306788</v>
      </c>
      <c r="P15" s="17">
        <v>0</v>
      </c>
      <c r="R15" s="17">
        <v>586832306788</v>
      </c>
      <c r="W15" s="17"/>
    </row>
    <row r="16" spans="1:23" ht="21.75" customHeight="1" x14ac:dyDescent="0.2">
      <c r="A16" s="8" t="s">
        <v>244</v>
      </c>
      <c r="C16" s="23"/>
      <c r="F16" s="19">
        <v>0</v>
      </c>
      <c r="H16" s="17">
        <v>57702272716</v>
      </c>
      <c r="J16" s="17">
        <v>0</v>
      </c>
      <c r="L16" s="17">
        <v>57702272716</v>
      </c>
      <c r="N16" s="17">
        <v>297818181765</v>
      </c>
      <c r="P16" s="17">
        <v>0</v>
      </c>
      <c r="R16" s="17">
        <v>297818181765</v>
      </c>
    </row>
    <row r="17" spans="1:20" ht="21.75" customHeight="1" x14ac:dyDescent="0.2">
      <c r="A17" s="8" t="s">
        <v>245</v>
      </c>
      <c r="C17" s="23"/>
      <c r="F17" s="19">
        <v>0</v>
      </c>
      <c r="H17" s="17">
        <v>0</v>
      </c>
      <c r="J17" s="17">
        <v>0</v>
      </c>
      <c r="L17" s="17">
        <v>0</v>
      </c>
      <c r="N17" s="17">
        <v>60000000000</v>
      </c>
      <c r="P17" s="17">
        <v>0</v>
      </c>
      <c r="R17" s="17">
        <v>60000000000</v>
      </c>
      <c r="T17" s="29"/>
    </row>
    <row r="18" spans="1:20" ht="21.75" customHeight="1" x14ac:dyDescent="0.2">
      <c r="A18" s="8" t="s">
        <v>242</v>
      </c>
      <c r="C18" s="23" t="s">
        <v>215</v>
      </c>
      <c r="F18" s="19">
        <v>18</v>
      </c>
      <c r="H18" s="17">
        <v>0</v>
      </c>
      <c r="J18" s="17">
        <v>0</v>
      </c>
      <c r="L18" s="17">
        <v>0</v>
      </c>
      <c r="N18" s="17">
        <v>76545676242</v>
      </c>
      <c r="P18" s="17">
        <v>0</v>
      </c>
      <c r="R18" s="17">
        <v>76545676242</v>
      </c>
    </row>
    <row r="19" spans="1:20" ht="21.75" customHeight="1" x14ac:dyDescent="0.2">
      <c r="A19" s="8" t="s">
        <v>60</v>
      </c>
      <c r="C19" s="23" t="s">
        <v>62</v>
      </c>
      <c r="F19" s="19">
        <v>18</v>
      </c>
      <c r="H19" s="17">
        <v>156074727</v>
      </c>
      <c r="J19" s="17">
        <v>0</v>
      </c>
      <c r="L19" s="17">
        <v>156074727</v>
      </c>
      <c r="N19" s="17">
        <v>1189559517</v>
      </c>
      <c r="P19" s="17">
        <v>0</v>
      </c>
      <c r="R19" s="17">
        <v>1189559517</v>
      </c>
    </row>
    <row r="20" spans="1:20" ht="21.75" customHeight="1" x14ac:dyDescent="0.2">
      <c r="A20" s="8" t="s">
        <v>63</v>
      </c>
      <c r="C20" s="23" t="s">
        <v>65</v>
      </c>
      <c r="F20" s="19">
        <v>20.5</v>
      </c>
      <c r="H20" s="17">
        <v>2102489938</v>
      </c>
      <c r="J20" s="17">
        <v>0</v>
      </c>
      <c r="L20" s="17">
        <v>2102489938</v>
      </c>
      <c r="N20" s="17">
        <v>64827266781</v>
      </c>
      <c r="P20" s="17">
        <v>0</v>
      </c>
      <c r="R20" s="17">
        <v>64827266781</v>
      </c>
    </row>
    <row r="21" spans="1:20" ht="21.75" customHeight="1" x14ac:dyDescent="0.2">
      <c r="A21" s="8" t="s">
        <v>66</v>
      </c>
      <c r="C21" s="23" t="s">
        <v>68</v>
      </c>
      <c r="F21" s="19">
        <v>20.5</v>
      </c>
      <c r="H21" s="17">
        <v>26178130231</v>
      </c>
      <c r="J21" s="17">
        <v>0</v>
      </c>
      <c r="L21" s="17">
        <v>26178130231</v>
      </c>
      <c r="N21" s="17">
        <v>111405154945</v>
      </c>
      <c r="P21" s="17">
        <v>0</v>
      </c>
      <c r="R21" s="17">
        <v>111405154945</v>
      </c>
    </row>
    <row r="22" spans="1:20" ht="21.75" customHeight="1" x14ac:dyDescent="0.2">
      <c r="A22" s="8" t="s">
        <v>69</v>
      </c>
      <c r="C22" s="23" t="s">
        <v>71</v>
      </c>
      <c r="F22" s="19">
        <v>23</v>
      </c>
      <c r="H22" s="17">
        <v>156153566427</v>
      </c>
      <c r="J22" s="17">
        <v>0</v>
      </c>
      <c r="L22" s="17">
        <v>156153566427</v>
      </c>
      <c r="N22" s="17">
        <v>390712430364</v>
      </c>
      <c r="P22" s="17">
        <v>0</v>
      </c>
      <c r="R22" s="17">
        <v>390712430364</v>
      </c>
    </row>
    <row r="23" spans="1:20" ht="21.75" customHeight="1" x14ac:dyDescent="0.2">
      <c r="A23" s="8" t="s">
        <v>180</v>
      </c>
      <c r="C23" s="23" t="s">
        <v>214</v>
      </c>
      <c r="F23" s="19">
        <v>23</v>
      </c>
      <c r="H23" s="17">
        <v>0</v>
      </c>
      <c r="J23" s="17">
        <v>0</v>
      </c>
      <c r="L23" s="17">
        <v>0</v>
      </c>
      <c r="N23" s="17">
        <v>28850252364</v>
      </c>
      <c r="P23" s="17">
        <v>0</v>
      </c>
      <c r="R23" s="17">
        <v>28850252364</v>
      </c>
    </row>
    <row r="24" spans="1:20" ht="21.75" customHeight="1" x14ac:dyDescent="0.2">
      <c r="A24" s="8" t="s">
        <v>182</v>
      </c>
      <c r="C24" s="23" t="s">
        <v>212</v>
      </c>
      <c r="F24" s="19">
        <v>23</v>
      </c>
      <c r="H24" s="17">
        <v>0</v>
      </c>
      <c r="J24" s="17">
        <v>0</v>
      </c>
      <c r="L24" s="17">
        <v>0</v>
      </c>
      <c r="N24" s="17">
        <v>153213034117</v>
      </c>
      <c r="P24" s="17">
        <v>0</v>
      </c>
      <c r="R24" s="17">
        <v>153213034117</v>
      </c>
    </row>
    <row r="25" spans="1:20" ht="21.75" customHeight="1" x14ac:dyDescent="0.2">
      <c r="A25" s="8" t="s">
        <v>72</v>
      </c>
      <c r="C25" s="23" t="s">
        <v>74</v>
      </c>
      <c r="F25" s="19">
        <v>23</v>
      </c>
      <c r="H25" s="17">
        <v>201141400857</v>
      </c>
      <c r="J25" s="17">
        <v>0</v>
      </c>
      <c r="L25" s="17">
        <v>201141400857</v>
      </c>
      <c r="N25" s="17">
        <v>221128381406</v>
      </c>
      <c r="P25" s="17">
        <v>0</v>
      </c>
      <c r="R25" s="17">
        <v>221128381406</v>
      </c>
    </row>
    <row r="26" spans="1:20" ht="21.75" customHeight="1" x14ac:dyDescent="0.2">
      <c r="A26" s="8" t="s">
        <v>75</v>
      </c>
      <c r="C26" s="23" t="s">
        <v>77</v>
      </c>
      <c r="F26" s="19">
        <v>23</v>
      </c>
      <c r="H26" s="17">
        <v>23662226632</v>
      </c>
      <c r="J26" s="17">
        <v>0</v>
      </c>
      <c r="L26" s="17">
        <v>23662226632</v>
      </c>
      <c r="N26" s="17">
        <v>178197728344</v>
      </c>
      <c r="P26" s="17">
        <v>0</v>
      </c>
      <c r="R26" s="17">
        <v>178197728344</v>
      </c>
    </row>
    <row r="27" spans="1:20" ht="21.75" customHeight="1" x14ac:dyDescent="0.2">
      <c r="A27" s="8" t="s">
        <v>78</v>
      </c>
      <c r="C27" s="23" t="s">
        <v>80</v>
      </c>
      <c r="F27" s="19">
        <v>23</v>
      </c>
      <c r="H27" s="17">
        <v>110759178320</v>
      </c>
      <c r="J27" s="17">
        <v>0</v>
      </c>
      <c r="L27" s="17">
        <v>110759178320</v>
      </c>
      <c r="N27" s="17">
        <v>336405969550</v>
      </c>
      <c r="P27" s="17">
        <v>0</v>
      </c>
      <c r="R27" s="17">
        <v>336405969550</v>
      </c>
    </row>
    <row r="28" spans="1:20" ht="21.75" customHeight="1" x14ac:dyDescent="0.2">
      <c r="A28" s="8" t="s">
        <v>81</v>
      </c>
      <c r="C28" s="23" t="s">
        <v>83</v>
      </c>
      <c r="F28" s="19">
        <v>23</v>
      </c>
      <c r="H28" s="17">
        <v>107954424490</v>
      </c>
      <c r="J28" s="17">
        <v>0</v>
      </c>
      <c r="L28" s="17">
        <v>107954424490</v>
      </c>
      <c r="N28" s="17">
        <v>786629917056</v>
      </c>
      <c r="P28" s="17">
        <v>0</v>
      </c>
      <c r="R28" s="17">
        <v>786629917056</v>
      </c>
    </row>
    <row r="29" spans="1:20" ht="21.75" customHeight="1" x14ac:dyDescent="0.2">
      <c r="A29" s="8" t="s">
        <v>183</v>
      </c>
      <c r="C29" s="23" t="s">
        <v>211</v>
      </c>
      <c r="F29" s="19">
        <v>23</v>
      </c>
      <c r="H29" s="17">
        <v>0</v>
      </c>
      <c r="J29" s="17">
        <v>0</v>
      </c>
      <c r="L29" s="17">
        <v>0</v>
      </c>
      <c r="N29" s="17">
        <v>1103885382556</v>
      </c>
      <c r="P29" s="17">
        <v>0</v>
      </c>
      <c r="R29" s="17">
        <v>1103885382556</v>
      </c>
    </row>
    <row r="30" spans="1:20" ht="21.75" customHeight="1" x14ac:dyDescent="0.2">
      <c r="A30" s="8" t="s">
        <v>84</v>
      </c>
      <c r="C30" s="23" t="s">
        <v>86</v>
      </c>
      <c r="F30" s="19">
        <v>23</v>
      </c>
      <c r="H30" s="17">
        <v>95277487</v>
      </c>
      <c r="J30" s="17">
        <v>0</v>
      </c>
      <c r="L30" s="17">
        <v>95277487</v>
      </c>
      <c r="N30" s="17">
        <v>269552368835</v>
      </c>
      <c r="P30" s="17">
        <v>0</v>
      </c>
      <c r="R30" s="17">
        <v>269552368835</v>
      </c>
    </row>
    <row r="31" spans="1:20" ht="21.75" customHeight="1" x14ac:dyDescent="0.2">
      <c r="A31" s="8" t="s">
        <v>87</v>
      </c>
      <c r="C31" s="23" t="s">
        <v>89</v>
      </c>
      <c r="F31" s="19">
        <v>23</v>
      </c>
      <c r="H31" s="17">
        <v>364628705332</v>
      </c>
      <c r="J31" s="17">
        <v>0</v>
      </c>
      <c r="L31" s="17">
        <v>364628705332</v>
      </c>
      <c r="N31" s="17">
        <v>1461375978301</v>
      </c>
      <c r="P31" s="17">
        <v>0</v>
      </c>
      <c r="R31" s="17">
        <v>1461375978301</v>
      </c>
    </row>
    <row r="32" spans="1:20" ht="21.75" customHeight="1" x14ac:dyDescent="0.2">
      <c r="A32" s="8" t="s">
        <v>90</v>
      </c>
      <c r="C32" s="23" t="s">
        <v>92</v>
      </c>
      <c r="F32" s="19">
        <v>23</v>
      </c>
      <c r="H32" s="17">
        <v>519136584509</v>
      </c>
      <c r="J32" s="17">
        <v>0</v>
      </c>
      <c r="L32" s="17">
        <v>519136584509</v>
      </c>
      <c r="N32" s="17">
        <v>5332891457744</v>
      </c>
      <c r="P32" s="17">
        <v>0</v>
      </c>
      <c r="R32" s="17">
        <v>5332891457744</v>
      </c>
    </row>
    <row r="33" spans="1:18" ht="21.75" customHeight="1" x14ac:dyDescent="0.2">
      <c r="A33" s="8" t="s">
        <v>93</v>
      </c>
      <c r="C33" s="23" t="s">
        <v>95</v>
      </c>
      <c r="F33" s="19">
        <v>23</v>
      </c>
      <c r="H33" s="17">
        <v>178771539015</v>
      </c>
      <c r="J33" s="17">
        <v>0</v>
      </c>
      <c r="L33" s="17">
        <v>178771539015</v>
      </c>
      <c r="N33" s="17">
        <v>467915493720</v>
      </c>
      <c r="P33" s="17">
        <v>0</v>
      </c>
      <c r="R33" s="17">
        <v>467915493720</v>
      </c>
    </row>
    <row r="34" spans="1:18" ht="21.75" customHeight="1" x14ac:dyDescent="0.2">
      <c r="A34" s="8" t="s">
        <v>184</v>
      </c>
      <c r="C34" s="23" t="s">
        <v>210</v>
      </c>
      <c r="F34" s="19">
        <v>23</v>
      </c>
      <c r="H34" s="17">
        <v>0</v>
      </c>
      <c r="J34" s="17">
        <v>0</v>
      </c>
      <c r="L34" s="17">
        <v>0</v>
      </c>
      <c r="N34" s="17">
        <v>273241313923</v>
      </c>
      <c r="P34" s="17">
        <v>0</v>
      </c>
      <c r="R34" s="17">
        <v>273241313923</v>
      </c>
    </row>
    <row r="35" spans="1:18" ht="21.75" customHeight="1" x14ac:dyDescent="0.2">
      <c r="A35" s="8" t="s">
        <v>96</v>
      </c>
      <c r="C35" s="23" t="s">
        <v>97</v>
      </c>
      <c r="F35" s="19">
        <v>23</v>
      </c>
      <c r="H35" s="17">
        <v>142248574192</v>
      </c>
      <c r="J35" s="17">
        <v>0</v>
      </c>
      <c r="L35" s="17">
        <v>142248574192</v>
      </c>
      <c r="N35" s="17">
        <v>2370167653427</v>
      </c>
      <c r="P35" s="17">
        <v>0</v>
      </c>
      <c r="R35" s="17">
        <v>2370167653427</v>
      </c>
    </row>
    <row r="36" spans="1:18" ht="21.75" customHeight="1" x14ac:dyDescent="0.2">
      <c r="A36" s="8" t="s">
        <v>98</v>
      </c>
      <c r="C36" s="23" t="s">
        <v>100</v>
      </c>
      <c r="F36" s="19">
        <v>23</v>
      </c>
      <c r="H36" s="17">
        <v>93250209874</v>
      </c>
      <c r="J36" s="17">
        <v>0</v>
      </c>
      <c r="L36" s="17">
        <v>93250209874</v>
      </c>
      <c r="N36" s="17">
        <v>102515401424</v>
      </c>
      <c r="P36" s="17">
        <v>0</v>
      </c>
      <c r="R36" s="17">
        <v>102515401424</v>
      </c>
    </row>
    <row r="37" spans="1:18" ht="21.75" customHeight="1" x14ac:dyDescent="0.2">
      <c r="A37" s="8" t="s">
        <v>119</v>
      </c>
      <c r="C37" s="23" t="s">
        <v>121</v>
      </c>
      <c r="F37" s="19">
        <v>23</v>
      </c>
      <c r="H37" s="17">
        <v>30195440270</v>
      </c>
      <c r="J37" s="17">
        <v>0</v>
      </c>
      <c r="L37" s="17">
        <v>30195440270</v>
      </c>
      <c r="N37" s="17">
        <v>30195440270</v>
      </c>
      <c r="P37" s="17">
        <v>0</v>
      </c>
      <c r="R37" s="17">
        <v>30195440270</v>
      </c>
    </row>
    <row r="38" spans="1:18" ht="21.75" customHeight="1" x14ac:dyDescent="0.2">
      <c r="A38" s="8" t="s">
        <v>122</v>
      </c>
      <c r="C38" s="23" t="s">
        <v>123</v>
      </c>
      <c r="F38" s="19">
        <v>23</v>
      </c>
      <c r="H38" s="17">
        <v>30343811931</v>
      </c>
      <c r="J38" s="17">
        <v>0</v>
      </c>
      <c r="L38" s="17">
        <v>30343811931</v>
      </c>
      <c r="N38" s="17">
        <v>30343811931</v>
      </c>
      <c r="P38" s="17">
        <v>0</v>
      </c>
      <c r="R38" s="17">
        <v>30343811931</v>
      </c>
    </row>
    <row r="39" spans="1:18" ht="21.75" customHeight="1" x14ac:dyDescent="0.2">
      <c r="A39" s="8" t="s">
        <v>101</v>
      </c>
      <c r="C39" s="23" t="s">
        <v>103</v>
      </c>
      <c r="F39" s="19">
        <v>23</v>
      </c>
      <c r="H39" s="17">
        <v>28440312366</v>
      </c>
      <c r="J39" s="17">
        <v>0</v>
      </c>
      <c r="L39" s="17">
        <v>28440312366</v>
      </c>
      <c r="N39" s="17">
        <v>222126419429</v>
      </c>
      <c r="P39" s="17">
        <v>0</v>
      </c>
      <c r="R39" s="17">
        <v>222126419429</v>
      </c>
    </row>
    <row r="40" spans="1:18" ht="21.75" customHeight="1" x14ac:dyDescent="0.2">
      <c r="A40" s="8" t="s">
        <v>104</v>
      </c>
      <c r="C40" s="23" t="s">
        <v>106</v>
      </c>
      <c r="F40" s="19">
        <v>23</v>
      </c>
      <c r="H40" s="17">
        <v>27549065803</v>
      </c>
      <c r="J40" s="17">
        <v>0</v>
      </c>
      <c r="L40" s="17">
        <v>27549065803</v>
      </c>
      <c r="N40" s="17">
        <v>213669148459</v>
      </c>
      <c r="P40" s="17">
        <v>0</v>
      </c>
      <c r="R40" s="17">
        <v>213669148459</v>
      </c>
    </row>
    <row r="41" spans="1:18" ht="21.75" customHeight="1" x14ac:dyDescent="0.2">
      <c r="A41" s="8" t="s">
        <v>107</v>
      </c>
      <c r="C41" s="23" t="s">
        <v>109</v>
      </c>
      <c r="F41" s="19">
        <v>23</v>
      </c>
      <c r="H41" s="17">
        <v>1086564054611</v>
      </c>
      <c r="J41" s="17">
        <v>0</v>
      </c>
      <c r="L41" s="17">
        <v>1086564054611</v>
      </c>
      <c r="N41" s="17">
        <v>8398006080788</v>
      </c>
      <c r="P41" s="17">
        <v>0</v>
      </c>
      <c r="R41" s="17">
        <v>8398006080788</v>
      </c>
    </row>
    <row r="42" spans="1:18" ht="21.75" customHeight="1" x14ac:dyDescent="0.2">
      <c r="A42" s="8" t="s">
        <v>110</v>
      </c>
      <c r="C42" s="23" t="s">
        <v>112</v>
      </c>
      <c r="F42" s="19">
        <v>23</v>
      </c>
      <c r="H42" s="17">
        <v>205399661488</v>
      </c>
      <c r="J42" s="17">
        <v>0</v>
      </c>
      <c r="L42" s="17">
        <v>205399661488</v>
      </c>
      <c r="N42" s="17">
        <v>502553627027</v>
      </c>
      <c r="P42" s="17">
        <v>0</v>
      </c>
      <c r="R42" s="17">
        <v>502553627027</v>
      </c>
    </row>
    <row r="43" spans="1:18" ht="21.75" customHeight="1" x14ac:dyDescent="0.2">
      <c r="A43" s="8" t="s">
        <v>113</v>
      </c>
      <c r="C43" s="23" t="s">
        <v>115</v>
      </c>
      <c r="F43" s="19">
        <v>23</v>
      </c>
      <c r="H43" s="17">
        <v>33914706145</v>
      </c>
      <c r="J43" s="17">
        <v>0</v>
      </c>
      <c r="L43" s="17">
        <v>33914706145</v>
      </c>
      <c r="N43" s="17">
        <v>271587157335</v>
      </c>
      <c r="P43" s="17">
        <v>0</v>
      </c>
      <c r="R43" s="17">
        <v>271587157335</v>
      </c>
    </row>
    <row r="44" spans="1:18" ht="21.75" customHeight="1" x14ac:dyDescent="0.2">
      <c r="A44" s="8" t="s">
        <v>230</v>
      </c>
      <c r="C44" s="23" t="s">
        <v>59</v>
      </c>
      <c r="F44" s="19">
        <v>23</v>
      </c>
      <c r="H44" s="17">
        <v>28782510355</v>
      </c>
      <c r="J44" s="17">
        <v>0</v>
      </c>
      <c r="L44" s="17">
        <v>28782510355</v>
      </c>
      <c r="N44" s="17">
        <v>220374946590</v>
      </c>
      <c r="P44" s="17">
        <v>0</v>
      </c>
      <c r="R44" s="17">
        <v>220374946590</v>
      </c>
    </row>
    <row r="45" spans="1:18" ht="21.75" customHeight="1" x14ac:dyDescent="0.2">
      <c r="A45" s="8" t="s">
        <v>185</v>
      </c>
      <c r="C45" s="23" t="s">
        <v>209</v>
      </c>
      <c r="F45" s="19">
        <v>23</v>
      </c>
      <c r="H45" s="17">
        <v>389898294571</v>
      </c>
      <c r="J45" s="17">
        <v>0</v>
      </c>
      <c r="L45" s="17">
        <v>389898294571</v>
      </c>
      <c r="N45" s="17">
        <v>697967849037</v>
      </c>
      <c r="P45" s="17">
        <v>0</v>
      </c>
      <c r="R45" s="17">
        <v>697967849037</v>
      </c>
    </row>
    <row r="46" spans="1:18" ht="21.75" customHeight="1" x14ac:dyDescent="0.2">
      <c r="A46" s="8" t="s">
        <v>116</v>
      </c>
      <c r="C46" s="23" t="s">
        <v>118</v>
      </c>
      <c r="F46" s="19">
        <v>20.5</v>
      </c>
      <c r="H46" s="17">
        <v>218197144725</v>
      </c>
      <c r="J46" s="17">
        <v>0</v>
      </c>
      <c r="L46" s="17">
        <v>218197144725</v>
      </c>
      <c r="N46" s="17">
        <v>1552471665721</v>
      </c>
      <c r="P46" s="17">
        <v>0</v>
      </c>
      <c r="R46" s="17">
        <v>1552471665721</v>
      </c>
    </row>
    <row r="47" spans="1:18" ht="21.75" customHeight="1" x14ac:dyDescent="0.2">
      <c r="A47" s="6" t="s">
        <v>224</v>
      </c>
      <c r="C47" s="23" t="s">
        <v>209</v>
      </c>
      <c r="F47" s="19">
        <v>23</v>
      </c>
      <c r="H47" s="14">
        <v>44848021873</v>
      </c>
      <c r="J47" s="17">
        <v>0</v>
      </c>
      <c r="L47" s="14">
        <v>44848021873</v>
      </c>
      <c r="N47" s="14">
        <v>1156141404265</v>
      </c>
      <c r="P47" s="14">
        <v>0</v>
      </c>
      <c r="R47" s="14">
        <v>1156141404265</v>
      </c>
    </row>
    <row r="48" spans="1:18" ht="21.75" customHeight="1" thickBot="1" x14ac:dyDescent="0.25">
      <c r="A48" s="7" t="s">
        <v>25</v>
      </c>
      <c r="C48" s="17"/>
      <c r="F48" s="17"/>
      <c r="H48" s="15">
        <f>SUM(H8:H47)</f>
        <v>4888610035822</v>
      </c>
      <c r="J48" s="15">
        <v>0</v>
      </c>
      <c r="L48" s="15">
        <f>SUM(L8:L47)</f>
        <v>4888610035822</v>
      </c>
      <c r="N48" s="15">
        <f>SUM(N8:N47)</f>
        <v>33865702670463</v>
      </c>
      <c r="P48" s="15">
        <f>SUM(P8:P47)</f>
        <v>0</v>
      </c>
      <c r="R48" s="15">
        <f>SUM(R8:R47)</f>
        <v>33865702670463</v>
      </c>
    </row>
    <row r="49" spans="14:14" ht="19.5" thickTop="1" x14ac:dyDescent="0.2"/>
    <row r="50" spans="14:14" x14ac:dyDescent="0.2">
      <c r="N50" s="18"/>
    </row>
    <row r="52" spans="14:14" x14ac:dyDescent="0.2">
      <c r="N52" s="18"/>
    </row>
  </sheetData>
  <sortState xmlns:xlrd2="http://schemas.microsoft.com/office/spreadsheetml/2017/richdata2" ref="A8:R47">
    <sortCondition ref="A8:A47"/>
  </sortState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topLeftCell="A2" workbookViewId="0">
      <selection activeCell="H12" sqref="H12"/>
    </sheetView>
  </sheetViews>
  <sheetFormatPr defaultRowHeight="12.75" x14ac:dyDescent="0.2"/>
  <cols>
    <col min="1" max="1" width="52" customWidth="1"/>
    <col min="2" max="2" width="1.28515625" customWidth="1"/>
    <col min="3" max="3" width="17.7109375" style="12" bestFit="1" customWidth="1"/>
    <col min="4" max="4" width="1.28515625" style="12" customWidth="1"/>
    <col min="5" max="5" width="14.5703125" style="12" bestFit="1" customWidth="1"/>
    <col min="6" max="6" width="1.28515625" style="12" customWidth="1"/>
    <col min="7" max="7" width="17.85546875" style="12" bestFit="1" customWidth="1"/>
    <col min="8" max="8" width="1.28515625" style="12" customWidth="1"/>
    <col min="9" max="9" width="18.85546875" style="12" bestFit="1" customWidth="1"/>
    <col min="10" max="10" width="1.28515625" style="12" customWidth="1"/>
    <col min="11" max="11" width="14.85546875" style="12" bestFit="1" customWidth="1"/>
    <col min="12" max="12" width="1.28515625" style="12" customWidth="1"/>
    <col min="13" max="13" width="18.85546875" style="12" bestFit="1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/>
    <row r="5" spans="1:13" ht="14.45" customHeight="1" x14ac:dyDescent="0.2">
      <c r="A5" s="45" t="s">
        <v>216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>
      <c r="A6" s="47" t="s">
        <v>153</v>
      </c>
      <c r="C6" s="47" t="s">
        <v>167</v>
      </c>
      <c r="D6" s="47"/>
      <c r="E6" s="47"/>
      <c r="F6" s="47"/>
      <c r="G6" s="47"/>
      <c r="I6" s="47" t="s">
        <v>168</v>
      </c>
      <c r="J6" s="47"/>
      <c r="K6" s="47"/>
      <c r="L6" s="47"/>
      <c r="M6" s="47"/>
    </row>
    <row r="7" spans="1:13" ht="29.1" customHeight="1" x14ac:dyDescent="0.2">
      <c r="A7" s="47"/>
      <c r="C7" s="9" t="s">
        <v>207</v>
      </c>
      <c r="D7" s="21"/>
      <c r="E7" s="9" t="s">
        <v>204</v>
      </c>
      <c r="F7" s="21"/>
      <c r="G7" s="9" t="s">
        <v>208</v>
      </c>
      <c r="I7" s="9" t="s">
        <v>207</v>
      </c>
      <c r="J7" s="21"/>
      <c r="K7" s="9" t="s">
        <v>204</v>
      </c>
      <c r="L7" s="21"/>
      <c r="M7" s="9" t="s">
        <v>208</v>
      </c>
    </row>
    <row r="8" spans="1:13" ht="21.75" customHeight="1" x14ac:dyDescent="0.2">
      <c r="A8" s="5" t="s">
        <v>236</v>
      </c>
      <c r="C8" s="11">
        <v>252648978918</v>
      </c>
      <c r="E8" s="11">
        <v>38349581</v>
      </c>
      <c r="G8" s="11">
        <v>252610629337</v>
      </c>
      <c r="I8" s="11">
        <v>2882527330760</v>
      </c>
      <c r="K8" s="11">
        <v>12893307842</v>
      </c>
      <c r="M8" s="11">
        <v>2869634022918</v>
      </c>
    </row>
    <row r="9" spans="1:13" ht="21.75" customHeight="1" x14ac:dyDescent="0.2">
      <c r="A9" s="8" t="s">
        <v>233</v>
      </c>
      <c r="C9" s="17">
        <v>473819108206</v>
      </c>
      <c r="E9" s="17">
        <v>-864858340</v>
      </c>
      <c r="G9" s="17">
        <v>474683966546</v>
      </c>
      <c r="I9" s="17">
        <v>1679558552010</v>
      </c>
      <c r="K9" s="17">
        <v>2063834630</v>
      </c>
      <c r="M9" s="17">
        <v>1677494717380</v>
      </c>
    </row>
    <row r="10" spans="1:13" ht="21.75" customHeight="1" x14ac:dyDescent="0.2">
      <c r="A10" s="8" t="s">
        <v>237</v>
      </c>
      <c r="C10" s="17">
        <v>24145869694</v>
      </c>
      <c r="E10" s="17">
        <v>-306058356</v>
      </c>
      <c r="G10" s="17">
        <v>24451928050</v>
      </c>
      <c r="I10" s="17">
        <v>1400700292249</v>
      </c>
      <c r="K10" s="17">
        <v>0</v>
      </c>
      <c r="M10" s="17">
        <v>1400700292249</v>
      </c>
    </row>
    <row r="11" spans="1:13" ht="21.75" customHeight="1" x14ac:dyDescent="0.2">
      <c r="A11" s="8" t="s">
        <v>238</v>
      </c>
      <c r="C11" s="17">
        <v>174176705865</v>
      </c>
      <c r="E11" s="17">
        <v>-331899731</v>
      </c>
      <c r="G11" s="17">
        <v>174508605596</v>
      </c>
      <c r="I11" s="17">
        <v>427191414250</v>
      </c>
      <c r="K11" s="17">
        <v>668291672</v>
      </c>
      <c r="M11" s="17">
        <v>426523122578</v>
      </c>
    </row>
    <row r="12" spans="1:13" ht="21.75" customHeight="1" x14ac:dyDescent="0.2">
      <c r="A12" s="8" t="s">
        <v>234</v>
      </c>
      <c r="C12" s="17">
        <v>540429522820</v>
      </c>
      <c r="E12" s="17">
        <v>-1917951</v>
      </c>
      <c r="G12" s="17">
        <v>540431440771</v>
      </c>
      <c r="I12" s="17">
        <v>1311424763388</v>
      </c>
      <c r="K12" s="17">
        <v>1241581954</v>
      </c>
      <c r="M12" s="17">
        <v>1310183181434</v>
      </c>
    </row>
    <row r="13" spans="1:13" ht="21.75" customHeight="1" x14ac:dyDescent="0.2">
      <c r="A13" s="8" t="s">
        <v>239</v>
      </c>
      <c r="C13" s="17">
        <v>150487759833</v>
      </c>
      <c r="E13" s="17">
        <v>-697214949</v>
      </c>
      <c r="G13" s="17">
        <v>151184974782</v>
      </c>
      <c r="I13" s="17">
        <v>2938275175097</v>
      </c>
      <c r="K13" s="17">
        <v>3294896573</v>
      </c>
      <c r="M13" s="17">
        <v>2934980278524</v>
      </c>
    </row>
    <row r="14" spans="1:13" ht="21.75" customHeight="1" x14ac:dyDescent="0.2">
      <c r="A14" s="8" t="s">
        <v>240</v>
      </c>
      <c r="C14" s="17">
        <v>1203575892946</v>
      </c>
      <c r="E14" s="17">
        <v>-1146473269</v>
      </c>
      <c r="G14" s="17">
        <v>1204722366215</v>
      </c>
      <c r="I14" s="17">
        <v>6199031702810</v>
      </c>
      <c r="K14" s="17">
        <v>3438705587</v>
      </c>
      <c r="M14" s="17">
        <v>6195592997223</v>
      </c>
    </row>
    <row r="15" spans="1:13" ht="21.75" customHeight="1" x14ac:dyDescent="0.2">
      <c r="A15" s="8" t="s">
        <v>235</v>
      </c>
      <c r="C15" s="17">
        <v>64151673549</v>
      </c>
      <c r="E15" s="17">
        <v>-245067953</v>
      </c>
      <c r="G15" s="17">
        <v>64396741502</v>
      </c>
      <c r="I15" s="17">
        <v>3249796273348</v>
      </c>
      <c r="K15" s="17">
        <v>24753739</v>
      </c>
      <c r="M15" s="17">
        <v>3249771519609</v>
      </c>
    </row>
    <row r="16" spans="1:13" ht="21.75" customHeight="1" x14ac:dyDescent="0.2">
      <c r="A16" s="8" t="s">
        <v>231</v>
      </c>
      <c r="C16" s="17">
        <v>1108495236418</v>
      </c>
      <c r="E16" s="17">
        <v>-114306141</v>
      </c>
      <c r="G16" s="17">
        <v>1108609542559</v>
      </c>
      <c r="I16" s="17">
        <v>3329911451198</v>
      </c>
      <c r="K16" s="17">
        <v>0</v>
      </c>
      <c r="M16" s="17">
        <v>3329911451198</v>
      </c>
    </row>
    <row r="17" spans="1:13" ht="21.75" customHeight="1" x14ac:dyDescent="0.2">
      <c r="A17" s="8" t="s">
        <v>232</v>
      </c>
      <c r="C17" s="17">
        <v>21224620</v>
      </c>
      <c r="E17" s="17">
        <v>0</v>
      </c>
      <c r="G17" s="17">
        <v>21224620</v>
      </c>
      <c r="I17" s="17">
        <v>42594236</v>
      </c>
      <c r="K17" s="17">
        <v>0</v>
      </c>
      <c r="M17" s="17">
        <v>42594236</v>
      </c>
    </row>
    <row r="18" spans="1:13" ht="21.75" customHeight="1" x14ac:dyDescent="0.2">
      <c r="A18" s="8" t="s">
        <v>241</v>
      </c>
      <c r="C18" s="17">
        <v>4536986425</v>
      </c>
      <c r="E18" s="17">
        <v>-861439401</v>
      </c>
      <c r="G18" s="17">
        <v>5398425826</v>
      </c>
      <c r="I18" s="17">
        <v>553972602740</v>
      </c>
      <c r="K18" s="17">
        <v>0</v>
      </c>
      <c r="M18" s="17">
        <v>553972602740</v>
      </c>
    </row>
    <row r="19" spans="1:13" ht="21.75" customHeight="1" thickBot="1" x14ac:dyDescent="0.25">
      <c r="A19" s="7" t="s">
        <v>25</v>
      </c>
      <c r="C19" s="15">
        <f>SUM(C8:C18)</f>
        <v>3996488959294</v>
      </c>
      <c r="E19" s="15">
        <f>SUM(E8:E18)</f>
        <v>-4530886510</v>
      </c>
      <c r="G19" s="15">
        <f>SUM(G8:G18)</f>
        <v>4001019845804</v>
      </c>
      <c r="I19" s="15">
        <f>SUM(I8:I18)</f>
        <v>23972432152086</v>
      </c>
      <c r="K19" s="15">
        <f>SUM(K8:K18)</f>
        <v>23625371997</v>
      </c>
      <c r="M19" s="15">
        <f>SUM(M8:M18)</f>
        <v>23948806780089</v>
      </c>
    </row>
    <row r="20" spans="1:13" ht="13.5" thickTop="1" x14ac:dyDescent="0.2"/>
    <row r="21" spans="1:13" x14ac:dyDescent="0.2">
      <c r="C21" s="18"/>
      <c r="I21" s="18"/>
      <c r="K21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33"/>
  <sheetViews>
    <sheetView rightToLeft="1" workbookViewId="0">
      <selection activeCell="A29" sqref="A29:N40"/>
    </sheetView>
  </sheetViews>
  <sheetFormatPr defaultRowHeight="18.75" x14ac:dyDescent="0.2"/>
  <cols>
    <col min="1" max="1" width="40.28515625" customWidth="1"/>
    <col min="2" max="2" width="1.28515625" customWidth="1"/>
    <col min="3" max="3" width="11" style="12" bestFit="1" customWidth="1"/>
    <col min="4" max="4" width="1.28515625" style="12" customWidth="1"/>
    <col min="5" max="5" width="19" style="12" bestFit="1" customWidth="1"/>
    <col min="6" max="6" width="1.28515625" style="12" customWidth="1"/>
    <col min="7" max="7" width="19" style="12" bestFit="1" customWidth="1"/>
    <col min="8" max="8" width="1.28515625" style="12" customWidth="1"/>
    <col min="9" max="9" width="21.85546875" style="12" bestFit="1" customWidth="1"/>
    <col min="10" max="10" width="1.28515625" style="12" customWidth="1"/>
    <col min="11" max="11" width="11.85546875" style="12" bestFit="1" customWidth="1"/>
    <col min="12" max="12" width="1.28515625" style="12" customWidth="1"/>
    <col min="13" max="13" width="20" style="12" bestFit="1" customWidth="1"/>
    <col min="14" max="14" width="1.28515625" style="12" customWidth="1"/>
    <col min="15" max="15" width="20" style="12" bestFit="1" customWidth="1"/>
    <col min="16" max="16" width="1.28515625" style="12" customWidth="1"/>
    <col min="17" max="17" width="25.5703125" style="12" customWidth="1"/>
    <col min="18" max="18" width="0.28515625" customWidth="1"/>
    <col min="19" max="19" width="19.28515625" style="17" customWidth="1"/>
    <col min="20" max="20" width="12.85546875" bestFit="1" customWidth="1"/>
    <col min="21" max="21" width="15.28515625" bestFit="1" customWidth="1"/>
  </cols>
  <sheetData>
    <row r="1" spans="1:2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1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1" ht="14.45" customHeight="1" x14ac:dyDescent="0.2"/>
    <row r="5" spans="1:21" ht="14.45" customHeight="1" x14ac:dyDescent="0.2">
      <c r="A5" s="45" t="s">
        <v>217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1" ht="14.45" customHeight="1" x14ac:dyDescent="0.2">
      <c r="A6" s="47" t="s">
        <v>153</v>
      </c>
      <c r="C6" s="47" t="s">
        <v>167</v>
      </c>
      <c r="D6" s="47"/>
      <c r="E6" s="47"/>
      <c r="F6" s="47"/>
      <c r="G6" s="47"/>
      <c r="H6" s="47"/>
      <c r="I6" s="47"/>
      <c r="K6" s="47" t="s">
        <v>168</v>
      </c>
      <c r="L6" s="47"/>
      <c r="M6" s="47"/>
      <c r="N6" s="47"/>
      <c r="O6" s="47"/>
      <c r="P6" s="47"/>
      <c r="Q6" s="47"/>
    </row>
    <row r="7" spans="1:21" ht="29.1" customHeight="1" x14ac:dyDescent="0.2">
      <c r="A7" s="47"/>
      <c r="C7" s="9" t="s">
        <v>8</v>
      </c>
      <c r="D7" s="21"/>
      <c r="E7" s="9" t="s">
        <v>218</v>
      </c>
      <c r="F7" s="21"/>
      <c r="G7" s="9" t="s">
        <v>219</v>
      </c>
      <c r="H7" s="21"/>
      <c r="I7" s="9" t="s">
        <v>220</v>
      </c>
      <c r="K7" s="9" t="s">
        <v>8</v>
      </c>
      <c r="L7" s="21"/>
      <c r="M7" s="9" t="s">
        <v>218</v>
      </c>
      <c r="N7" s="21"/>
      <c r="O7" s="9" t="s">
        <v>219</v>
      </c>
      <c r="P7" s="21"/>
      <c r="Q7" s="9" t="s">
        <v>220</v>
      </c>
    </row>
    <row r="8" spans="1:21" ht="21.75" customHeight="1" x14ac:dyDescent="0.2">
      <c r="A8" s="5" t="s">
        <v>24</v>
      </c>
      <c r="C8" s="11">
        <v>0</v>
      </c>
      <c r="E8" s="11">
        <v>0</v>
      </c>
      <c r="G8" s="11">
        <v>0</v>
      </c>
      <c r="I8" s="11">
        <v>0</v>
      </c>
      <c r="K8" s="11">
        <v>2698035</v>
      </c>
      <c r="M8" s="11">
        <v>410469137608</v>
      </c>
      <c r="O8" s="11">
        <v>365333841957</v>
      </c>
      <c r="Q8" s="11">
        <v>45135295651</v>
      </c>
      <c r="T8" s="29"/>
      <c r="U8" s="29"/>
    </row>
    <row r="9" spans="1:21" ht="21.75" customHeight="1" x14ac:dyDescent="0.2">
      <c r="A9" s="8" t="s">
        <v>181</v>
      </c>
      <c r="C9" s="17">
        <v>0</v>
      </c>
      <c r="E9" s="17">
        <v>0</v>
      </c>
      <c r="G9" s="17">
        <v>0</v>
      </c>
      <c r="I9" s="17">
        <v>0</v>
      </c>
      <c r="K9" s="17">
        <v>2319800</v>
      </c>
      <c r="M9" s="17">
        <v>11946168974282</v>
      </c>
      <c r="O9" s="17">
        <v>11258193446070</v>
      </c>
      <c r="Q9" s="17">
        <v>687975528212</v>
      </c>
      <c r="T9" s="29"/>
      <c r="U9" s="29"/>
    </row>
    <row r="10" spans="1:21" ht="21.75" customHeight="1" x14ac:dyDescent="0.2">
      <c r="A10" s="8" t="s">
        <v>179</v>
      </c>
      <c r="C10" s="17">
        <v>0</v>
      </c>
      <c r="E10" s="17">
        <v>0</v>
      </c>
      <c r="G10" s="17">
        <v>0</v>
      </c>
      <c r="I10" s="17">
        <v>0</v>
      </c>
      <c r="K10" s="17">
        <v>811000</v>
      </c>
      <c r="M10" s="17">
        <v>1499300566000</v>
      </c>
      <c r="O10" s="17">
        <v>1500041271843</v>
      </c>
      <c r="Q10" s="17">
        <v>-740705843</v>
      </c>
      <c r="T10" s="29"/>
      <c r="U10" s="29"/>
    </row>
    <row r="11" spans="1:21" ht="21.75" customHeight="1" x14ac:dyDescent="0.2">
      <c r="A11" s="8" t="s">
        <v>39</v>
      </c>
      <c r="C11" s="17">
        <v>4308000</v>
      </c>
      <c r="E11" s="17">
        <v>9303548184000</v>
      </c>
      <c r="G11" s="17">
        <v>9004135422917</v>
      </c>
      <c r="I11" s="17">
        <v>299412761083</v>
      </c>
      <c r="K11" s="17">
        <v>4308000</v>
      </c>
      <c r="M11" s="17">
        <v>9303548184000</v>
      </c>
      <c r="O11" s="17">
        <v>7895990901758</v>
      </c>
      <c r="Q11" s="17">
        <v>1407557282242</v>
      </c>
      <c r="T11" s="29"/>
      <c r="U11" s="29"/>
    </row>
    <row r="12" spans="1:21" ht="21.75" customHeight="1" x14ac:dyDescent="0.2">
      <c r="A12" s="8" t="s">
        <v>51</v>
      </c>
      <c r="C12" s="17">
        <v>0</v>
      </c>
      <c r="E12" s="17">
        <v>0</v>
      </c>
      <c r="G12" s="17">
        <v>0</v>
      </c>
      <c r="I12" s="17">
        <v>0</v>
      </c>
      <c r="K12" s="17">
        <v>200</v>
      </c>
      <c r="M12" s="17">
        <v>176609524</v>
      </c>
      <c r="O12" s="17">
        <v>164097326</v>
      </c>
      <c r="Q12" s="17">
        <v>12512198</v>
      </c>
      <c r="T12" s="29"/>
    </row>
    <row r="13" spans="1:21" ht="21.75" customHeight="1" x14ac:dyDescent="0.2">
      <c r="A13" s="8" t="s">
        <v>178</v>
      </c>
      <c r="C13" s="17">
        <v>0</v>
      </c>
      <c r="E13" s="17">
        <v>0</v>
      </c>
      <c r="G13" s="17">
        <v>0</v>
      </c>
      <c r="I13" s="17">
        <v>0</v>
      </c>
      <c r="K13" s="17">
        <v>832807</v>
      </c>
      <c r="M13" s="17">
        <v>832807000000</v>
      </c>
      <c r="O13" s="17">
        <v>811163256603</v>
      </c>
      <c r="Q13" s="17">
        <v>21643743397</v>
      </c>
      <c r="T13" s="29"/>
    </row>
    <row r="14" spans="1:21" ht="21.75" customHeight="1" x14ac:dyDescent="0.2">
      <c r="A14" s="8" t="s">
        <v>63</v>
      </c>
      <c r="C14" s="17">
        <v>520854</v>
      </c>
      <c r="E14" s="17">
        <v>520854000000</v>
      </c>
      <c r="G14" s="17">
        <v>520570785637</v>
      </c>
      <c r="I14" s="17">
        <v>283214363</v>
      </c>
      <c r="K14" s="17">
        <v>520854</v>
      </c>
      <c r="M14" s="17">
        <v>520854000000</v>
      </c>
      <c r="O14" s="17">
        <v>494542246355</v>
      </c>
      <c r="Q14" s="17">
        <v>26311753645</v>
      </c>
      <c r="T14" s="29"/>
    </row>
    <row r="15" spans="1:21" ht="21.75" customHeight="1" x14ac:dyDescent="0.2">
      <c r="A15" s="8" t="s">
        <v>180</v>
      </c>
      <c r="C15" s="17">
        <v>0</v>
      </c>
      <c r="E15" s="17">
        <v>0</v>
      </c>
      <c r="G15" s="17">
        <v>0</v>
      </c>
      <c r="I15" s="17">
        <v>0</v>
      </c>
      <c r="K15" s="17">
        <v>1599640</v>
      </c>
      <c r="M15" s="17">
        <v>1599640000000</v>
      </c>
      <c r="O15" s="17">
        <v>1579329150169</v>
      </c>
      <c r="Q15" s="17">
        <v>20310849831</v>
      </c>
      <c r="T15" s="29"/>
    </row>
    <row r="16" spans="1:21" ht="21.75" customHeight="1" x14ac:dyDescent="0.2">
      <c r="A16" s="8" t="s">
        <v>182</v>
      </c>
      <c r="C16" s="17">
        <v>0</v>
      </c>
      <c r="E16" s="17">
        <v>0</v>
      </c>
      <c r="G16" s="17">
        <v>0</v>
      </c>
      <c r="I16" s="17">
        <v>0</v>
      </c>
      <c r="K16" s="17">
        <v>3504343</v>
      </c>
      <c r="M16" s="17">
        <v>3229286329641</v>
      </c>
      <c r="O16" s="17">
        <v>3225499779301</v>
      </c>
      <c r="Q16" s="17">
        <v>3786550340</v>
      </c>
      <c r="T16" s="29"/>
    </row>
    <row r="17" spans="1:20" ht="21.75" customHeight="1" x14ac:dyDescent="0.2">
      <c r="A17" s="8" t="s">
        <v>72</v>
      </c>
      <c r="C17" s="17">
        <v>29379415</v>
      </c>
      <c r="E17" s="17">
        <v>24130448453702</v>
      </c>
      <c r="G17" s="17">
        <v>24078020753336</v>
      </c>
      <c r="I17" s="17">
        <v>52427700366</v>
      </c>
      <c r="K17" s="17">
        <v>29379415</v>
      </c>
      <c r="M17" s="17">
        <v>24130448453702</v>
      </c>
      <c r="O17" s="17">
        <v>24092978799787</v>
      </c>
      <c r="Q17" s="17">
        <v>37469653915</v>
      </c>
      <c r="T17" s="29"/>
    </row>
    <row r="18" spans="1:20" ht="21.75" customHeight="1" x14ac:dyDescent="0.2">
      <c r="A18" s="8" t="s">
        <v>75</v>
      </c>
      <c r="C18" s="17">
        <v>0</v>
      </c>
      <c r="E18" s="17">
        <v>0</v>
      </c>
      <c r="G18" s="17">
        <v>0</v>
      </c>
      <c r="I18" s="17">
        <v>0</v>
      </c>
      <c r="K18" s="17">
        <v>10000</v>
      </c>
      <c r="M18" s="17">
        <v>8572536148</v>
      </c>
      <c r="O18" s="17">
        <v>7965377108</v>
      </c>
      <c r="Q18" s="17">
        <v>607159040</v>
      </c>
      <c r="T18" s="29"/>
    </row>
    <row r="19" spans="1:20" ht="21.75" customHeight="1" x14ac:dyDescent="0.2">
      <c r="A19" s="8" t="s">
        <v>78</v>
      </c>
      <c r="C19" s="17">
        <v>0</v>
      </c>
      <c r="E19" s="17">
        <v>0</v>
      </c>
      <c r="G19" s="17">
        <v>0</v>
      </c>
      <c r="I19" s="17">
        <v>0</v>
      </c>
      <c r="K19" s="17">
        <v>14700000</v>
      </c>
      <c r="M19" s="17">
        <v>13234833000000</v>
      </c>
      <c r="O19" s="17">
        <v>13230900000000</v>
      </c>
      <c r="Q19" s="17">
        <v>3933000000</v>
      </c>
      <c r="T19" s="29"/>
    </row>
    <row r="20" spans="1:20" ht="21.75" customHeight="1" x14ac:dyDescent="0.2">
      <c r="A20" s="8" t="s">
        <v>81</v>
      </c>
      <c r="C20" s="17">
        <v>0</v>
      </c>
      <c r="E20" s="17">
        <v>0</v>
      </c>
      <c r="G20" s="17">
        <v>0</v>
      </c>
      <c r="I20" s="17">
        <v>0</v>
      </c>
      <c r="K20" s="17">
        <v>3368000</v>
      </c>
      <c r="M20" s="17">
        <v>2741905446686</v>
      </c>
      <c r="O20" s="17">
        <v>2703033425949</v>
      </c>
      <c r="Q20" s="17">
        <v>38872020737</v>
      </c>
      <c r="T20" s="29"/>
    </row>
    <row r="21" spans="1:20" ht="21.75" customHeight="1" x14ac:dyDescent="0.2">
      <c r="A21" s="8" t="s">
        <v>183</v>
      </c>
      <c r="C21" s="17">
        <v>0</v>
      </c>
      <c r="E21" s="17">
        <v>0</v>
      </c>
      <c r="G21" s="17">
        <v>0</v>
      </c>
      <c r="I21" s="17">
        <v>0</v>
      </c>
      <c r="K21" s="17">
        <v>12935178</v>
      </c>
      <c r="M21" s="17">
        <v>10592952877454</v>
      </c>
      <c r="O21" s="17">
        <v>11824616722153</v>
      </c>
      <c r="Q21" s="17">
        <v>-1231663844699</v>
      </c>
      <c r="T21" s="29"/>
    </row>
    <row r="22" spans="1:20" ht="21.75" customHeight="1" x14ac:dyDescent="0.2">
      <c r="A22" s="8" t="s">
        <v>90</v>
      </c>
      <c r="C22" s="17">
        <v>5000000</v>
      </c>
      <c r="E22" s="17">
        <v>4136850000000</v>
      </c>
      <c r="G22" s="17">
        <v>4286951458490</v>
      </c>
      <c r="I22" s="17">
        <v>-150101458490</v>
      </c>
      <c r="K22" s="17">
        <v>5025000</v>
      </c>
      <c r="M22" s="17">
        <v>4157598611811</v>
      </c>
      <c r="O22" s="17">
        <v>4309257579745</v>
      </c>
      <c r="Q22" s="17">
        <v>-151658967934</v>
      </c>
      <c r="T22" s="29"/>
    </row>
    <row r="23" spans="1:20" ht="21.75" customHeight="1" x14ac:dyDescent="0.2">
      <c r="A23" s="8" t="s">
        <v>184</v>
      </c>
      <c r="C23" s="17">
        <v>0</v>
      </c>
      <c r="E23" s="17">
        <v>0</v>
      </c>
      <c r="G23" s="17">
        <v>0</v>
      </c>
      <c r="I23" s="17">
        <v>0</v>
      </c>
      <c r="K23" s="17">
        <v>6773103</v>
      </c>
      <c r="M23" s="17">
        <v>6108369678431</v>
      </c>
      <c r="O23" s="17">
        <v>6068700288000</v>
      </c>
      <c r="Q23" s="17">
        <v>39669390431</v>
      </c>
      <c r="T23" s="29"/>
    </row>
    <row r="24" spans="1:20" ht="21.75" customHeight="1" x14ac:dyDescent="0.2">
      <c r="A24" s="8" t="s">
        <v>96</v>
      </c>
      <c r="C24" s="17">
        <v>0</v>
      </c>
      <c r="E24" s="17">
        <v>0</v>
      </c>
      <c r="G24" s="17">
        <v>0</v>
      </c>
      <c r="I24" s="17">
        <v>0</v>
      </c>
      <c r="K24" s="17">
        <v>4240000</v>
      </c>
      <c r="M24" s="17">
        <v>3415448374000</v>
      </c>
      <c r="O24" s="17">
        <v>3778136800000</v>
      </c>
      <c r="Q24" s="17">
        <v>-362688426000</v>
      </c>
      <c r="T24" s="29"/>
    </row>
    <row r="25" spans="1:20" ht="21.75" customHeight="1" x14ac:dyDescent="0.2">
      <c r="A25" s="8" t="s">
        <v>98</v>
      </c>
      <c r="C25" s="17">
        <v>13957890</v>
      </c>
      <c r="E25" s="17">
        <v>10816661782346</v>
      </c>
      <c r="G25" s="17">
        <v>11020737313876</v>
      </c>
      <c r="I25" s="17">
        <v>-204075531530</v>
      </c>
      <c r="K25" s="17">
        <v>13957890</v>
      </c>
      <c r="M25" s="17">
        <v>10816661782346</v>
      </c>
      <c r="O25" s="17">
        <v>10804267015103</v>
      </c>
      <c r="Q25" s="17">
        <v>12394767243</v>
      </c>
      <c r="T25" s="29"/>
    </row>
    <row r="26" spans="1:20" ht="21.75" customHeight="1" x14ac:dyDescent="0.2">
      <c r="A26" s="6" t="s">
        <v>107</v>
      </c>
      <c r="C26" s="17">
        <v>0</v>
      </c>
      <c r="E26" s="14">
        <v>0</v>
      </c>
      <c r="G26" s="14">
        <v>0</v>
      </c>
      <c r="I26" s="14">
        <v>0</v>
      </c>
      <c r="K26" s="17">
        <v>15000</v>
      </c>
      <c r="M26" s="14">
        <v>14729486486</v>
      </c>
      <c r="O26" s="14">
        <v>14991843750</v>
      </c>
      <c r="Q26" s="14">
        <v>-262357264</v>
      </c>
      <c r="T26" s="29"/>
    </row>
    <row r="27" spans="1:20" ht="21.75" customHeight="1" x14ac:dyDescent="0.2">
      <c r="A27" s="7" t="s">
        <v>25</v>
      </c>
      <c r="C27" s="17"/>
      <c r="E27" s="15">
        <f>SUM(E8:E26)</f>
        <v>48908362420048</v>
      </c>
      <c r="G27" s="15">
        <f>SUM(G8:G26)</f>
        <v>48910415734256</v>
      </c>
      <c r="I27" s="15">
        <f>SUM(I8:I26)</f>
        <v>-2053314208</v>
      </c>
      <c r="K27" s="17"/>
      <c r="M27" s="15">
        <f>SUM(M8:M26)</f>
        <v>104563771048119</v>
      </c>
      <c r="O27" s="15">
        <f>SUM(O8:O26)</f>
        <v>103965105842977</v>
      </c>
      <c r="Q27" s="15">
        <f>SUM(Q8:Q26)</f>
        <v>598665205142</v>
      </c>
    </row>
    <row r="28" spans="1:20" ht="19.5" thickTop="1" x14ac:dyDescent="0.2"/>
    <row r="29" spans="1:20" x14ac:dyDescent="0.2">
      <c r="I29" s="18"/>
      <c r="Q29" s="18"/>
    </row>
    <row r="30" spans="1:20" x14ac:dyDescent="0.2">
      <c r="A30" s="29"/>
      <c r="E30" s="18"/>
      <c r="I30" s="18"/>
      <c r="O30" s="18"/>
      <c r="Q30" s="18"/>
    </row>
    <row r="31" spans="1:20" x14ac:dyDescent="0.2">
      <c r="A31" s="29"/>
      <c r="I31" s="18"/>
      <c r="Q31" s="18"/>
    </row>
    <row r="32" spans="1:20" x14ac:dyDescent="0.2">
      <c r="A32" s="29"/>
      <c r="I32" s="18"/>
    </row>
    <row r="33" spans="1:17" x14ac:dyDescent="0.2">
      <c r="A33" s="29"/>
      <c r="Q33" s="18"/>
    </row>
  </sheetData>
  <sortState xmlns:xlrd2="http://schemas.microsoft.com/office/spreadsheetml/2017/richdata2" ref="A9:Q26">
    <sortCondition ref="A9:A26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9"/>
  <sheetViews>
    <sheetView rightToLeft="1" workbookViewId="0">
      <selection activeCell="Q15" sqref="Q15"/>
    </sheetView>
  </sheetViews>
  <sheetFormatPr defaultRowHeight="18.75" x14ac:dyDescent="0.2"/>
  <cols>
    <col min="1" max="1" width="40.28515625" customWidth="1"/>
    <col min="2" max="2" width="1.28515625" customWidth="1"/>
    <col min="3" max="3" width="12.140625" style="12" bestFit="1" customWidth="1"/>
    <col min="4" max="4" width="1.28515625" style="12" customWidth="1"/>
    <col min="5" max="5" width="20.140625" style="12" bestFit="1" customWidth="1"/>
    <col min="6" max="6" width="1.28515625" style="12" customWidth="1"/>
    <col min="7" max="7" width="20" style="12" bestFit="1" customWidth="1"/>
    <col min="8" max="8" width="1.28515625" style="12" customWidth="1"/>
    <col min="9" max="9" width="26.28515625" style="12" bestFit="1" customWidth="1"/>
    <col min="10" max="10" width="1.28515625" style="12" customWidth="1"/>
    <col min="11" max="11" width="12.140625" style="12" bestFit="1" customWidth="1"/>
    <col min="12" max="12" width="1.28515625" style="12" customWidth="1"/>
    <col min="13" max="13" width="20.140625" style="12" bestFit="1" customWidth="1"/>
    <col min="14" max="14" width="1.28515625" style="12" customWidth="1"/>
    <col min="15" max="15" width="19.85546875" style="12" bestFit="1" customWidth="1"/>
    <col min="16" max="16" width="1.28515625" style="12" customWidth="1"/>
    <col min="17" max="17" width="26.28515625" style="12" bestFit="1" customWidth="1"/>
    <col min="18" max="18" width="0.28515625" customWidth="1"/>
    <col min="21" max="21" width="17.7109375" style="17" bestFit="1" customWidth="1"/>
    <col min="22" max="22" width="8.140625" style="8" bestFit="1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45" t="s">
        <v>221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4.45" customHeight="1" x14ac:dyDescent="0.2">
      <c r="A6" s="47" t="s">
        <v>153</v>
      </c>
      <c r="C6" s="47" t="s">
        <v>167</v>
      </c>
      <c r="D6" s="47"/>
      <c r="E6" s="47"/>
      <c r="F6" s="47"/>
      <c r="G6" s="47"/>
      <c r="H6" s="47"/>
      <c r="I6" s="47"/>
      <c r="K6" s="47" t="s">
        <v>168</v>
      </c>
      <c r="L6" s="47"/>
      <c r="M6" s="47"/>
      <c r="N6" s="47"/>
      <c r="O6" s="47"/>
      <c r="P6" s="47"/>
      <c r="Q6" s="47"/>
    </row>
    <row r="7" spans="1:17" ht="29.1" customHeight="1" x14ac:dyDescent="0.2">
      <c r="A7" s="47"/>
      <c r="C7" s="9" t="s">
        <v>8</v>
      </c>
      <c r="D7" s="21"/>
      <c r="E7" s="9" t="s">
        <v>10</v>
      </c>
      <c r="F7" s="21"/>
      <c r="G7" s="9" t="s">
        <v>219</v>
      </c>
      <c r="H7" s="21"/>
      <c r="I7" s="9" t="s">
        <v>222</v>
      </c>
      <c r="K7" s="9" t="s">
        <v>8</v>
      </c>
      <c r="L7" s="21"/>
      <c r="M7" s="9" t="s">
        <v>10</v>
      </c>
      <c r="N7" s="21"/>
      <c r="O7" s="9" t="s">
        <v>219</v>
      </c>
      <c r="P7" s="21"/>
      <c r="Q7" s="9" t="s">
        <v>222</v>
      </c>
    </row>
    <row r="8" spans="1:17" ht="21.75" customHeight="1" x14ac:dyDescent="0.2">
      <c r="A8" s="5" t="s">
        <v>45</v>
      </c>
      <c r="C8" s="11">
        <v>11200000</v>
      </c>
      <c r="E8" s="11">
        <v>10354366750000</v>
      </c>
      <c r="G8" s="11">
        <v>10354366750000</v>
      </c>
      <c r="I8" s="11">
        <v>0</v>
      </c>
      <c r="K8" s="11">
        <v>11200000</v>
      </c>
      <c r="M8" s="11">
        <v>10354366750000</v>
      </c>
      <c r="O8" s="11">
        <v>9860750517273</v>
      </c>
      <c r="Q8" s="35">
        <v>493616232727</v>
      </c>
    </row>
    <row r="9" spans="1:17" ht="21.75" customHeight="1" x14ac:dyDescent="0.2">
      <c r="A9" s="8" t="s">
        <v>227</v>
      </c>
      <c r="C9" s="17">
        <v>2000000</v>
      </c>
      <c r="E9" s="17">
        <v>1562150118750</v>
      </c>
      <c r="G9" s="17">
        <v>1562150118750</v>
      </c>
      <c r="I9" s="17">
        <v>0</v>
      </c>
      <c r="K9" s="17">
        <v>2000000</v>
      </c>
      <c r="M9" s="17">
        <v>1562150118750</v>
      </c>
      <c r="O9" s="17">
        <v>1776674647927</v>
      </c>
      <c r="Q9" s="36">
        <v>-214524529176</v>
      </c>
    </row>
    <row r="10" spans="1:17" ht="21.75" customHeight="1" x14ac:dyDescent="0.2">
      <c r="A10" s="8" t="s">
        <v>228</v>
      </c>
      <c r="C10" s="17">
        <v>7999600</v>
      </c>
      <c r="E10" s="17">
        <v>7297049001756</v>
      </c>
      <c r="G10" s="17">
        <v>7297049001756</v>
      </c>
      <c r="I10" s="17">
        <v>0</v>
      </c>
      <c r="K10" s="17">
        <v>7999600</v>
      </c>
      <c r="M10" s="17">
        <v>7297049001756</v>
      </c>
      <c r="O10" s="17">
        <v>6563564746800</v>
      </c>
      <c r="Q10" s="36">
        <v>733484254956</v>
      </c>
    </row>
    <row r="11" spans="1:17" ht="21.75" customHeight="1" x14ac:dyDescent="0.2">
      <c r="A11" s="8" t="s">
        <v>229</v>
      </c>
      <c r="C11" s="17">
        <v>2489549</v>
      </c>
      <c r="E11" s="17">
        <v>2283566125623</v>
      </c>
      <c r="G11" s="17">
        <v>2283566125623</v>
      </c>
      <c r="I11" s="17">
        <v>0</v>
      </c>
      <c r="K11" s="17">
        <v>2489549</v>
      </c>
      <c r="M11" s="17">
        <v>2283566125623</v>
      </c>
      <c r="O11" s="17">
        <v>2285975075512</v>
      </c>
      <c r="Q11" s="36">
        <v>-2408949888</v>
      </c>
    </row>
    <row r="12" spans="1:17" ht="21.75" customHeight="1" x14ac:dyDescent="0.2">
      <c r="A12" s="8" t="s">
        <v>35</v>
      </c>
      <c r="C12" s="17">
        <v>1226160</v>
      </c>
      <c r="E12" s="17">
        <v>6630691430846</v>
      </c>
      <c r="G12" s="17">
        <v>6501808846593</v>
      </c>
      <c r="I12" s="17">
        <v>128882584253</v>
      </c>
      <c r="K12" s="17">
        <v>1226160</v>
      </c>
      <c r="M12" s="17">
        <v>6630691430846</v>
      </c>
      <c r="O12" s="17">
        <v>5999993251200</v>
      </c>
      <c r="Q12" s="36">
        <v>630698179632</v>
      </c>
    </row>
    <row r="13" spans="1:17" ht="21.75" customHeight="1" x14ac:dyDescent="0.2">
      <c r="A13" s="8" t="s">
        <v>42</v>
      </c>
      <c r="C13" s="17">
        <v>1770100</v>
      </c>
      <c r="E13" s="17">
        <v>9064407192849</v>
      </c>
      <c r="G13" s="17">
        <v>8924387664658</v>
      </c>
      <c r="I13" s="17">
        <v>140019528191</v>
      </c>
      <c r="K13" s="17">
        <v>1770100</v>
      </c>
      <c r="M13" s="17">
        <v>9064407192849</v>
      </c>
      <c r="O13" s="17">
        <v>8310646353807</v>
      </c>
      <c r="Q13" s="36">
        <v>753760839042</v>
      </c>
    </row>
    <row r="14" spans="1:17" ht="21.75" customHeight="1" x14ac:dyDescent="0.2">
      <c r="A14" s="8" t="s">
        <v>23</v>
      </c>
      <c r="C14" s="17">
        <v>16500000</v>
      </c>
      <c r="E14" s="17">
        <v>758110326600</v>
      </c>
      <c r="G14" s="17">
        <v>595926210000</v>
      </c>
      <c r="I14" s="17">
        <v>162184116600</v>
      </c>
      <c r="K14" s="17">
        <v>16500000</v>
      </c>
      <c r="M14" s="17">
        <v>758110326600</v>
      </c>
      <c r="O14" s="17">
        <v>456367945590</v>
      </c>
      <c r="Q14" s="36">
        <v>301742381010</v>
      </c>
    </row>
    <row r="15" spans="1:17" ht="21.75" customHeight="1" x14ac:dyDescent="0.2">
      <c r="A15" s="8" t="s">
        <v>24</v>
      </c>
      <c r="C15" s="17">
        <v>16000000</v>
      </c>
      <c r="E15" s="17">
        <v>2912021376000</v>
      </c>
      <c r="G15" s="17">
        <v>2556867042412</v>
      </c>
      <c r="I15" s="17">
        <v>355154333588</v>
      </c>
      <c r="K15" s="17">
        <v>16000000</v>
      </c>
      <c r="M15" s="17">
        <v>2912021376000</v>
      </c>
      <c r="O15" s="17">
        <v>2502108723721</v>
      </c>
      <c r="Q15" s="36">
        <v>409912652279</v>
      </c>
    </row>
    <row r="16" spans="1:17" ht="21.75" customHeight="1" x14ac:dyDescent="0.2">
      <c r="A16" s="8" t="s">
        <v>60</v>
      </c>
      <c r="C16" s="17">
        <v>10000</v>
      </c>
      <c r="E16" s="17">
        <v>7856625635</v>
      </c>
      <c r="G16" s="17">
        <v>7856625635</v>
      </c>
      <c r="I16" s="17">
        <v>0</v>
      </c>
      <c r="K16" s="17">
        <v>10000</v>
      </c>
      <c r="M16" s="17">
        <v>7856625635</v>
      </c>
      <c r="O16" s="17">
        <v>7627850100</v>
      </c>
      <c r="Q16" s="36">
        <v>228775535</v>
      </c>
    </row>
    <row r="17" spans="1:17" ht="21.75" customHeight="1" x14ac:dyDescent="0.2">
      <c r="A17" s="8" t="s">
        <v>66</v>
      </c>
      <c r="C17" s="17">
        <v>1489476</v>
      </c>
      <c r="E17" s="17">
        <v>1470727670951</v>
      </c>
      <c r="G17" s="17">
        <v>1439376362939</v>
      </c>
      <c r="I17" s="17">
        <v>31351308012</v>
      </c>
      <c r="K17" s="17">
        <v>1489476</v>
      </c>
      <c r="M17" s="17">
        <v>1470727670951</v>
      </c>
      <c r="O17" s="17">
        <v>1424413983440</v>
      </c>
      <c r="Q17" s="36">
        <v>46313687511</v>
      </c>
    </row>
    <row r="18" spans="1:17" ht="21.75" customHeight="1" x14ac:dyDescent="0.2">
      <c r="A18" s="8" t="s">
        <v>69</v>
      </c>
      <c r="C18" s="17">
        <v>7944185</v>
      </c>
      <c r="E18" s="17">
        <v>7534932216586</v>
      </c>
      <c r="G18" s="17">
        <v>7162711329006</v>
      </c>
      <c r="I18" s="17">
        <v>372220887580</v>
      </c>
      <c r="K18" s="17">
        <v>7944185</v>
      </c>
      <c r="M18" s="17">
        <v>7534932216586</v>
      </c>
      <c r="O18" s="17">
        <v>7167090225055</v>
      </c>
      <c r="Q18" s="36">
        <v>367841991531</v>
      </c>
    </row>
    <row r="19" spans="1:17" ht="21.75" customHeight="1" x14ac:dyDescent="0.2">
      <c r="A19" s="8" t="s">
        <v>75</v>
      </c>
      <c r="C19" s="17">
        <v>1165670</v>
      </c>
      <c r="E19" s="17">
        <v>1023647377717</v>
      </c>
      <c r="G19" s="17">
        <v>1023647377717</v>
      </c>
      <c r="I19" s="17">
        <v>0</v>
      </c>
      <c r="K19" s="17">
        <v>1165670</v>
      </c>
      <c r="M19" s="17">
        <v>1023647377717</v>
      </c>
      <c r="O19" s="17">
        <v>928500113434</v>
      </c>
      <c r="Q19" s="36">
        <v>95147264283</v>
      </c>
    </row>
    <row r="20" spans="1:17" ht="21.75" customHeight="1" x14ac:dyDescent="0.2">
      <c r="A20" s="8" t="s">
        <v>78</v>
      </c>
      <c r="C20" s="17">
        <v>5600000</v>
      </c>
      <c r="E20" s="17">
        <v>4855414432050</v>
      </c>
      <c r="G20" s="17">
        <v>5010562024650</v>
      </c>
      <c r="I20" s="17">
        <v>-155147592600</v>
      </c>
      <c r="K20" s="17">
        <v>5600000</v>
      </c>
      <c r="M20" s="17">
        <v>4855414432050</v>
      </c>
      <c r="O20" s="17">
        <v>5013648000000</v>
      </c>
      <c r="Q20" s="36">
        <v>-158233567949</v>
      </c>
    </row>
    <row r="21" spans="1:17" ht="21.75" customHeight="1" x14ac:dyDescent="0.2">
      <c r="A21" s="8" t="s">
        <v>81</v>
      </c>
      <c r="C21" s="17">
        <v>5505772</v>
      </c>
      <c r="E21" s="17">
        <v>4411577312182</v>
      </c>
      <c r="G21" s="17">
        <v>4516075070892</v>
      </c>
      <c r="I21" s="17">
        <v>-104497758710</v>
      </c>
      <c r="K21" s="17">
        <v>5505772</v>
      </c>
      <c r="M21" s="17">
        <v>4411577312182</v>
      </c>
      <c r="O21" s="17">
        <v>4464658616637</v>
      </c>
      <c r="Q21" s="36">
        <v>-53081304454</v>
      </c>
    </row>
    <row r="22" spans="1:17" ht="21.75" customHeight="1" x14ac:dyDescent="0.2">
      <c r="A22" s="8" t="s">
        <v>84</v>
      </c>
      <c r="C22" s="17">
        <v>5000</v>
      </c>
      <c r="E22" s="17">
        <v>4259532619</v>
      </c>
      <c r="G22" s="17">
        <v>4169231746</v>
      </c>
      <c r="I22" s="17">
        <v>90300873</v>
      </c>
      <c r="K22" s="17">
        <v>5000</v>
      </c>
      <c r="M22" s="17">
        <v>4259532619</v>
      </c>
      <c r="O22" s="17">
        <v>4158760095</v>
      </c>
      <c r="Q22" s="36">
        <v>100772524</v>
      </c>
    </row>
    <row r="23" spans="1:17" ht="21.75" customHeight="1" x14ac:dyDescent="0.2">
      <c r="A23" s="8" t="s">
        <v>87</v>
      </c>
      <c r="C23" s="17">
        <v>19844821</v>
      </c>
      <c r="E23" s="17">
        <v>16563398769153</v>
      </c>
      <c r="G23" s="17">
        <v>16563398769153</v>
      </c>
      <c r="I23" s="17">
        <v>0</v>
      </c>
      <c r="K23" s="17">
        <v>19844821</v>
      </c>
      <c r="M23" s="17">
        <v>16563398769153</v>
      </c>
      <c r="O23" s="17">
        <v>16573630369669</v>
      </c>
      <c r="Q23" s="36">
        <v>-10231600515</v>
      </c>
    </row>
    <row r="24" spans="1:17" ht="21.75" customHeight="1" x14ac:dyDescent="0.2">
      <c r="A24" s="8" t="s">
        <v>90</v>
      </c>
      <c r="C24" s="17">
        <v>24074178</v>
      </c>
      <c r="E24" s="17">
        <v>19908865767240</v>
      </c>
      <c r="G24" s="17">
        <v>20631762221490</v>
      </c>
      <c r="I24" s="17">
        <v>-722896454250</v>
      </c>
      <c r="K24" s="17">
        <v>24074178</v>
      </c>
      <c r="M24" s="17">
        <v>19908865767240</v>
      </c>
      <c r="O24" s="17">
        <v>20640966497821</v>
      </c>
      <c r="Q24" s="36">
        <v>-732100730580</v>
      </c>
    </row>
    <row r="25" spans="1:17" ht="21.75" customHeight="1" x14ac:dyDescent="0.2">
      <c r="A25" s="8" t="s">
        <v>93</v>
      </c>
      <c r="C25" s="17">
        <v>8850000</v>
      </c>
      <c r="E25" s="17">
        <v>7120376189062</v>
      </c>
      <c r="G25" s="17">
        <v>7188041875828</v>
      </c>
      <c r="I25" s="17">
        <v>-67665686766</v>
      </c>
      <c r="K25" s="17">
        <v>8850000</v>
      </c>
      <c r="M25" s="17">
        <v>7120376189062</v>
      </c>
      <c r="O25" s="17">
        <v>7421442000000</v>
      </c>
      <c r="Q25" s="36">
        <v>-301065810937</v>
      </c>
    </row>
    <row r="26" spans="1:17" ht="21.75" customHeight="1" x14ac:dyDescent="0.2">
      <c r="A26" s="8" t="s">
        <v>96</v>
      </c>
      <c r="C26" s="17">
        <v>7041948</v>
      </c>
      <c r="E26" s="17">
        <v>5584043567610</v>
      </c>
      <c r="G26" s="17">
        <v>5567855894047</v>
      </c>
      <c r="I26" s="17">
        <v>16187673563</v>
      </c>
      <c r="K26" s="17">
        <v>7041948</v>
      </c>
      <c r="M26" s="17">
        <v>5584043567610</v>
      </c>
      <c r="O26" s="17">
        <v>6274343690372</v>
      </c>
      <c r="Q26" s="36">
        <v>-690300122761</v>
      </c>
    </row>
    <row r="27" spans="1:17" ht="21.75" customHeight="1" x14ac:dyDescent="0.2">
      <c r="A27" s="8" t="s">
        <v>119</v>
      </c>
      <c r="C27" s="17">
        <v>13507307</v>
      </c>
      <c r="E27" s="17">
        <v>9994562164562</v>
      </c>
      <c r="G27" s="17">
        <v>9999999664380</v>
      </c>
      <c r="I27" s="17">
        <v>-5437499818</v>
      </c>
      <c r="K27" s="17">
        <v>13507307</v>
      </c>
      <c r="M27" s="17">
        <v>9994562164562</v>
      </c>
      <c r="O27" s="17">
        <v>9999999664380</v>
      </c>
      <c r="Q27" s="36">
        <v>-5437499817</v>
      </c>
    </row>
    <row r="28" spans="1:17" ht="21.75" customHeight="1" x14ac:dyDescent="0.2">
      <c r="A28" s="8" t="s">
        <v>122</v>
      </c>
      <c r="C28" s="17">
        <v>13573678</v>
      </c>
      <c r="E28" s="17">
        <v>9994562556129</v>
      </c>
      <c r="G28" s="17">
        <v>10000000056160</v>
      </c>
      <c r="I28" s="17">
        <v>-5437500031</v>
      </c>
      <c r="K28" s="17">
        <v>13573678</v>
      </c>
      <c r="M28" s="17">
        <v>9994562556129</v>
      </c>
      <c r="O28" s="17">
        <v>10000000056160</v>
      </c>
      <c r="Q28" s="36">
        <v>-5437500030</v>
      </c>
    </row>
    <row r="29" spans="1:17" ht="21.75" customHeight="1" x14ac:dyDescent="0.2">
      <c r="A29" s="8" t="s">
        <v>101</v>
      </c>
      <c r="C29" s="17">
        <v>1000000</v>
      </c>
      <c r="E29" s="17">
        <v>999456250000</v>
      </c>
      <c r="G29" s="17">
        <v>999456250000</v>
      </c>
      <c r="I29" s="17">
        <v>0</v>
      </c>
      <c r="K29" s="17">
        <v>1000000</v>
      </c>
      <c r="M29" s="17">
        <v>999456250000</v>
      </c>
      <c r="O29" s="17">
        <v>995456426087</v>
      </c>
      <c r="Q29" s="36">
        <v>3999823913</v>
      </c>
    </row>
    <row r="30" spans="1:17" ht="21.75" customHeight="1" x14ac:dyDescent="0.2">
      <c r="A30" s="8" t="s">
        <v>104</v>
      </c>
      <c r="C30" s="17">
        <v>1000000</v>
      </c>
      <c r="E30" s="17">
        <v>999456250000</v>
      </c>
      <c r="G30" s="17">
        <v>999456250000</v>
      </c>
      <c r="I30" s="17">
        <v>0</v>
      </c>
      <c r="K30" s="17">
        <v>1000000</v>
      </c>
      <c r="M30" s="17">
        <v>999456250000</v>
      </c>
      <c r="O30" s="17">
        <v>999456250000</v>
      </c>
      <c r="Q30" s="36">
        <v>0</v>
      </c>
    </row>
    <row r="31" spans="1:17" ht="21.75" customHeight="1" x14ac:dyDescent="0.2">
      <c r="A31" s="8" t="s">
        <v>107</v>
      </c>
      <c r="C31" s="17">
        <v>37985000</v>
      </c>
      <c r="E31" s="17">
        <v>37657935422458</v>
      </c>
      <c r="G31" s="17">
        <v>36379675904212</v>
      </c>
      <c r="I31" s="17">
        <v>1278259518246</v>
      </c>
      <c r="K31" s="17">
        <v>37985000</v>
      </c>
      <c r="M31" s="17">
        <v>37657935422458</v>
      </c>
      <c r="O31" s="17">
        <v>37964345656250</v>
      </c>
      <c r="Q31" s="36">
        <v>-306410233791</v>
      </c>
    </row>
    <row r="32" spans="1:17" ht="21.75" customHeight="1" x14ac:dyDescent="0.2">
      <c r="A32" s="8" t="s">
        <v>110</v>
      </c>
      <c r="C32" s="17">
        <v>7000000</v>
      </c>
      <c r="E32" s="17">
        <v>6996193750000</v>
      </c>
      <c r="G32" s="17">
        <v>6996193750000</v>
      </c>
      <c r="I32" s="17">
        <v>0</v>
      </c>
      <c r="K32" s="17">
        <v>7000000</v>
      </c>
      <c r="M32" s="17">
        <v>6996193750000</v>
      </c>
      <c r="O32" s="17">
        <v>7000000000000</v>
      </c>
      <c r="Q32" s="36">
        <v>-3806249999</v>
      </c>
    </row>
    <row r="33" spans="1:17" ht="21.75" customHeight="1" x14ac:dyDescent="0.2">
      <c r="A33" s="8" t="s">
        <v>113</v>
      </c>
      <c r="C33" s="17">
        <v>1500000</v>
      </c>
      <c r="E33" s="17">
        <v>1499184375000</v>
      </c>
      <c r="G33" s="17">
        <v>1499184375000</v>
      </c>
      <c r="I33" s="17">
        <v>0</v>
      </c>
      <c r="K33" s="17">
        <v>1500000</v>
      </c>
      <c r="M33" s="17">
        <v>1499184375000</v>
      </c>
      <c r="O33" s="17">
        <v>1499184375000</v>
      </c>
      <c r="Q33" s="36">
        <v>0</v>
      </c>
    </row>
    <row r="34" spans="1:17" ht="21.75" customHeight="1" x14ac:dyDescent="0.2">
      <c r="A34" s="8" t="s">
        <v>230</v>
      </c>
      <c r="C34" s="17">
        <v>1000000</v>
      </c>
      <c r="E34" s="17">
        <v>999456250000</v>
      </c>
      <c r="G34" s="17">
        <v>999456250000</v>
      </c>
      <c r="I34" s="17">
        <v>0</v>
      </c>
      <c r="K34" s="17">
        <v>1000000</v>
      </c>
      <c r="M34" s="17">
        <v>999456250000</v>
      </c>
      <c r="O34" s="17">
        <v>899510625000</v>
      </c>
      <c r="Q34" s="36">
        <v>99945625000</v>
      </c>
    </row>
    <row r="35" spans="1:17" ht="21.75" customHeight="1" x14ac:dyDescent="0.2">
      <c r="A35" s="8" t="s">
        <v>116</v>
      </c>
      <c r="C35" s="17">
        <v>7999800</v>
      </c>
      <c r="E35" s="17">
        <v>7297231437103</v>
      </c>
      <c r="G35" s="17">
        <v>7755586605487</v>
      </c>
      <c r="I35" s="17">
        <v>-458355168384</v>
      </c>
      <c r="K35" s="17">
        <v>7999800</v>
      </c>
      <c r="M35" s="17">
        <v>7297231437103</v>
      </c>
      <c r="O35" s="17">
        <v>7326970396204</v>
      </c>
      <c r="Q35" s="36">
        <v>-29738959100</v>
      </c>
    </row>
    <row r="36" spans="1:17" ht="21.75" customHeight="1" x14ac:dyDescent="0.2">
      <c r="A36" s="6" t="s">
        <v>223</v>
      </c>
      <c r="C36" s="17">
        <v>16000000</v>
      </c>
      <c r="E36" s="14">
        <v>15046214170000</v>
      </c>
      <c r="G36" s="14">
        <v>15991300000000</v>
      </c>
      <c r="I36" s="14">
        <v>-945085830000</v>
      </c>
      <c r="K36" s="17">
        <v>16000000</v>
      </c>
      <c r="M36" s="14">
        <v>15046214170000</v>
      </c>
      <c r="O36" s="14">
        <v>16004687500000</v>
      </c>
      <c r="Q36" s="37">
        <v>-958473329999</v>
      </c>
    </row>
    <row r="37" spans="1:17" ht="21.75" customHeight="1" x14ac:dyDescent="0.2">
      <c r="A37" s="7" t="s">
        <v>25</v>
      </c>
      <c r="C37" s="17"/>
      <c r="E37" s="15">
        <v>200831714408481</v>
      </c>
      <c r="G37" s="15">
        <v>200811887648134</v>
      </c>
      <c r="I37" s="15">
        <f>SUM(I8:I36)</f>
        <v>19826760347</v>
      </c>
      <c r="K37" s="17"/>
      <c r="M37" s="15">
        <v>200831714408481</v>
      </c>
      <c r="O37" s="15">
        <v>200366172317534</v>
      </c>
      <c r="Q37" s="38">
        <f>SUM(Q8:Q36)</f>
        <v>465542090947</v>
      </c>
    </row>
    <row r="39" spans="1:17" x14ac:dyDescent="0.2">
      <c r="I39" s="18"/>
    </row>
    <row r="40" spans="1:17" x14ac:dyDescent="0.2">
      <c r="Q40" s="18"/>
    </row>
    <row r="41" spans="1:17" x14ac:dyDescent="0.2">
      <c r="Q41" s="18"/>
    </row>
    <row r="42" spans="1:17" x14ac:dyDescent="0.2">
      <c r="E42" s="8"/>
      <c r="G42" s="17"/>
      <c r="I42" s="18"/>
    </row>
    <row r="43" spans="1:17" x14ac:dyDescent="0.2">
      <c r="E43" s="8"/>
      <c r="G43" s="17"/>
      <c r="I43" s="18"/>
    </row>
    <row r="44" spans="1:17" x14ac:dyDescent="0.2">
      <c r="E44" s="8"/>
      <c r="G44" s="17"/>
      <c r="I44" s="18"/>
    </row>
    <row r="45" spans="1:17" x14ac:dyDescent="0.2">
      <c r="E45" s="8"/>
      <c r="G45" s="17"/>
    </row>
    <row r="46" spans="1:17" x14ac:dyDescent="0.2">
      <c r="E46" s="8"/>
      <c r="G46" s="17"/>
    </row>
    <row r="47" spans="1:17" x14ac:dyDescent="0.2">
      <c r="E47" s="8"/>
      <c r="G47" s="17"/>
    </row>
    <row r="48" spans="1:17" x14ac:dyDescent="0.2">
      <c r="E48" s="8"/>
      <c r="G48" s="17"/>
    </row>
    <row r="49" spans="7:7" x14ac:dyDescent="0.2">
      <c r="G49" s="17"/>
    </row>
  </sheetData>
  <sortState xmlns:xlrd2="http://schemas.microsoft.com/office/spreadsheetml/2017/richdata2" ref="A8:Q36">
    <sortCondition ref="A8:A36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52"/>
  <sheetViews>
    <sheetView rightToLeft="1" workbookViewId="0">
      <selection activeCell="AD30" sqref="AD30"/>
    </sheetView>
  </sheetViews>
  <sheetFormatPr defaultRowHeight="18.75" x14ac:dyDescent="0.2"/>
  <cols>
    <col min="1" max="1" width="5.140625" customWidth="1"/>
    <col min="2" max="2" width="28.5703125" customWidth="1"/>
    <col min="3" max="3" width="1.28515625" customWidth="1"/>
    <col min="4" max="4" width="16.85546875" style="12" hidden="1" customWidth="1"/>
    <col min="5" max="5" width="1.28515625" style="12" hidden="1" customWidth="1"/>
    <col min="6" max="6" width="24.7109375" style="12" hidden="1" customWidth="1"/>
    <col min="7" max="7" width="1.28515625" style="12" hidden="1" customWidth="1"/>
    <col min="8" max="8" width="13" style="12" hidden="1" customWidth="1"/>
    <col min="9" max="9" width="1.28515625" style="12" hidden="1" customWidth="1"/>
    <col min="10" max="10" width="13" style="12" hidden="1" customWidth="1"/>
    <col min="11" max="11" width="1.28515625" style="12" hidden="1" customWidth="1"/>
    <col min="12" max="12" width="11.7109375" style="12" hidden="1" customWidth="1"/>
    <col min="13" max="13" width="1.28515625" style="12" hidden="1" customWidth="1"/>
    <col min="14" max="14" width="13" style="12" hidden="1" customWidth="1"/>
    <col min="15" max="15" width="1.28515625" style="12" hidden="1" customWidth="1"/>
    <col min="16" max="16" width="13" style="12" hidden="1" customWidth="1"/>
    <col min="17" max="17" width="1.28515625" style="12" hidden="1" customWidth="1"/>
    <col min="18" max="18" width="20" style="12" hidden="1" customWidth="1"/>
    <col min="19" max="19" width="1.28515625" style="12" hidden="1" customWidth="1"/>
    <col min="20" max="20" width="20" style="12" hidden="1" customWidth="1"/>
    <col min="21" max="21" width="1.28515625" style="12" customWidth="1"/>
    <col min="22" max="22" width="13" style="12" customWidth="1"/>
    <col min="23" max="23" width="1.28515625" style="12" customWidth="1"/>
    <col min="24" max="24" width="19" style="12" customWidth="1"/>
    <col min="25" max="25" width="1.28515625" style="12" customWidth="1"/>
    <col min="26" max="26" width="11" style="12" customWidth="1"/>
    <col min="27" max="27" width="1.28515625" style="12" customWidth="1"/>
    <col min="28" max="28" width="19" style="12" customWidth="1"/>
    <col min="29" max="29" width="1.28515625" style="12" customWidth="1"/>
    <col min="30" max="30" width="15.5703125" style="12" customWidth="1"/>
    <col min="31" max="31" width="1.28515625" style="12" customWidth="1"/>
    <col min="32" max="32" width="15.5703125" style="12" customWidth="1"/>
    <col min="33" max="33" width="1.28515625" customWidth="1"/>
    <col min="34" max="34" width="19.85546875" style="12" customWidth="1"/>
    <col min="35" max="35" width="1.28515625" style="12" customWidth="1"/>
    <col min="36" max="36" width="20" style="12" customWidth="1"/>
    <col min="37" max="37" width="1.28515625" style="12" customWidth="1"/>
    <col min="38" max="38" width="18.28515625" style="12" customWidth="1"/>
    <col min="39" max="39" width="0.28515625" customWidth="1"/>
    <col min="41" max="41" width="20" style="17" bestFit="1" customWidth="1"/>
  </cols>
  <sheetData>
    <row r="1" spans="1:3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8" ht="14.45" customHeight="1" x14ac:dyDescent="0.2"/>
    <row r="5" spans="1:38" ht="14.45" customHeight="1" x14ac:dyDescent="0.2">
      <c r="A5" s="1" t="s">
        <v>26</v>
      </c>
      <c r="B5" s="45" t="s">
        <v>27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ht="14.45" customHeight="1" x14ac:dyDescent="0.2">
      <c r="A6" s="47" t="s">
        <v>28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 t="s">
        <v>3</v>
      </c>
      <c r="Q6" s="47"/>
      <c r="R6" s="47"/>
      <c r="S6" s="47"/>
      <c r="T6" s="47"/>
      <c r="V6" s="47" t="s">
        <v>4</v>
      </c>
      <c r="W6" s="47"/>
      <c r="X6" s="47"/>
      <c r="Y6" s="47"/>
      <c r="Z6" s="47"/>
      <c r="AA6" s="47"/>
      <c r="AB6" s="47"/>
      <c r="AD6" s="47" t="s">
        <v>5</v>
      </c>
      <c r="AE6" s="47"/>
      <c r="AF6" s="47"/>
      <c r="AG6" s="47"/>
      <c r="AH6" s="47"/>
      <c r="AI6" s="47"/>
      <c r="AJ6" s="47"/>
      <c r="AK6" s="47"/>
      <c r="AL6" s="47"/>
    </row>
    <row r="7" spans="1:38" ht="14.45" customHeight="1" x14ac:dyDescent="0.2">
      <c r="A7" s="3"/>
      <c r="B7" s="3"/>
      <c r="C7" s="3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V7" s="50" t="s">
        <v>6</v>
      </c>
      <c r="W7" s="50"/>
      <c r="X7" s="50"/>
      <c r="Y7" s="21"/>
      <c r="Z7" s="50" t="s">
        <v>7</v>
      </c>
      <c r="AA7" s="50"/>
      <c r="AB7" s="50"/>
      <c r="AD7" s="21"/>
      <c r="AE7" s="21"/>
      <c r="AF7" s="21"/>
      <c r="AG7" s="3"/>
      <c r="AH7" s="21"/>
      <c r="AI7" s="21"/>
      <c r="AJ7" s="21"/>
      <c r="AK7" s="21"/>
      <c r="AL7" s="21"/>
    </row>
    <row r="8" spans="1:38" ht="14.45" customHeight="1" x14ac:dyDescent="0.2">
      <c r="A8" s="47" t="s">
        <v>29</v>
      </c>
      <c r="B8" s="47"/>
      <c r="D8" s="2" t="s">
        <v>30</v>
      </c>
      <c r="F8" s="2" t="s">
        <v>31</v>
      </c>
      <c r="H8" s="2" t="s">
        <v>32</v>
      </c>
      <c r="J8" s="2" t="s">
        <v>33</v>
      </c>
      <c r="L8" s="2" t="s">
        <v>34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21"/>
      <c r="X8" s="4" t="s">
        <v>9</v>
      </c>
      <c r="Z8" s="4" t="s">
        <v>8</v>
      </c>
      <c r="AA8" s="21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51" t="s">
        <v>35</v>
      </c>
      <c r="B9" s="51"/>
      <c r="D9" s="22" t="s">
        <v>36</v>
      </c>
      <c r="F9" s="22" t="s">
        <v>36</v>
      </c>
      <c r="H9" s="22" t="s">
        <v>37</v>
      </c>
      <c r="J9" s="22" t="s">
        <v>38</v>
      </c>
      <c r="L9" s="13">
        <v>0</v>
      </c>
      <c r="N9" s="13">
        <v>0</v>
      </c>
      <c r="P9" s="11">
        <v>1226160</v>
      </c>
      <c r="R9" s="11">
        <v>5999993251200</v>
      </c>
      <c r="T9" s="11">
        <v>6501808846593</v>
      </c>
      <c r="V9" s="11">
        <v>0</v>
      </c>
      <c r="X9" s="11">
        <v>0</v>
      </c>
      <c r="Z9" s="11">
        <v>0</v>
      </c>
      <c r="AB9" s="11">
        <v>0</v>
      </c>
      <c r="AD9" s="11">
        <v>1226160</v>
      </c>
      <c r="AF9" s="11">
        <v>5411612</v>
      </c>
      <c r="AH9" s="11">
        <v>5999993251200</v>
      </c>
      <c r="AJ9" s="11">
        <v>6630691430846</v>
      </c>
      <c r="AL9" s="13">
        <f>AJ9/339900685765318*100</f>
        <v>1.9507731842071403</v>
      </c>
    </row>
    <row r="10" spans="1:38" ht="21.75" customHeight="1" x14ac:dyDescent="0.2">
      <c r="A10" s="52" t="s">
        <v>39</v>
      </c>
      <c r="B10" s="52"/>
      <c r="D10" s="23" t="s">
        <v>36</v>
      </c>
      <c r="F10" s="23" t="s">
        <v>36</v>
      </c>
      <c r="H10" s="23" t="s">
        <v>40</v>
      </c>
      <c r="J10" s="23" t="s">
        <v>41</v>
      </c>
      <c r="L10" s="19">
        <v>55.06</v>
      </c>
      <c r="N10" s="19">
        <v>55.06</v>
      </c>
      <c r="P10" s="17">
        <v>4308000</v>
      </c>
      <c r="R10" s="17">
        <v>5999967000000</v>
      </c>
      <c r="T10" s="17">
        <v>9004136069117</v>
      </c>
      <c r="V10" s="17">
        <v>0</v>
      </c>
      <c r="X10" s="17">
        <v>0</v>
      </c>
      <c r="Z10" s="17">
        <v>4308000</v>
      </c>
      <c r="AB10" s="17">
        <v>9303548184000</v>
      </c>
      <c r="AD10" s="17">
        <v>0</v>
      </c>
      <c r="AF10" s="17">
        <v>0</v>
      </c>
      <c r="AH10" s="17">
        <v>0</v>
      </c>
      <c r="AJ10" s="17">
        <v>0</v>
      </c>
      <c r="AL10" s="19">
        <f t="shared" ref="AL10:AL39" si="0">AJ10/339900685765318*100</f>
        <v>0</v>
      </c>
    </row>
    <row r="11" spans="1:38" ht="21.75" customHeight="1" x14ac:dyDescent="0.2">
      <c r="A11" s="52" t="s">
        <v>42</v>
      </c>
      <c r="B11" s="52"/>
      <c r="D11" s="23" t="s">
        <v>36</v>
      </c>
      <c r="F11" s="23" t="s">
        <v>36</v>
      </c>
      <c r="H11" s="23" t="s">
        <v>43</v>
      </c>
      <c r="J11" s="23" t="s">
        <v>44</v>
      </c>
      <c r="L11" s="19">
        <v>24.16</v>
      </c>
      <c r="N11" s="19">
        <v>24.16</v>
      </c>
      <c r="P11" s="17">
        <v>1770100</v>
      </c>
      <c r="R11" s="17">
        <v>7724334015827</v>
      </c>
      <c r="T11" s="17">
        <v>8924387664658</v>
      </c>
      <c r="V11" s="17">
        <v>0</v>
      </c>
      <c r="X11" s="17">
        <v>0</v>
      </c>
      <c r="Z11" s="17">
        <v>0</v>
      </c>
      <c r="AB11" s="17">
        <v>0</v>
      </c>
      <c r="AD11" s="17">
        <v>1770100</v>
      </c>
      <c r="AF11" s="17">
        <v>5124560</v>
      </c>
      <c r="AH11" s="17">
        <v>7724334015827</v>
      </c>
      <c r="AJ11" s="17">
        <v>9064407192849</v>
      </c>
      <c r="AL11" s="19">
        <f t="shared" si="0"/>
        <v>2.6667810841392225</v>
      </c>
    </row>
    <row r="12" spans="1:38" ht="21.75" customHeight="1" x14ac:dyDescent="0.2">
      <c r="A12" s="52" t="s">
        <v>45</v>
      </c>
      <c r="B12" s="52"/>
      <c r="D12" s="23" t="s">
        <v>36</v>
      </c>
      <c r="F12" s="23" t="s">
        <v>36</v>
      </c>
      <c r="H12" s="23" t="s">
        <v>46</v>
      </c>
      <c r="J12" s="23" t="s">
        <v>47</v>
      </c>
      <c r="L12" s="19">
        <v>23</v>
      </c>
      <c r="N12" s="19">
        <v>23</v>
      </c>
      <c r="P12" s="17">
        <v>11200000</v>
      </c>
      <c r="R12" s="17">
        <v>11199627514843</v>
      </c>
      <c r="T12" s="17">
        <v>10354366750000</v>
      </c>
      <c r="V12" s="17">
        <v>0</v>
      </c>
      <c r="X12" s="17">
        <v>0</v>
      </c>
      <c r="Z12" s="17">
        <v>0</v>
      </c>
      <c r="AB12" s="17">
        <v>0</v>
      </c>
      <c r="AD12" s="17">
        <v>11200000</v>
      </c>
      <c r="AF12" s="17">
        <v>925000</v>
      </c>
      <c r="AH12" s="17">
        <v>11199627514843</v>
      </c>
      <c r="AJ12" s="17">
        <v>10354366750000</v>
      </c>
      <c r="AL12" s="19">
        <f t="shared" si="0"/>
        <v>3.0462918092342712</v>
      </c>
    </row>
    <row r="13" spans="1:38" ht="21.75" customHeight="1" x14ac:dyDescent="0.2">
      <c r="A13" s="52" t="s">
        <v>48</v>
      </c>
      <c r="B13" s="52"/>
      <c r="D13" s="23" t="s">
        <v>36</v>
      </c>
      <c r="F13" s="23" t="s">
        <v>36</v>
      </c>
      <c r="H13" s="23" t="s">
        <v>49</v>
      </c>
      <c r="J13" s="23" t="s">
        <v>50</v>
      </c>
      <c r="L13" s="19">
        <v>23</v>
      </c>
      <c r="N13" s="19">
        <v>23</v>
      </c>
      <c r="P13" s="17">
        <v>2000000</v>
      </c>
      <c r="R13" s="17">
        <v>1999883067488</v>
      </c>
      <c r="T13" s="17">
        <v>1562150118750</v>
      </c>
      <c r="V13" s="17">
        <v>0</v>
      </c>
      <c r="X13" s="17">
        <v>0</v>
      </c>
      <c r="Z13" s="17">
        <v>0</v>
      </c>
      <c r="AB13" s="17">
        <v>0</v>
      </c>
      <c r="AD13" s="17">
        <v>2000000</v>
      </c>
      <c r="AF13" s="17">
        <v>781500</v>
      </c>
      <c r="AH13" s="17">
        <v>1999883067488</v>
      </c>
      <c r="AJ13" s="17">
        <v>1562150118750</v>
      </c>
      <c r="AL13" s="19">
        <f t="shared" si="0"/>
        <v>0.45959016388351026</v>
      </c>
    </row>
    <row r="14" spans="1:38" ht="21.75" customHeight="1" x14ac:dyDescent="0.2">
      <c r="A14" s="52" t="s">
        <v>51</v>
      </c>
      <c r="B14" s="52"/>
      <c r="D14" s="23" t="s">
        <v>36</v>
      </c>
      <c r="F14" s="23" t="s">
        <v>36</v>
      </c>
      <c r="H14" s="23" t="s">
        <v>52</v>
      </c>
      <c r="J14" s="23" t="s">
        <v>53</v>
      </c>
      <c r="L14" s="19">
        <v>23</v>
      </c>
      <c r="N14" s="19">
        <v>23</v>
      </c>
      <c r="P14" s="17">
        <v>7999600</v>
      </c>
      <c r="R14" s="17">
        <v>7999595017528</v>
      </c>
      <c r="T14" s="17">
        <v>7297049001756</v>
      </c>
      <c r="V14" s="17">
        <v>0</v>
      </c>
      <c r="X14" s="17">
        <v>0</v>
      </c>
      <c r="Z14" s="17">
        <v>0</v>
      </c>
      <c r="AB14" s="17">
        <v>0</v>
      </c>
      <c r="AD14" s="17">
        <v>7999600</v>
      </c>
      <c r="AF14" s="17">
        <v>912673</v>
      </c>
      <c r="AH14" s="17">
        <v>7999595017528</v>
      </c>
      <c r="AJ14" s="17">
        <v>7297049001756</v>
      </c>
      <c r="AL14" s="19">
        <f t="shared" si="0"/>
        <v>2.1468179698802361</v>
      </c>
    </row>
    <row r="15" spans="1:38" ht="21.75" customHeight="1" x14ac:dyDescent="0.2">
      <c r="A15" s="52" t="s">
        <v>54</v>
      </c>
      <c r="B15" s="52"/>
      <c r="D15" s="23" t="s">
        <v>36</v>
      </c>
      <c r="F15" s="23" t="s">
        <v>36</v>
      </c>
      <c r="H15" s="23" t="s">
        <v>55</v>
      </c>
      <c r="J15" s="23" t="s">
        <v>56</v>
      </c>
      <c r="L15" s="19">
        <v>23</v>
      </c>
      <c r="N15" s="19">
        <v>23</v>
      </c>
      <c r="P15" s="17">
        <v>2489549</v>
      </c>
      <c r="R15" s="17">
        <v>2285975075512</v>
      </c>
      <c r="T15" s="17">
        <v>2283566125623</v>
      </c>
      <c r="V15" s="17">
        <v>0</v>
      </c>
      <c r="X15" s="17">
        <v>0</v>
      </c>
      <c r="Z15" s="17">
        <v>0</v>
      </c>
      <c r="AB15" s="17">
        <v>0</v>
      </c>
      <c r="AD15" s="17">
        <v>2489549</v>
      </c>
      <c r="AF15" s="17">
        <v>917760</v>
      </c>
      <c r="AH15" s="17">
        <v>2285975075512</v>
      </c>
      <c r="AJ15" s="17">
        <v>2283566125623</v>
      </c>
      <c r="AL15" s="19">
        <f t="shared" si="0"/>
        <v>0.67183333875344753</v>
      </c>
    </row>
    <row r="16" spans="1:38" ht="21.75" customHeight="1" x14ac:dyDescent="0.2">
      <c r="A16" s="52" t="s">
        <v>57</v>
      </c>
      <c r="B16" s="52"/>
      <c r="D16" s="23" t="s">
        <v>36</v>
      </c>
      <c r="F16" s="23" t="s">
        <v>36</v>
      </c>
      <c r="H16" s="23" t="s">
        <v>58</v>
      </c>
      <c r="J16" s="23" t="s">
        <v>59</v>
      </c>
      <c r="L16" s="19">
        <v>23</v>
      </c>
      <c r="N16" s="19">
        <v>23</v>
      </c>
      <c r="P16" s="17">
        <v>1000000</v>
      </c>
      <c r="R16" s="17">
        <v>1000000000000</v>
      </c>
      <c r="T16" s="17">
        <v>999456250000</v>
      </c>
      <c r="V16" s="17">
        <v>0</v>
      </c>
      <c r="X16" s="17">
        <v>0</v>
      </c>
      <c r="Z16" s="17">
        <v>0</v>
      </c>
      <c r="AB16" s="17">
        <v>0</v>
      </c>
      <c r="AD16" s="17">
        <v>1000000</v>
      </c>
      <c r="AF16" s="17">
        <v>1000000</v>
      </c>
      <c r="AH16" s="17">
        <v>1000000000000</v>
      </c>
      <c r="AJ16" s="17">
        <v>999456250000</v>
      </c>
      <c r="AL16" s="19">
        <f t="shared" si="0"/>
        <v>0.29404361092994896</v>
      </c>
    </row>
    <row r="17" spans="1:38" ht="21.75" customHeight="1" x14ac:dyDescent="0.2">
      <c r="A17" s="52" t="s">
        <v>60</v>
      </c>
      <c r="B17" s="52"/>
      <c r="D17" s="23" t="s">
        <v>36</v>
      </c>
      <c r="F17" s="23" t="s">
        <v>36</v>
      </c>
      <c r="H17" s="23" t="s">
        <v>61</v>
      </c>
      <c r="J17" s="23" t="s">
        <v>62</v>
      </c>
      <c r="L17" s="19">
        <v>18</v>
      </c>
      <c r="N17" s="19">
        <v>18</v>
      </c>
      <c r="P17" s="17">
        <v>10000</v>
      </c>
      <c r="R17" s="17">
        <v>7633383300</v>
      </c>
      <c r="T17" s="17">
        <v>7856625635</v>
      </c>
      <c r="V17" s="17">
        <v>0</v>
      </c>
      <c r="X17" s="17">
        <v>0</v>
      </c>
      <c r="Z17" s="17">
        <v>0</v>
      </c>
      <c r="AB17" s="17">
        <v>0</v>
      </c>
      <c r="AD17" s="17">
        <v>10000</v>
      </c>
      <c r="AF17" s="17">
        <v>786090</v>
      </c>
      <c r="AH17" s="17">
        <v>7633383300</v>
      </c>
      <c r="AJ17" s="17">
        <v>7856625635</v>
      </c>
      <c r="AL17" s="19">
        <f t="shared" si="0"/>
        <v>2.3114474209753582E-3</v>
      </c>
    </row>
    <row r="18" spans="1:38" ht="21.75" customHeight="1" x14ac:dyDescent="0.2">
      <c r="A18" s="52" t="s">
        <v>63</v>
      </c>
      <c r="B18" s="52"/>
      <c r="D18" s="23" t="s">
        <v>36</v>
      </c>
      <c r="F18" s="23" t="s">
        <v>36</v>
      </c>
      <c r="H18" s="23" t="s">
        <v>64</v>
      </c>
      <c r="J18" s="23" t="s">
        <v>65</v>
      </c>
      <c r="L18" s="19">
        <v>20.5</v>
      </c>
      <c r="N18" s="19">
        <v>20.5</v>
      </c>
      <c r="P18" s="17">
        <v>520854</v>
      </c>
      <c r="R18" s="17">
        <v>481915643638</v>
      </c>
      <c r="T18" s="17">
        <v>520570785637</v>
      </c>
      <c r="V18" s="17">
        <v>0</v>
      </c>
      <c r="X18" s="17">
        <v>0</v>
      </c>
      <c r="Z18" s="17">
        <v>520854</v>
      </c>
      <c r="AB18" s="17">
        <v>520854000000</v>
      </c>
      <c r="AD18" s="17">
        <v>0</v>
      </c>
      <c r="AF18" s="17">
        <v>0</v>
      </c>
      <c r="AH18" s="17">
        <v>0</v>
      </c>
      <c r="AJ18" s="17">
        <v>0</v>
      </c>
      <c r="AL18" s="19">
        <f t="shared" si="0"/>
        <v>0</v>
      </c>
    </row>
    <row r="19" spans="1:38" ht="21.75" customHeight="1" x14ac:dyDescent="0.2">
      <c r="A19" s="52" t="s">
        <v>66</v>
      </c>
      <c r="B19" s="52"/>
      <c r="D19" s="23" t="s">
        <v>36</v>
      </c>
      <c r="F19" s="23" t="s">
        <v>36</v>
      </c>
      <c r="H19" s="23" t="s">
        <v>67</v>
      </c>
      <c r="J19" s="23" t="s">
        <v>68</v>
      </c>
      <c r="L19" s="19">
        <v>20.5</v>
      </c>
      <c r="N19" s="19">
        <v>20.5</v>
      </c>
      <c r="P19" s="17">
        <v>1489476</v>
      </c>
      <c r="R19" s="17">
        <v>1398787850560</v>
      </c>
      <c r="T19" s="17">
        <v>1439376362939</v>
      </c>
      <c r="V19" s="17">
        <v>0</v>
      </c>
      <c r="X19" s="17">
        <v>0</v>
      </c>
      <c r="Z19" s="17">
        <v>0</v>
      </c>
      <c r="AB19" s="17">
        <v>0</v>
      </c>
      <c r="AD19" s="17">
        <v>1489476</v>
      </c>
      <c r="AF19" s="17">
        <v>987950</v>
      </c>
      <c r="AH19" s="17">
        <v>1398787850560</v>
      </c>
      <c r="AJ19" s="17">
        <v>1470727670951</v>
      </c>
      <c r="AL19" s="19">
        <f t="shared" si="0"/>
        <v>0.43269335207121451</v>
      </c>
    </row>
    <row r="20" spans="1:38" ht="21.75" customHeight="1" x14ac:dyDescent="0.2">
      <c r="A20" s="52" t="s">
        <v>69</v>
      </c>
      <c r="B20" s="52"/>
      <c r="D20" s="23" t="s">
        <v>36</v>
      </c>
      <c r="F20" s="23" t="s">
        <v>36</v>
      </c>
      <c r="H20" s="23" t="s">
        <v>70</v>
      </c>
      <c r="J20" s="23" t="s">
        <v>71</v>
      </c>
      <c r="L20" s="19">
        <v>23</v>
      </c>
      <c r="N20" s="19">
        <v>23</v>
      </c>
      <c r="P20" s="17">
        <v>7944185</v>
      </c>
      <c r="R20" s="17">
        <v>7167090225055</v>
      </c>
      <c r="T20" s="17">
        <v>7162711329006</v>
      </c>
      <c r="V20" s="17">
        <v>0</v>
      </c>
      <c r="X20" s="17">
        <v>0</v>
      </c>
      <c r="Z20" s="17">
        <v>0</v>
      </c>
      <c r="AB20" s="17">
        <v>0</v>
      </c>
      <c r="AD20" s="17">
        <v>7944185</v>
      </c>
      <c r="AF20" s="17">
        <v>949000</v>
      </c>
      <c r="AH20" s="17">
        <v>7167090225055</v>
      </c>
      <c r="AJ20" s="17">
        <v>7534932216586</v>
      </c>
      <c r="AL20" s="19">
        <f t="shared" si="0"/>
        <v>2.2168040642873077</v>
      </c>
    </row>
    <row r="21" spans="1:38" ht="21.75" customHeight="1" x14ac:dyDescent="0.2">
      <c r="A21" s="52" t="s">
        <v>72</v>
      </c>
      <c r="B21" s="52"/>
      <c r="D21" s="23" t="s">
        <v>36</v>
      </c>
      <c r="F21" s="23" t="s">
        <v>36</v>
      </c>
      <c r="H21" s="23" t="s">
        <v>73</v>
      </c>
      <c r="J21" s="23" t="s">
        <v>74</v>
      </c>
      <c r="L21" s="19">
        <v>23</v>
      </c>
      <c r="N21" s="19">
        <v>23</v>
      </c>
      <c r="P21" s="17">
        <v>29379415</v>
      </c>
      <c r="R21" s="17">
        <v>24092978799787</v>
      </c>
      <c r="T21" s="17">
        <v>24078020753336</v>
      </c>
      <c r="V21" s="17">
        <v>0</v>
      </c>
      <c r="X21" s="17">
        <v>0</v>
      </c>
      <c r="Z21" s="17">
        <v>29379415</v>
      </c>
      <c r="AB21" s="17">
        <v>24130448453702</v>
      </c>
      <c r="AD21" s="17">
        <v>0</v>
      </c>
      <c r="AF21" s="17">
        <v>0</v>
      </c>
      <c r="AH21" s="17">
        <v>0</v>
      </c>
      <c r="AJ21" s="17">
        <v>0</v>
      </c>
      <c r="AL21" s="19">
        <f t="shared" si="0"/>
        <v>0</v>
      </c>
    </row>
    <row r="22" spans="1:38" ht="21.75" customHeight="1" x14ac:dyDescent="0.2">
      <c r="A22" s="52" t="s">
        <v>75</v>
      </c>
      <c r="B22" s="52"/>
      <c r="D22" s="23" t="s">
        <v>36</v>
      </c>
      <c r="F22" s="23" t="s">
        <v>36</v>
      </c>
      <c r="H22" s="23" t="s">
        <v>76</v>
      </c>
      <c r="J22" s="23" t="s">
        <v>77</v>
      </c>
      <c r="L22" s="19">
        <v>23</v>
      </c>
      <c r="N22" s="19">
        <v>23</v>
      </c>
      <c r="P22" s="17">
        <v>1165670</v>
      </c>
      <c r="R22" s="17">
        <v>936933139922</v>
      </c>
      <c r="T22" s="17">
        <v>1023647377717</v>
      </c>
      <c r="V22" s="17">
        <v>0</v>
      </c>
      <c r="X22" s="17">
        <v>0</v>
      </c>
      <c r="Z22" s="17">
        <v>0</v>
      </c>
      <c r="AB22" s="17">
        <v>0</v>
      </c>
      <c r="AD22" s="17">
        <v>1165670</v>
      </c>
      <c r="AF22" s="17">
        <v>878640</v>
      </c>
      <c r="AH22" s="17">
        <v>936933139922</v>
      </c>
      <c r="AJ22" s="17">
        <v>1023647377717</v>
      </c>
      <c r="AL22" s="19">
        <f t="shared" si="0"/>
        <v>0.30116072740840832</v>
      </c>
    </row>
    <row r="23" spans="1:38" ht="21.75" customHeight="1" x14ac:dyDescent="0.2">
      <c r="A23" s="52" t="s">
        <v>78</v>
      </c>
      <c r="B23" s="52"/>
      <c r="D23" s="23" t="s">
        <v>36</v>
      </c>
      <c r="F23" s="23" t="s">
        <v>36</v>
      </c>
      <c r="H23" s="23" t="s">
        <v>79</v>
      </c>
      <c r="J23" s="23" t="s">
        <v>80</v>
      </c>
      <c r="L23" s="19">
        <v>23</v>
      </c>
      <c r="N23" s="19">
        <v>23</v>
      </c>
      <c r="P23" s="17">
        <v>5600000</v>
      </c>
      <c r="R23" s="17">
        <v>5013648000000</v>
      </c>
      <c r="T23" s="17">
        <v>5010562024650</v>
      </c>
      <c r="V23" s="17">
        <v>0</v>
      </c>
      <c r="X23" s="17">
        <v>0</v>
      </c>
      <c r="Z23" s="17">
        <v>0</v>
      </c>
      <c r="AB23" s="17">
        <v>0</v>
      </c>
      <c r="AD23" s="17">
        <v>5600000</v>
      </c>
      <c r="AF23" s="17">
        <v>867510</v>
      </c>
      <c r="AH23" s="17">
        <v>5013648000000</v>
      </c>
      <c r="AJ23" s="17">
        <v>4855414432050</v>
      </c>
      <c r="AL23" s="19">
        <f t="shared" si="0"/>
        <v>1.4284803283399041</v>
      </c>
    </row>
    <row r="24" spans="1:38" ht="21.75" customHeight="1" x14ac:dyDescent="0.2">
      <c r="A24" s="52" t="s">
        <v>81</v>
      </c>
      <c r="B24" s="52"/>
      <c r="D24" s="23" t="s">
        <v>36</v>
      </c>
      <c r="F24" s="23" t="s">
        <v>36</v>
      </c>
      <c r="H24" s="23" t="s">
        <v>82</v>
      </c>
      <c r="J24" s="23" t="s">
        <v>83</v>
      </c>
      <c r="L24" s="19">
        <v>23</v>
      </c>
      <c r="N24" s="19">
        <v>23</v>
      </c>
      <c r="P24" s="17">
        <v>5505772</v>
      </c>
      <c r="R24" s="17">
        <v>4723844506290</v>
      </c>
      <c r="T24" s="17">
        <v>4516075070892</v>
      </c>
      <c r="V24" s="17">
        <v>0</v>
      </c>
      <c r="X24" s="17">
        <v>0</v>
      </c>
      <c r="Z24" s="17">
        <v>0</v>
      </c>
      <c r="AB24" s="17">
        <v>0</v>
      </c>
      <c r="AD24" s="17">
        <v>5505772</v>
      </c>
      <c r="AF24" s="17">
        <v>801700</v>
      </c>
      <c r="AH24" s="17">
        <v>4723844506290</v>
      </c>
      <c r="AJ24" s="17">
        <v>4411577312182</v>
      </c>
      <c r="AL24" s="19">
        <f t="shared" si="0"/>
        <v>1.2979018569053262</v>
      </c>
    </row>
    <row r="25" spans="1:38" ht="21.75" customHeight="1" x14ac:dyDescent="0.2">
      <c r="A25" s="52" t="s">
        <v>84</v>
      </c>
      <c r="B25" s="52"/>
      <c r="D25" s="23" t="s">
        <v>36</v>
      </c>
      <c r="F25" s="23" t="s">
        <v>36</v>
      </c>
      <c r="H25" s="23" t="s">
        <v>85</v>
      </c>
      <c r="J25" s="23" t="s">
        <v>86</v>
      </c>
      <c r="L25" s="19">
        <v>23</v>
      </c>
      <c r="N25" s="19">
        <v>23</v>
      </c>
      <c r="P25" s="17">
        <v>5000</v>
      </c>
      <c r="R25" s="17">
        <v>4158760095</v>
      </c>
      <c r="T25" s="17">
        <v>4169231746</v>
      </c>
      <c r="V25" s="17">
        <v>0</v>
      </c>
      <c r="X25" s="17">
        <v>0</v>
      </c>
      <c r="Z25" s="17">
        <v>0</v>
      </c>
      <c r="AB25" s="17">
        <v>0</v>
      </c>
      <c r="AD25" s="17">
        <v>5000</v>
      </c>
      <c r="AF25" s="17">
        <v>852370</v>
      </c>
      <c r="AH25" s="17">
        <v>4158760095</v>
      </c>
      <c r="AJ25" s="17">
        <v>4259532619</v>
      </c>
      <c r="AL25" s="19">
        <f t="shared" si="0"/>
        <v>1.2531697632234152E-3</v>
      </c>
    </row>
    <row r="26" spans="1:38" ht="21.75" customHeight="1" x14ac:dyDescent="0.2">
      <c r="A26" s="52" t="s">
        <v>87</v>
      </c>
      <c r="B26" s="52"/>
      <c r="D26" s="23" t="s">
        <v>36</v>
      </c>
      <c r="F26" s="23" t="s">
        <v>36</v>
      </c>
      <c r="H26" s="23" t="s">
        <v>88</v>
      </c>
      <c r="J26" s="23" t="s">
        <v>89</v>
      </c>
      <c r="L26" s="19">
        <v>23</v>
      </c>
      <c r="N26" s="19">
        <v>23</v>
      </c>
      <c r="P26" s="17">
        <v>19844821</v>
      </c>
      <c r="R26" s="17">
        <v>16573630369669</v>
      </c>
      <c r="T26" s="17">
        <v>16563398769153</v>
      </c>
      <c r="V26" s="17">
        <v>0</v>
      </c>
      <c r="X26" s="17">
        <v>0</v>
      </c>
      <c r="Z26" s="17">
        <v>0</v>
      </c>
      <c r="AB26" s="17">
        <v>0</v>
      </c>
      <c r="AD26" s="17">
        <v>19844821</v>
      </c>
      <c r="AF26" s="17">
        <v>835100</v>
      </c>
      <c r="AH26" s="17">
        <v>16573630369669</v>
      </c>
      <c r="AJ26" s="17">
        <v>16563398769153</v>
      </c>
      <c r="AL26" s="19">
        <f t="shared" si="0"/>
        <v>4.8730112832396815</v>
      </c>
    </row>
    <row r="27" spans="1:38" ht="21.75" customHeight="1" x14ac:dyDescent="0.2">
      <c r="A27" s="52" t="s">
        <v>90</v>
      </c>
      <c r="B27" s="52"/>
      <c r="D27" s="23" t="s">
        <v>36</v>
      </c>
      <c r="F27" s="23" t="s">
        <v>36</v>
      </c>
      <c r="H27" s="23" t="s">
        <v>91</v>
      </c>
      <c r="J27" s="23" t="s">
        <v>92</v>
      </c>
      <c r="L27" s="19">
        <v>23</v>
      </c>
      <c r="N27" s="19">
        <v>23</v>
      </c>
      <c r="P27" s="17">
        <v>29074178</v>
      </c>
      <c r="R27" s="17">
        <v>24927917956311</v>
      </c>
      <c r="T27" s="17">
        <v>24918713679980</v>
      </c>
      <c r="V27" s="17">
        <v>0</v>
      </c>
      <c r="X27" s="17">
        <v>0</v>
      </c>
      <c r="Z27" s="17">
        <v>5000000</v>
      </c>
      <c r="AB27" s="17">
        <v>4136850000000</v>
      </c>
      <c r="AD27" s="17">
        <v>24074178</v>
      </c>
      <c r="AF27" s="17">
        <v>827430</v>
      </c>
      <c r="AH27" s="17">
        <v>20640966497821</v>
      </c>
      <c r="AJ27" s="17">
        <v>19908865767240</v>
      </c>
      <c r="AL27" s="19">
        <f t="shared" si="0"/>
        <v>5.8572596646615578</v>
      </c>
    </row>
    <row r="28" spans="1:38" ht="21.75" customHeight="1" x14ac:dyDescent="0.2">
      <c r="A28" s="52" t="s">
        <v>93</v>
      </c>
      <c r="B28" s="52"/>
      <c r="D28" s="23" t="s">
        <v>36</v>
      </c>
      <c r="F28" s="23" t="s">
        <v>36</v>
      </c>
      <c r="H28" s="23" t="s">
        <v>94</v>
      </c>
      <c r="J28" s="23" t="s">
        <v>95</v>
      </c>
      <c r="L28" s="19">
        <v>23</v>
      </c>
      <c r="N28" s="19">
        <v>23</v>
      </c>
      <c r="P28" s="17">
        <v>8850000</v>
      </c>
      <c r="R28" s="17">
        <v>7421442000000</v>
      </c>
      <c r="T28" s="17">
        <v>7188041875828</v>
      </c>
      <c r="V28" s="17">
        <v>0</v>
      </c>
      <c r="X28" s="17">
        <v>0</v>
      </c>
      <c r="Z28" s="17">
        <v>0</v>
      </c>
      <c r="AB28" s="17">
        <v>0</v>
      </c>
      <c r="AD28" s="17">
        <v>8850000</v>
      </c>
      <c r="AF28" s="17">
        <v>805000</v>
      </c>
      <c r="AH28" s="17">
        <v>7421442000000</v>
      </c>
      <c r="AJ28" s="17">
        <v>7120376189062</v>
      </c>
      <c r="AL28" s="19">
        <f t="shared" si="0"/>
        <v>2.0948401951675417</v>
      </c>
    </row>
    <row r="29" spans="1:38" ht="21.75" customHeight="1" x14ac:dyDescent="0.2">
      <c r="A29" s="52" t="s">
        <v>96</v>
      </c>
      <c r="B29" s="52"/>
      <c r="D29" s="23" t="s">
        <v>36</v>
      </c>
      <c r="F29" s="23" t="s">
        <v>36</v>
      </c>
      <c r="H29" s="23" t="s">
        <v>94</v>
      </c>
      <c r="J29" s="23" t="s">
        <v>97</v>
      </c>
      <c r="L29" s="19">
        <v>23</v>
      </c>
      <c r="N29" s="19">
        <v>23</v>
      </c>
      <c r="P29" s="17">
        <v>7041948</v>
      </c>
      <c r="R29" s="17">
        <v>6274343690372</v>
      </c>
      <c r="T29" s="17">
        <v>5567855894047</v>
      </c>
      <c r="V29" s="17">
        <v>0</v>
      </c>
      <c r="X29" s="17">
        <v>0</v>
      </c>
      <c r="Z29" s="17">
        <v>0</v>
      </c>
      <c r="AB29" s="17">
        <v>0</v>
      </c>
      <c r="AD29" s="17">
        <v>7041948</v>
      </c>
      <c r="AF29" s="17">
        <v>793400</v>
      </c>
      <c r="AH29" s="17">
        <v>6274343690372</v>
      </c>
      <c r="AJ29" s="17">
        <v>5584043567610</v>
      </c>
      <c r="AL29" s="19">
        <f t="shared" si="0"/>
        <v>1.642845631522339</v>
      </c>
    </row>
    <row r="30" spans="1:38" ht="21.75" customHeight="1" x14ac:dyDescent="0.2">
      <c r="A30" s="52" t="s">
        <v>98</v>
      </c>
      <c r="B30" s="52"/>
      <c r="D30" s="23" t="s">
        <v>36</v>
      </c>
      <c r="F30" s="23" t="s">
        <v>36</v>
      </c>
      <c r="H30" s="23" t="s">
        <v>99</v>
      </c>
      <c r="J30" s="23" t="s">
        <v>100</v>
      </c>
      <c r="L30" s="19">
        <v>23</v>
      </c>
      <c r="N30" s="19">
        <v>23</v>
      </c>
      <c r="P30" s="17">
        <v>13957890</v>
      </c>
      <c r="R30" s="17">
        <v>10804267015103</v>
      </c>
      <c r="T30" s="17">
        <v>11020737313876</v>
      </c>
      <c r="V30" s="17">
        <v>0</v>
      </c>
      <c r="X30" s="17">
        <v>0</v>
      </c>
      <c r="Z30" s="17">
        <v>13957890</v>
      </c>
      <c r="AB30" s="17">
        <v>10816661782346</v>
      </c>
      <c r="AD30" s="17">
        <v>0</v>
      </c>
      <c r="AF30" s="17">
        <v>0</v>
      </c>
      <c r="AH30" s="17">
        <v>0</v>
      </c>
      <c r="AJ30" s="17">
        <v>0</v>
      </c>
      <c r="AL30" s="19">
        <f t="shared" si="0"/>
        <v>0</v>
      </c>
    </row>
    <row r="31" spans="1:38" ht="21.75" customHeight="1" x14ac:dyDescent="0.2">
      <c r="A31" s="52" t="s">
        <v>101</v>
      </c>
      <c r="B31" s="52"/>
      <c r="D31" s="23" t="s">
        <v>36</v>
      </c>
      <c r="F31" s="23" t="s">
        <v>36</v>
      </c>
      <c r="H31" s="23" t="s">
        <v>102</v>
      </c>
      <c r="J31" s="23" t="s">
        <v>103</v>
      </c>
      <c r="L31" s="19">
        <v>23</v>
      </c>
      <c r="N31" s="19">
        <v>23</v>
      </c>
      <c r="P31" s="17">
        <v>1000000</v>
      </c>
      <c r="R31" s="17">
        <v>1000000000000</v>
      </c>
      <c r="T31" s="17">
        <v>999456250000</v>
      </c>
      <c r="V31" s="17">
        <v>0</v>
      </c>
      <c r="X31" s="17">
        <v>0</v>
      </c>
      <c r="Z31" s="17">
        <v>0</v>
      </c>
      <c r="AB31" s="17">
        <v>0</v>
      </c>
      <c r="AD31" s="17">
        <v>1000000</v>
      </c>
      <c r="AF31" s="17">
        <v>1000000</v>
      </c>
      <c r="AH31" s="17">
        <v>1000000000000</v>
      </c>
      <c r="AJ31" s="17">
        <v>999456250000</v>
      </c>
      <c r="AL31" s="19">
        <f t="shared" si="0"/>
        <v>0.29404361092994896</v>
      </c>
    </row>
    <row r="32" spans="1:38" ht="21.75" customHeight="1" x14ac:dyDescent="0.2">
      <c r="A32" s="52" t="s">
        <v>104</v>
      </c>
      <c r="B32" s="52"/>
      <c r="D32" s="23" t="s">
        <v>36</v>
      </c>
      <c r="F32" s="23" t="s">
        <v>36</v>
      </c>
      <c r="H32" s="23" t="s">
        <v>105</v>
      </c>
      <c r="J32" s="23" t="s">
        <v>106</v>
      </c>
      <c r="L32" s="19">
        <v>23</v>
      </c>
      <c r="N32" s="19">
        <v>23</v>
      </c>
      <c r="P32" s="17">
        <v>1000000</v>
      </c>
      <c r="R32" s="17">
        <v>1000000000000</v>
      </c>
      <c r="T32" s="17">
        <v>999456250000</v>
      </c>
      <c r="V32" s="17">
        <v>0</v>
      </c>
      <c r="X32" s="17">
        <v>0</v>
      </c>
      <c r="Z32" s="17">
        <v>0</v>
      </c>
      <c r="AB32" s="17">
        <v>0</v>
      </c>
      <c r="AD32" s="17">
        <v>1000000</v>
      </c>
      <c r="AF32" s="17">
        <v>1000000</v>
      </c>
      <c r="AH32" s="17">
        <v>1000000000000</v>
      </c>
      <c r="AJ32" s="17">
        <v>999456250000</v>
      </c>
      <c r="AL32" s="19">
        <f t="shared" si="0"/>
        <v>0.29404361092994896</v>
      </c>
    </row>
    <row r="33" spans="1:38" ht="21.75" customHeight="1" x14ac:dyDescent="0.2">
      <c r="A33" s="52" t="s">
        <v>107</v>
      </c>
      <c r="B33" s="52"/>
      <c r="D33" s="23" t="s">
        <v>36</v>
      </c>
      <c r="F33" s="23" t="s">
        <v>36</v>
      </c>
      <c r="H33" s="23" t="s">
        <v>108</v>
      </c>
      <c r="J33" s="23" t="s">
        <v>109</v>
      </c>
      <c r="L33" s="19">
        <v>23</v>
      </c>
      <c r="N33" s="19">
        <v>23</v>
      </c>
      <c r="P33" s="17">
        <v>37985000</v>
      </c>
      <c r="R33" s="17">
        <v>37985000000000</v>
      </c>
      <c r="T33" s="17">
        <v>36379675904212</v>
      </c>
      <c r="V33" s="17">
        <v>0</v>
      </c>
      <c r="X33" s="17">
        <v>0</v>
      </c>
      <c r="Z33" s="17">
        <v>0</v>
      </c>
      <c r="AB33" s="17">
        <v>0</v>
      </c>
      <c r="AD33" s="17">
        <v>37985000</v>
      </c>
      <c r="AF33" s="17">
        <v>991929</v>
      </c>
      <c r="AH33" s="17">
        <v>37985000000000</v>
      </c>
      <c r="AJ33" s="17">
        <v>37657935422458</v>
      </c>
      <c r="AL33" s="19">
        <f t="shared" si="0"/>
        <v>11.079099572178755</v>
      </c>
    </row>
    <row r="34" spans="1:38" ht="21.75" customHeight="1" x14ac:dyDescent="0.2">
      <c r="A34" s="52" t="s">
        <v>110</v>
      </c>
      <c r="B34" s="52"/>
      <c r="D34" s="23" t="s">
        <v>36</v>
      </c>
      <c r="F34" s="23" t="s">
        <v>36</v>
      </c>
      <c r="H34" s="23" t="s">
        <v>111</v>
      </c>
      <c r="J34" s="23" t="s">
        <v>112</v>
      </c>
      <c r="L34" s="19">
        <v>23</v>
      </c>
      <c r="N34" s="19">
        <v>23</v>
      </c>
      <c r="P34" s="17">
        <v>7000000</v>
      </c>
      <c r="R34" s="17">
        <v>7000000000000</v>
      </c>
      <c r="T34" s="17">
        <v>6996193750000</v>
      </c>
      <c r="V34" s="17">
        <v>0</v>
      </c>
      <c r="X34" s="17">
        <v>0</v>
      </c>
      <c r="Z34" s="17">
        <v>0</v>
      </c>
      <c r="AB34" s="17">
        <v>0</v>
      </c>
      <c r="AD34" s="17">
        <v>7000000</v>
      </c>
      <c r="AF34" s="17">
        <v>1000000</v>
      </c>
      <c r="AH34" s="17">
        <v>7000000000000</v>
      </c>
      <c r="AJ34" s="17">
        <v>6996193750000</v>
      </c>
      <c r="AL34" s="19">
        <f t="shared" si="0"/>
        <v>2.0583052765096426</v>
      </c>
    </row>
    <row r="35" spans="1:38" ht="21.75" customHeight="1" x14ac:dyDescent="0.2">
      <c r="A35" s="52" t="s">
        <v>113</v>
      </c>
      <c r="B35" s="52"/>
      <c r="D35" s="23" t="s">
        <v>36</v>
      </c>
      <c r="F35" s="23" t="s">
        <v>36</v>
      </c>
      <c r="H35" s="23" t="s">
        <v>114</v>
      </c>
      <c r="J35" s="23" t="s">
        <v>115</v>
      </c>
      <c r="L35" s="19">
        <v>23</v>
      </c>
      <c r="N35" s="19">
        <v>23</v>
      </c>
      <c r="P35" s="17">
        <v>1500000</v>
      </c>
      <c r="R35" s="17">
        <v>1500000000000</v>
      </c>
      <c r="T35" s="17">
        <v>1499184375000</v>
      </c>
      <c r="V35" s="17">
        <v>0</v>
      </c>
      <c r="X35" s="17">
        <v>0</v>
      </c>
      <c r="Z35" s="17">
        <v>0</v>
      </c>
      <c r="AB35" s="17">
        <v>0</v>
      </c>
      <c r="AD35" s="17">
        <v>1500000</v>
      </c>
      <c r="AF35" s="17">
        <v>1000000</v>
      </c>
      <c r="AH35" s="17">
        <v>1500000000000</v>
      </c>
      <c r="AJ35" s="17">
        <v>1499184375000</v>
      </c>
      <c r="AL35" s="19">
        <f t="shared" si="0"/>
        <v>0.44106541639492342</v>
      </c>
    </row>
    <row r="36" spans="1:38" ht="21.75" customHeight="1" x14ac:dyDescent="0.2">
      <c r="A36" s="52" t="s">
        <v>116</v>
      </c>
      <c r="B36" s="52"/>
      <c r="D36" s="23" t="s">
        <v>36</v>
      </c>
      <c r="F36" s="23" t="s">
        <v>36</v>
      </c>
      <c r="H36" s="23" t="s">
        <v>117</v>
      </c>
      <c r="J36" s="23" t="s">
        <v>118</v>
      </c>
      <c r="L36" s="19">
        <v>20.5</v>
      </c>
      <c r="N36" s="19">
        <v>20.5</v>
      </c>
      <c r="P36" s="17">
        <v>7999800</v>
      </c>
      <c r="R36" s="17">
        <v>8001681750000</v>
      </c>
      <c r="T36" s="17">
        <v>7755586605486</v>
      </c>
      <c r="V36" s="17">
        <v>0</v>
      </c>
      <c r="X36" s="17">
        <v>0</v>
      </c>
      <c r="Z36" s="17">
        <v>0</v>
      </c>
      <c r="AB36" s="17">
        <v>0</v>
      </c>
      <c r="AD36" s="17">
        <v>7999800</v>
      </c>
      <c r="AF36" s="17">
        <v>912673</v>
      </c>
      <c r="AH36" s="17">
        <v>8001681750000</v>
      </c>
      <c r="AJ36" s="17">
        <v>7297231437103</v>
      </c>
      <c r="AL36" s="19">
        <f t="shared" si="0"/>
        <v>2.1468716430131951</v>
      </c>
    </row>
    <row r="37" spans="1:38" ht="21.75" customHeight="1" x14ac:dyDescent="0.2">
      <c r="A37" s="24" t="s">
        <v>223</v>
      </c>
      <c r="B37" s="24"/>
      <c r="D37" s="23" t="s">
        <v>36</v>
      </c>
      <c r="F37" s="23" t="s">
        <v>36</v>
      </c>
      <c r="H37" s="23" t="s">
        <v>225</v>
      </c>
      <c r="J37" s="23" t="s">
        <v>226</v>
      </c>
      <c r="L37" s="19">
        <v>23</v>
      </c>
      <c r="N37" s="19">
        <v>23</v>
      </c>
      <c r="P37" s="17">
        <v>16000000</v>
      </c>
      <c r="R37" s="17">
        <v>16004687500000</v>
      </c>
      <c r="T37" s="17">
        <v>15991300000000</v>
      </c>
      <c r="V37" s="12">
        <v>0</v>
      </c>
      <c r="X37" s="12">
        <v>0</v>
      </c>
      <c r="Z37" s="17">
        <v>0</v>
      </c>
      <c r="AB37" s="17">
        <v>0</v>
      </c>
      <c r="AD37" s="17">
        <v>16000000</v>
      </c>
      <c r="AF37" s="17">
        <v>1000000</v>
      </c>
      <c r="AH37" s="17">
        <v>16004687500000</v>
      </c>
      <c r="AJ37" s="17">
        <v>15046214170000</v>
      </c>
      <c r="AL37" s="19">
        <f t="shared" si="0"/>
        <v>4.4266501363838229</v>
      </c>
    </row>
    <row r="38" spans="1:38" ht="21.75" customHeight="1" x14ac:dyDescent="0.2">
      <c r="A38" s="52" t="s">
        <v>119</v>
      </c>
      <c r="B38" s="52"/>
      <c r="D38" s="23" t="s">
        <v>36</v>
      </c>
      <c r="F38" s="23" t="s">
        <v>36</v>
      </c>
      <c r="H38" s="23" t="s">
        <v>120</v>
      </c>
      <c r="J38" s="23" t="s">
        <v>121</v>
      </c>
      <c r="L38" s="19">
        <v>23</v>
      </c>
      <c r="N38" s="19">
        <v>23</v>
      </c>
      <c r="P38" s="17">
        <v>0</v>
      </c>
      <c r="R38" s="17">
        <v>0</v>
      </c>
      <c r="T38" s="17">
        <v>0</v>
      </c>
      <c r="V38" s="17">
        <v>13507307</v>
      </c>
      <c r="X38" s="17">
        <v>9999999664380</v>
      </c>
      <c r="Z38" s="17">
        <v>0</v>
      </c>
      <c r="AB38" s="17">
        <v>0</v>
      </c>
      <c r="AD38" s="17">
        <v>13507307</v>
      </c>
      <c r="AF38" s="17">
        <v>740340</v>
      </c>
      <c r="AH38" s="17">
        <v>9999999664380</v>
      </c>
      <c r="AJ38" s="17">
        <v>9994562164562</v>
      </c>
      <c r="AL38" s="19">
        <f t="shared" si="0"/>
        <v>2.9404360106124279</v>
      </c>
    </row>
    <row r="39" spans="1:38" ht="21.75" customHeight="1" x14ac:dyDescent="0.2">
      <c r="A39" s="48" t="s">
        <v>122</v>
      </c>
      <c r="B39" s="48"/>
      <c r="D39" s="23" t="s">
        <v>36</v>
      </c>
      <c r="F39" s="23" t="s">
        <v>36</v>
      </c>
      <c r="H39" s="23" t="s">
        <v>120</v>
      </c>
      <c r="J39" s="23" t="s">
        <v>123</v>
      </c>
      <c r="L39" s="19">
        <v>23</v>
      </c>
      <c r="N39" s="19">
        <v>23</v>
      </c>
      <c r="P39" s="17">
        <v>0</v>
      </c>
      <c r="R39" s="14">
        <v>0</v>
      </c>
      <c r="T39" s="14">
        <v>0</v>
      </c>
      <c r="V39" s="17">
        <v>13573678</v>
      </c>
      <c r="X39" s="14">
        <v>10000000056160</v>
      </c>
      <c r="Z39" s="17">
        <v>0</v>
      </c>
      <c r="AB39" s="14">
        <v>0</v>
      </c>
      <c r="AD39" s="17">
        <v>13573678</v>
      </c>
      <c r="AF39" s="17">
        <v>736720</v>
      </c>
      <c r="AH39" s="14">
        <v>10000000056160</v>
      </c>
      <c r="AJ39" s="14">
        <v>9994562556128</v>
      </c>
      <c r="AL39" s="19">
        <f t="shared" si="0"/>
        <v>2.9404361258125484</v>
      </c>
    </row>
    <row r="40" spans="1:38" ht="21.75" customHeight="1" thickBot="1" x14ac:dyDescent="0.25">
      <c r="A40" s="49" t="s">
        <v>25</v>
      </c>
      <c r="B40" s="49"/>
      <c r="D40" s="17"/>
      <c r="F40" s="17"/>
      <c r="H40" s="17"/>
      <c r="J40" s="17"/>
      <c r="L40" s="17"/>
      <c r="N40" s="17"/>
      <c r="P40" s="17"/>
      <c r="R40" s="15">
        <f>SUM(R9:R39)</f>
        <v>226529335532500</v>
      </c>
      <c r="T40" s="15">
        <f>SUM(T9:T39)</f>
        <v>226569511055637</v>
      </c>
      <c r="V40" s="17"/>
      <c r="X40" s="15">
        <v>19999999720540</v>
      </c>
      <c r="Z40" s="17"/>
      <c r="AB40" s="15">
        <v>48908362420048</v>
      </c>
      <c r="AD40" s="17"/>
      <c r="AF40" s="17"/>
      <c r="AH40" s="15">
        <f>SUM(AH9:AH39)</f>
        <v>200863255336022</v>
      </c>
      <c r="AJ40" s="15">
        <f>SUM(AJ9:AJ39)</f>
        <v>197161582705880</v>
      </c>
      <c r="AL40" s="16">
        <f>SUM(AL9:AL39)</f>
        <v>58.005644284580463</v>
      </c>
    </row>
    <row r="41" spans="1:38" ht="19.5" thickTop="1" x14ac:dyDescent="0.2"/>
    <row r="42" spans="1:38" x14ac:dyDescent="0.2">
      <c r="T42" s="17"/>
      <c r="AH42" s="18"/>
    </row>
    <row r="43" spans="1:38" x14ac:dyDescent="0.2">
      <c r="AH43" s="18"/>
    </row>
    <row r="44" spans="1:38" x14ac:dyDescent="0.2">
      <c r="R44" s="18"/>
      <c r="AH44" s="18"/>
    </row>
    <row r="45" spans="1:38" x14ac:dyDescent="0.2">
      <c r="R45" s="18"/>
      <c r="AH45" s="18"/>
    </row>
    <row r="46" spans="1:38" x14ac:dyDescent="0.2">
      <c r="R46" s="18"/>
      <c r="AH46" s="18"/>
    </row>
    <row r="47" spans="1:38" x14ac:dyDescent="0.2">
      <c r="R47" s="18"/>
      <c r="AH47" s="18"/>
    </row>
    <row r="48" spans="1:38" x14ac:dyDescent="0.2">
      <c r="R48" s="18"/>
    </row>
    <row r="50" spans="18:18" x14ac:dyDescent="0.2">
      <c r="R50" s="18"/>
    </row>
    <row r="51" spans="18:18" x14ac:dyDescent="0.2">
      <c r="R51" s="18"/>
    </row>
    <row r="52" spans="18:18" x14ac:dyDescent="0.2">
      <c r="R52" s="18"/>
    </row>
  </sheetData>
  <mergeCells count="42">
    <mergeCell ref="A36:B36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conditionalFormatting sqref="AO1:AO1048576">
    <cfRule type="duplicateValues" dxfId="0" priority="1"/>
  </conditionalFormatting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4"/>
  <sheetViews>
    <sheetView rightToLeft="1" workbookViewId="0">
      <selection activeCell="C9" sqref="C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style="12" customWidth="1"/>
    <col min="4" max="4" width="1.28515625" style="12" customWidth="1"/>
    <col min="5" max="5" width="15.5703125" style="12" customWidth="1"/>
    <col min="6" max="6" width="1.28515625" style="12" customWidth="1"/>
    <col min="7" max="7" width="13" style="12" customWidth="1"/>
    <col min="8" max="8" width="1.28515625" style="12" customWidth="1"/>
    <col min="9" max="9" width="13" style="12" customWidth="1"/>
    <col min="10" max="10" width="1.28515625" style="12" customWidth="1"/>
    <col min="11" max="11" width="23.42578125" style="12" customWidth="1"/>
    <col min="12" max="12" width="1.28515625" style="12" customWidth="1"/>
    <col min="13" max="13" width="33.7109375" style="12" customWidth="1"/>
    <col min="14" max="14" width="0.28515625" style="12" customWidth="1"/>
    <col min="15" max="16" width="9.140625" style="12"/>
    <col min="17" max="17" width="12.42578125" bestFit="1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7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7" ht="14.45" customHeight="1" x14ac:dyDescent="0.2">
      <c r="A4" s="45" t="s">
        <v>124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7" ht="14.45" customHeight="1" x14ac:dyDescent="0.2">
      <c r="A5" s="45" t="s">
        <v>125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7" ht="14.45" customHeight="1" x14ac:dyDescent="0.2"/>
    <row r="7" spans="1:17" ht="21" customHeight="1" x14ac:dyDescent="0.2">
      <c r="C7" s="47" t="s">
        <v>5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7" ht="26.25" customHeight="1" x14ac:dyDescent="0.2">
      <c r="A8" s="2" t="s">
        <v>126</v>
      </c>
      <c r="C8" s="4" t="s">
        <v>8</v>
      </c>
      <c r="D8" s="21"/>
      <c r="E8" s="4" t="s">
        <v>127</v>
      </c>
      <c r="F8" s="21"/>
      <c r="G8" s="4" t="s">
        <v>128</v>
      </c>
      <c r="H8" s="21"/>
      <c r="I8" s="4" t="s">
        <v>129</v>
      </c>
      <c r="J8" s="21"/>
      <c r="K8" s="4" t="s">
        <v>130</v>
      </c>
      <c r="L8" s="21"/>
      <c r="M8" s="4" t="s">
        <v>131</v>
      </c>
    </row>
    <row r="9" spans="1:17" ht="21.75" customHeight="1" x14ac:dyDescent="0.2">
      <c r="A9" s="5" t="s">
        <v>42</v>
      </c>
      <c r="C9" s="11">
        <v>1770100</v>
      </c>
      <c r="E9" s="11">
        <v>5124559.8798000002</v>
      </c>
      <c r="G9" s="11">
        <v>5124560</v>
      </c>
      <c r="I9" s="25">
        <v>0</v>
      </c>
      <c r="K9" s="11">
        <v>9064407192849</v>
      </c>
      <c r="M9" s="22" t="s">
        <v>132</v>
      </c>
      <c r="P9" s="18"/>
      <c r="Q9" s="26"/>
    </row>
    <row r="10" spans="1:17" ht="21.75" customHeight="1" x14ac:dyDescent="0.2">
      <c r="A10" s="8" t="s">
        <v>107</v>
      </c>
      <c r="C10" s="17">
        <v>37985000</v>
      </c>
      <c r="E10" s="17">
        <v>1000000</v>
      </c>
      <c r="G10" s="17">
        <v>991929</v>
      </c>
      <c r="I10" s="26">
        <v>-8.0999999999999996E-3</v>
      </c>
      <c r="K10" s="17">
        <v>37657935422458</v>
      </c>
      <c r="M10" s="23" t="s">
        <v>132</v>
      </c>
      <c r="P10" s="18"/>
      <c r="Q10" s="26"/>
    </row>
    <row r="11" spans="1:17" ht="21.75" customHeight="1" x14ac:dyDescent="0.2">
      <c r="A11" s="8" t="s">
        <v>35</v>
      </c>
      <c r="C11" s="17">
        <v>1226160</v>
      </c>
      <c r="E11" s="17">
        <v>5451024.4164000005</v>
      </c>
      <c r="G11" s="17">
        <v>5411612</v>
      </c>
      <c r="I11" s="26">
        <v>-7.1999999999999998E-3</v>
      </c>
      <c r="K11" s="17">
        <v>6630691430846</v>
      </c>
      <c r="M11" s="23" t="s">
        <v>132</v>
      </c>
      <c r="P11" s="18"/>
      <c r="Q11" s="26"/>
    </row>
    <row r="12" spans="1:17" ht="21.75" customHeight="1" x14ac:dyDescent="0.2">
      <c r="A12" s="8" t="s">
        <v>119</v>
      </c>
      <c r="C12" s="17">
        <v>13507307</v>
      </c>
      <c r="E12" s="17">
        <v>1000000</v>
      </c>
      <c r="G12" s="17">
        <v>740340</v>
      </c>
      <c r="I12" s="26">
        <v>-0.25969999999999999</v>
      </c>
      <c r="K12" s="17">
        <v>9994562164562</v>
      </c>
      <c r="M12" s="23" t="s">
        <v>132</v>
      </c>
      <c r="P12" s="18"/>
      <c r="Q12" s="26"/>
    </row>
    <row r="13" spans="1:17" ht="21.75" customHeight="1" x14ac:dyDescent="0.2">
      <c r="A13" s="6" t="s">
        <v>122</v>
      </c>
      <c r="C13" s="17">
        <v>13573678</v>
      </c>
      <c r="E13" s="17">
        <v>1000000</v>
      </c>
      <c r="G13" s="17">
        <v>736720</v>
      </c>
      <c r="I13" s="26">
        <v>-0.26329999999999998</v>
      </c>
      <c r="K13" s="14">
        <v>9994562556129</v>
      </c>
      <c r="M13" s="23" t="s">
        <v>132</v>
      </c>
      <c r="P13" s="18"/>
      <c r="Q13" s="26"/>
    </row>
    <row r="14" spans="1:17" ht="21.75" customHeight="1" x14ac:dyDescent="0.2">
      <c r="A14" s="7" t="s">
        <v>25</v>
      </c>
      <c r="C14" s="17"/>
      <c r="E14" s="17"/>
      <c r="G14" s="17"/>
      <c r="I14" s="17"/>
      <c r="K14" s="15">
        <v>73342158766844</v>
      </c>
      <c r="M14" s="17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1"/>
  <sheetViews>
    <sheetView rightToLeft="1" topLeftCell="A7" workbookViewId="0">
      <selection activeCell="E28" sqref="E2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" style="12" bestFit="1" customWidth="1"/>
    <col min="5" max="5" width="1.28515625" style="12" customWidth="1"/>
    <col min="6" max="6" width="20" style="12" bestFit="1" customWidth="1"/>
    <col min="7" max="7" width="1.28515625" style="12" customWidth="1"/>
    <col min="8" max="8" width="20" style="12" bestFit="1" customWidth="1"/>
    <col min="9" max="9" width="1.28515625" style="12" customWidth="1"/>
    <col min="10" max="10" width="19.7109375" style="12" bestFit="1" customWidth="1"/>
    <col min="11" max="11" width="1.28515625" style="12" customWidth="1"/>
    <col min="12" max="12" width="18.28515625" style="12" bestFit="1" customWidth="1"/>
    <col min="13" max="13" width="0.28515625" style="12" customWidth="1"/>
    <col min="14" max="15" width="9.140625" style="12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45" customHeight="1" x14ac:dyDescent="0.2"/>
    <row r="5" spans="1:12" ht="14.45" customHeight="1" x14ac:dyDescent="0.2">
      <c r="A5" s="1" t="s">
        <v>133</v>
      </c>
      <c r="B5" s="45" t="s">
        <v>134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4.45" customHeight="1" x14ac:dyDescent="0.2">
      <c r="D6" s="2" t="s">
        <v>3</v>
      </c>
      <c r="F6" s="43" t="s">
        <v>4</v>
      </c>
      <c r="G6" s="43"/>
      <c r="H6" s="43"/>
      <c r="J6" s="42" t="s">
        <v>5</v>
      </c>
      <c r="K6" s="42"/>
      <c r="L6" s="42"/>
    </row>
    <row r="7" spans="1:12" ht="14.45" customHeight="1" x14ac:dyDescent="0.2">
      <c r="D7" s="21"/>
      <c r="F7" s="21"/>
      <c r="G7" s="21"/>
      <c r="H7" s="21"/>
      <c r="J7" s="21"/>
    </row>
    <row r="8" spans="1:12" ht="14.45" customHeight="1" x14ac:dyDescent="0.2">
      <c r="A8" s="47" t="s">
        <v>135</v>
      </c>
      <c r="B8" s="47"/>
      <c r="D8" s="2" t="s">
        <v>136</v>
      </c>
      <c r="F8" s="2" t="s">
        <v>137</v>
      </c>
      <c r="H8" s="2" t="s">
        <v>138</v>
      </c>
      <c r="J8" s="2" t="s">
        <v>136</v>
      </c>
      <c r="L8" s="2" t="s">
        <v>13</v>
      </c>
    </row>
    <row r="9" spans="1:12" ht="21.75" customHeight="1" x14ac:dyDescent="0.2">
      <c r="A9" s="51" t="s">
        <v>139</v>
      </c>
      <c r="B9" s="51"/>
      <c r="D9" s="11">
        <v>3758992584118</v>
      </c>
      <c r="F9" s="11">
        <v>93245100591151</v>
      </c>
      <c r="H9" s="11">
        <v>89841480030477</v>
      </c>
      <c r="J9" s="11">
        <v>7162613144792</v>
      </c>
      <c r="L9" s="25">
        <f>J9/339900685765318</f>
        <v>2.1072664589259979E-2</v>
      </c>
    </row>
    <row r="10" spans="1:12" ht="21.75" customHeight="1" x14ac:dyDescent="0.2">
      <c r="A10" s="52" t="s">
        <v>140</v>
      </c>
      <c r="B10" s="52"/>
      <c r="D10" s="17">
        <v>5019280573</v>
      </c>
      <c r="F10" s="17">
        <v>21224620</v>
      </c>
      <c r="H10" s="17">
        <v>0</v>
      </c>
      <c r="J10" s="17">
        <v>5040505193</v>
      </c>
      <c r="L10" s="26">
        <f t="shared" ref="L10:L19" si="0">J10/339900685765318</f>
        <v>1.4829346936005245E-5</v>
      </c>
    </row>
    <row r="11" spans="1:12" ht="21.75" customHeight="1" x14ac:dyDescent="0.2">
      <c r="A11" s="52" t="s">
        <v>141</v>
      </c>
      <c r="B11" s="52"/>
      <c r="D11" s="17">
        <v>9878895856026</v>
      </c>
      <c r="F11" s="17">
        <v>23103076312472</v>
      </c>
      <c r="H11" s="17">
        <v>32647804245000</v>
      </c>
      <c r="J11" s="17">
        <v>334167923498</v>
      </c>
      <c r="L11" s="26">
        <f t="shared" si="0"/>
        <v>9.8313400793996583E-4</v>
      </c>
    </row>
    <row r="12" spans="1:12" ht="21.75" customHeight="1" x14ac:dyDescent="0.2">
      <c r="A12" s="52" t="s">
        <v>142</v>
      </c>
      <c r="B12" s="52"/>
      <c r="D12" s="17">
        <v>45013940524367</v>
      </c>
      <c r="F12" s="17">
        <v>954698291344</v>
      </c>
      <c r="H12" s="17">
        <v>540374164392</v>
      </c>
      <c r="J12" s="17">
        <v>45428264651319</v>
      </c>
      <c r="L12" s="26">
        <f t="shared" si="0"/>
        <v>0.13365158281170583</v>
      </c>
    </row>
    <row r="13" spans="1:12" ht="21.75" customHeight="1" x14ac:dyDescent="0.2">
      <c r="A13" s="52" t="s">
        <v>143</v>
      </c>
      <c r="B13" s="52"/>
      <c r="D13" s="17">
        <v>4205901804373</v>
      </c>
      <c r="F13" s="17">
        <v>5273932386526</v>
      </c>
      <c r="H13" s="17">
        <v>9479457757468</v>
      </c>
      <c r="J13" s="17">
        <v>376433431</v>
      </c>
      <c r="L13" s="26">
        <f t="shared" si="0"/>
        <v>1.1074806458610848E-6</v>
      </c>
    </row>
    <row r="14" spans="1:12" ht="21.75" customHeight="1" x14ac:dyDescent="0.2">
      <c r="A14" s="52" t="s">
        <v>144</v>
      </c>
      <c r="B14" s="52"/>
      <c r="D14" s="17">
        <v>19235437049846</v>
      </c>
      <c r="F14" s="17">
        <v>542552810511</v>
      </c>
      <c r="H14" s="17">
        <v>558001125000</v>
      </c>
      <c r="J14" s="17">
        <v>19219988735357</v>
      </c>
      <c r="L14" s="26">
        <f t="shared" si="0"/>
        <v>5.6545895728575567E-2</v>
      </c>
    </row>
    <row r="15" spans="1:12" ht="21.75" customHeight="1" x14ac:dyDescent="0.2">
      <c r="A15" s="52" t="s">
        <v>145</v>
      </c>
      <c r="B15" s="52"/>
      <c r="D15" s="17">
        <v>43871031230089</v>
      </c>
      <c r="F15" s="17">
        <v>17393917141205</v>
      </c>
      <c r="H15" s="17">
        <v>25202856750000</v>
      </c>
      <c r="J15" s="17">
        <v>36062091621294</v>
      </c>
      <c r="L15" s="26">
        <f t="shared" si="0"/>
        <v>0.10609596606166548</v>
      </c>
    </row>
    <row r="16" spans="1:12" ht="21.75" customHeight="1" x14ac:dyDescent="0.2">
      <c r="A16" s="52" t="s">
        <v>146</v>
      </c>
      <c r="B16" s="52"/>
      <c r="D16" s="17">
        <v>54263623424</v>
      </c>
      <c r="F16" s="17">
        <v>83693479453</v>
      </c>
      <c r="H16" s="17">
        <v>136987380137</v>
      </c>
      <c r="J16" s="17">
        <v>969722740</v>
      </c>
      <c r="L16" s="26">
        <f t="shared" si="0"/>
        <v>2.8529590571921885E-6</v>
      </c>
    </row>
    <row r="17" spans="1:12" ht="21.75" customHeight="1" x14ac:dyDescent="0.2">
      <c r="A17" s="52" t="s">
        <v>147</v>
      </c>
      <c r="B17" s="52"/>
      <c r="D17" s="17">
        <v>19228817112358</v>
      </c>
      <c r="F17" s="17">
        <v>6579599955134</v>
      </c>
      <c r="H17" s="17">
        <v>12539001850000</v>
      </c>
      <c r="J17" s="17">
        <v>13269415217492</v>
      </c>
      <c r="L17" s="26">
        <f t="shared" si="0"/>
        <v>3.9039095162796383E-2</v>
      </c>
    </row>
    <row r="18" spans="1:12" ht="21.75" customHeight="1" x14ac:dyDescent="0.2">
      <c r="A18" s="52" t="s">
        <v>148</v>
      </c>
      <c r="B18" s="52"/>
      <c r="D18" s="17">
        <v>603500093919</v>
      </c>
      <c r="F18" s="17">
        <v>680706486047</v>
      </c>
      <c r="H18" s="17">
        <v>1282000750000</v>
      </c>
      <c r="J18" s="17">
        <v>2205829966</v>
      </c>
      <c r="L18" s="26">
        <f t="shared" si="0"/>
        <v>6.4896308197595096E-6</v>
      </c>
    </row>
    <row r="19" spans="1:12" ht="21.75" customHeight="1" x14ac:dyDescent="0.2">
      <c r="A19" s="52" t="s">
        <v>149</v>
      </c>
      <c r="B19" s="52"/>
      <c r="D19" s="17">
        <v>8379590977812</v>
      </c>
      <c r="F19" s="17">
        <v>3314536881975</v>
      </c>
      <c r="H19" s="17">
        <v>6325001500000</v>
      </c>
      <c r="J19" s="17">
        <v>5369126359787</v>
      </c>
      <c r="L19" s="26">
        <f t="shared" si="0"/>
        <v>1.5796162186898544E-2</v>
      </c>
    </row>
    <row r="20" spans="1:12" ht="21.75" customHeight="1" thickBot="1" x14ac:dyDescent="0.25">
      <c r="A20" s="49" t="s">
        <v>25</v>
      </c>
      <c r="B20" s="49"/>
      <c r="D20" s="15">
        <f>SUM(D9:D19)</f>
        <v>154235390136905</v>
      </c>
      <c r="F20" s="15">
        <f>SUM(F9:F19)</f>
        <v>151171835560438</v>
      </c>
      <c r="H20" s="15">
        <f>SUM(H9:H19)</f>
        <v>178552965552474</v>
      </c>
      <c r="J20" s="15">
        <f>SUM(J9:J19)</f>
        <v>126854260144869</v>
      </c>
      <c r="L20" s="28">
        <f>SUM(L9:L19)</f>
        <v>0.37320977996630056</v>
      </c>
    </row>
    <row r="21" spans="1:12" ht="13.5" thickTop="1" x14ac:dyDescent="0.2"/>
  </sheetData>
  <mergeCells count="19">
    <mergeCell ref="A20:B20"/>
    <mergeCell ref="J6:L6"/>
    <mergeCell ref="A19:B19"/>
    <mergeCell ref="A18:B18"/>
    <mergeCell ref="A17:B17"/>
    <mergeCell ref="A16:B16"/>
    <mergeCell ref="A15:B15"/>
    <mergeCell ref="A13:B13"/>
    <mergeCell ref="A14:B14"/>
    <mergeCell ref="A12:B12"/>
    <mergeCell ref="A11:B11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8"/>
  <sheetViews>
    <sheetView rightToLeft="1" topLeftCell="A7" workbookViewId="0">
      <selection activeCell="D20" sqref="D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3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3" ht="14.45" customHeight="1" x14ac:dyDescent="0.2"/>
    <row r="5" spans="1:13" ht="29.1" customHeight="1" x14ac:dyDescent="0.2">
      <c r="A5" s="1" t="s">
        <v>151</v>
      </c>
      <c r="B5" s="45" t="s">
        <v>152</v>
      </c>
      <c r="C5" s="45"/>
      <c r="D5" s="45"/>
      <c r="E5" s="45"/>
      <c r="F5" s="45"/>
      <c r="G5" s="45"/>
      <c r="H5" s="45"/>
      <c r="I5" s="45"/>
      <c r="J5" s="45"/>
    </row>
    <row r="6" spans="1:13" ht="14.45" customHeight="1" x14ac:dyDescent="0.2"/>
    <row r="7" spans="1:13" ht="14.45" customHeight="1" x14ac:dyDescent="0.2">
      <c r="A7" s="47" t="s">
        <v>153</v>
      </c>
      <c r="B7" s="47"/>
      <c r="D7" s="2" t="s">
        <v>154</v>
      </c>
      <c r="F7" s="2" t="s">
        <v>136</v>
      </c>
      <c r="H7" s="2" t="s">
        <v>155</v>
      </c>
      <c r="J7" s="2" t="s">
        <v>156</v>
      </c>
    </row>
    <row r="8" spans="1:13" ht="21.75" customHeight="1" x14ac:dyDescent="0.2">
      <c r="A8" s="51" t="s">
        <v>157</v>
      </c>
      <c r="B8" s="51"/>
      <c r="D8" s="22" t="s">
        <v>158</v>
      </c>
      <c r="E8" s="12"/>
      <c r="F8" s="11">
        <v>0</v>
      </c>
      <c r="G8" s="12"/>
      <c r="H8" s="13">
        <f>F8/F$13*100</f>
        <v>0</v>
      </c>
      <c r="I8" s="12"/>
      <c r="J8" s="13">
        <f>F8/339900685765318*100</f>
        <v>0</v>
      </c>
      <c r="K8" s="12"/>
      <c r="L8" s="12"/>
      <c r="M8" s="12"/>
    </row>
    <row r="9" spans="1:13" ht="21.75" customHeight="1" x14ac:dyDescent="0.2">
      <c r="A9" s="52" t="s">
        <v>159</v>
      </c>
      <c r="B9" s="52"/>
      <c r="D9" s="23" t="s">
        <v>160</v>
      </c>
      <c r="E9" s="12"/>
      <c r="F9" s="17">
        <v>517338450188</v>
      </c>
      <c r="G9" s="12"/>
      <c r="H9" s="19">
        <f t="shared" ref="H9:H12" si="0">F9/F$13*100</f>
        <v>5.8075592979588109</v>
      </c>
      <c r="I9" s="12"/>
      <c r="J9" s="19">
        <f t="shared" ref="J9:J12" si="1">F9/339900685765318*100</f>
        <v>0.15220282625295808</v>
      </c>
      <c r="K9" s="12"/>
      <c r="L9" s="12"/>
      <c r="M9" s="12"/>
    </row>
    <row r="10" spans="1:13" ht="21.75" customHeight="1" x14ac:dyDescent="0.2">
      <c r="A10" s="52" t="s">
        <v>161</v>
      </c>
      <c r="B10" s="52"/>
      <c r="D10" s="23" t="s">
        <v>162</v>
      </c>
      <c r="E10" s="12"/>
      <c r="F10" s="17">
        <v>4389045031773</v>
      </c>
      <c r="G10" s="12"/>
      <c r="H10" s="19">
        <f t="shared" si="0"/>
        <v>49.270722626880556</v>
      </c>
      <c r="I10" s="12"/>
      <c r="J10" s="19">
        <f t="shared" si="1"/>
        <v>1.2912727792504028</v>
      </c>
      <c r="K10" s="12"/>
      <c r="L10" s="12"/>
      <c r="M10" s="12"/>
    </row>
    <row r="11" spans="1:13" ht="21.75" customHeight="1" x14ac:dyDescent="0.2">
      <c r="A11" s="52" t="s">
        <v>163</v>
      </c>
      <c r="B11" s="52"/>
      <c r="D11" s="23" t="s">
        <v>164</v>
      </c>
      <c r="E11" s="12"/>
      <c r="F11" s="17">
        <v>4001019845804</v>
      </c>
      <c r="G11" s="12"/>
      <c r="H11" s="19">
        <f t="shared" si="0"/>
        <v>44.914813500471041</v>
      </c>
      <c r="I11" s="12"/>
      <c r="J11" s="19">
        <f t="shared" si="1"/>
        <v>1.1771143788060716</v>
      </c>
      <c r="K11" s="12"/>
      <c r="L11" s="12"/>
      <c r="M11" s="12"/>
    </row>
    <row r="12" spans="1:13" ht="21.75" customHeight="1" x14ac:dyDescent="0.2">
      <c r="A12" s="48" t="s">
        <v>165</v>
      </c>
      <c r="B12" s="48"/>
      <c r="D12" s="23" t="s">
        <v>166</v>
      </c>
      <c r="E12" s="12"/>
      <c r="F12" s="14">
        <v>615060783</v>
      </c>
      <c r="G12" s="12"/>
      <c r="H12" s="19">
        <f t="shared" si="0"/>
        <v>6.9045746895932758E-3</v>
      </c>
      <c r="I12" s="12"/>
      <c r="J12" s="19">
        <f t="shared" si="1"/>
        <v>1.8095308681567778E-4</v>
      </c>
      <c r="K12" s="12"/>
      <c r="L12" s="12"/>
      <c r="M12" s="12"/>
    </row>
    <row r="13" spans="1:13" ht="21.75" customHeight="1" x14ac:dyDescent="0.2">
      <c r="A13" s="49" t="s">
        <v>25</v>
      </c>
      <c r="B13" s="49"/>
      <c r="D13" s="17"/>
      <c r="E13" s="12"/>
      <c r="F13" s="15">
        <f>SUM(F8:F12)</f>
        <v>8908018388548</v>
      </c>
      <c r="G13" s="12"/>
      <c r="H13" s="16">
        <f>SUM(H8:H12)</f>
        <v>100</v>
      </c>
      <c r="I13" s="12"/>
      <c r="J13" s="16">
        <f>SUM(J8:J12)</f>
        <v>2.620770937396248</v>
      </c>
      <c r="K13" s="12"/>
      <c r="L13" s="12"/>
      <c r="M13" s="12"/>
    </row>
    <row r="14" spans="1:13" x14ac:dyDescent="0.2"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ht="18.75" x14ac:dyDescent="0.2">
      <c r="B17" s="29"/>
      <c r="D17" s="12"/>
      <c r="E17" s="12"/>
      <c r="F17" s="17"/>
      <c r="G17" s="12"/>
      <c r="H17" s="12"/>
      <c r="I17" s="12"/>
      <c r="J17" s="12"/>
      <c r="K17" s="12"/>
      <c r="L17" s="12"/>
      <c r="M17" s="12"/>
    </row>
    <row r="18" spans="2:13" ht="18.75" x14ac:dyDescent="0.2">
      <c r="B18" s="17"/>
      <c r="D18" s="12"/>
      <c r="E18" s="12"/>
      <c r="F18" s="17"/>
      <c r="G18" s="12"/>
      <c r="H18" s="12"/>
      <c r="I18" s="12"/>
      <c r="J18" s="12"/>
      <c r="K18" s="12"/>
      <c r="L18" s="12"/>
      <c r="M18" s="12"/>
    </row>
    <row r="19" spans="2:13" ht="18.75" x14ac:dyDescent="0.2">
      <c r="B19" s="17"/>
      <c r="F19" s="17"/>
    </row>
    <row r="20" spans="2:13" ht="18.75" x14ac:dyDescent="0.2">
      <c r="B20" s="17"/>
      <c r="F20" s="17"/>
    </row>
    <row r="21" spans="2:13" ht="18.75" x14ac:dyDescent="0.2">
      <c r="B21" s="17"/>
      <c r="F21" s="17"/>
    </row>
    <row r="22" spans="2:13" ht="18.75" x14ac:dyDescent="0.2">
      <c r="B22" s="17"/>
      <c r="F22" s="17"/>
    </row>
    <row r="23" spans="2:13" ht="18.75" x14ac:dyDescent="0.2">
      <c r="B23" s="17"/>
      <c r="F23" s="17"/>
    </row>
    <row r="24" spans="2:13" ht="18.75" x14ac:dyDescent="0.2">
      <c r="B24" s="17"/>
      <c r="F24" s="17"/>
    </row>
    <row r="25" spans="2:13" ht="18.75" x14ac:dyDescent="0.2">
      <c r="B25" s="17"/>
    </row>
    <row r="26" spans="2:13" ht="18.75" x14ac:dyDescent="0.2">
      <c r="B26" s="17"/>
      <c r="F26" s="17"/>
    </row>
    <row r="27" spans="2:13" ht="18.75" x14ac:dyDescent="0.2">
      <c r="B27" s="17"/>
      <c r="F27" s="17"/>
    </row>
    <row r="28" spans="2:13" ht="18.75" x14ac:dyDescent="0.2">
      <c r="B28" s="17"/>
      <c r="F28" s="1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16"/>
  <sheetViews>
    <sheetView rightToLeft="1" workbookViewId="0">
      <selection activeCell="D9" sqref="D9:W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2" bestFit="1" customWidth="1"/>
    <col min="5" max="5" width="1.28515625" style="12" customWidth="1"/>
    <col min="6" max="6" width="16.140625" style="12" bestFit="1" customWidth="1"/>
    <col min="7" max="7" width="1.28515625" style="12" customWidth="1"/>
    <col min="8" max="8" width="11.140625" style="12" bestFit="1" customWidth="1"/>
    <col min="9" max="9" width="1.28515625" style="12" customWidth="1"/>
    <col min="10" max="10" width="16.140625" style="12" bestFit="1" customWidth="1"/>
    <col min="11" max="11" width="1.28515625" style="12" customWidth="1"/>
    <col min="12" max="12" width="17.28515625" style="12" bestFit="1" customWidth="1"/>
    <col min="13" max="13" width="1.28515625" style="12" customWidth="1"/>
    <col min="14" max="14" width="16.28515625" style="12" bestFit="1" customWidth="1"/>
    <col min="15" max="16" width="1.28515625" style="12" customWidth="1"/>
    <col min="17" max="17" width="16" style="12" bestFit="1" customWidth="1"/>
    <col min="18" max="18" width="1.28515625" style="12" customWidth="1"/>
    <col min="19" max="19" width="14.85546875" style="12" bestFit="1" customWidth="1"/>
    <col min="20" max="20" width="1.28515625" style="12" customWidth="1"/>
    <col min="21" max="21" width="16.140625" style="12" bestFit="1" customWidth="1"/>
    <col min="22" max="22" width="1.28515625" style="12" customWidth="1"/>
    <col min="23" max="23" width="17.28515625" style="12" bestFit="1" customWidth="1"/>
    <col min="24" max="24" width="0.28515625" style="10" customWidth="1"/>
    <col min="25" max="25" width="9.140625" style="10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" t="s">
        <v>171</v>
      </c>
      <c r="B5" s="45" t="s">
        <v>172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45" customHeight="1" x14ac:dyDescent="0.2">
      <c r="D6" s="47" t="s">
        <v>167</v>
      </c>
      <c r="E6" s="47"/>
      <c r="F6" s="47"/>
      <c r="G6" s="47"/>
      <c r="H6" s="47"/>
      <c r="I6" s="47"/>
      <c r="J6" s="47"/>
      <c r="K6" s="47"/>
      <c r="L6" s="47"/>
      <c r="N6" s="47" t="s">
        <v>168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4.45" customHeight="1" x14ac:dyDescent="0.2">
      <c r="D7" s="21"/>
      <c r="E7" s="21"/>
      <c r="F7" s="21"/>
      <c r="G7" s="21"/>
      <c r="H7" s="21"/>
      <c r="I7" s="21"/>
      <c r="J7" s="50" t="s">
        <v>25</v>
      </c>
      <c r="K7" s="50"/>
      <c r="L7" s="50"/>
      <c r="N7" s="21"/>
      <c r="O7" s="21"/>
      <c r="P7" s="21"/>
      <c r="Q7" s="21"/>
      <c r="R7" s="21"/>
      <c r="S7" s="21"/>
      <c r="T7" s="21"/>
      <c r="U7" s="50" t="s">
        <v>25</v>
      </c>
      <c r="V7" s="50"/>
      <c r="W7" s="50"/>
    </row>
    <row r="8" spans="1:23" ht="14.45" customHeight="1" x14ac:dyDescent="0.2">
      <c r="A8" s="47" t="s">
        <v>20</v>
      </c>
      <c r="B8" s="47"/>
      <c r="D8" s="2" t="s">
        <v>173</v>
      </c>
      <c r="F8" s="2" t="s">
        <v>169</v>
      </c>
      <c r="H8" s="2" t="s">
        <v>170</v>
      </c>
      <c r="J8" s="4" t="s">
        <v>136</v>
      </c>
      <c r="K8" s="21"/>
      <c r="L8" s="4" t="s">
        <v>155</v>
      </c>
      <c r="N8" s="2" t="s">
        <v>173</v>
      </c>
      <c r="P8" s="47" t="s">
        <v>169</v>
      </c>
      <c r="Q8" s="47"/>
      <c r="S8" s="2" t="s">
        <v>170</v>
      </c>
      <c r="U8" s="4" t="s">
        <v>136</v>
      </c>
      <c r="V8" s="21"/>
      <c r="W8" s="4" t="s">
        <v>155</v>
      </c>
    </row>
    <row r="9" spans="1:23" ht="21.75" customHeight="1" x14ac:dyDescent="0.2">
      <c r="A9" s="51" t="s">
        <v>24</v>
      </c>
      <c r="B9" s="51"/>
      <c r="D9" s="11">
        <v>0</v>
      </c>
      <c r="F9" s="11">
        <v>355154333588</v>
      </c>
      <c r="H9" s="11">
        <v>0</v>
      </c>
      <c r="J9" s="11">
        <v>355154333588</v>
      </c>
      <c r="L9" s="13">
        <v>3.9869061568685185</v>
      </c>
      <c r="N9" s="11">
        <v>0</v>
      </c>
      <c r="P9" s="55">
        <v>409912652279</v>
      </c>
      <c r="Q9" s="55"/>
      <c r="S9" s="11">
        <v>45135295651</v>
      </c>
      <c r="U9" s="11">
        <v>455047947930</v>
      </c>
      <c r="W9" s="13">
        <v>0.7727554473233188</v>
      </c>
    </row>
    <row r="10" spans="1:23" ht="21.75" customHeight="1" x14ac:dyDescent="0.2">
      <c r="A10" s="48" t="s">
        <v>23</v>
      </c>
      <c r="B10" s="48"/>
      <c r="D10" s="14">
        <v>0</v>
      </c>
      <c r="F10" s="14">
        <v>162184116600</v>
      </c>
      <c r="H10" s="14">
        <v>0</v>
      </c>
      <c r="J10" s="14">
        <v>162184116600</v>
      </c>
      <c r="L10" s="19">
        <v>1.8206531410902924</v>
      </c>
      <c r="N10" s="14">
        <v>0</v>
      </c>
      <c r="P10" s="53">
        <v>301742381010</v>
      </c>
      <c r="Q10" s="54"/>
      <c r="S10" s="14">
        <v>0</v>
      </c>
      <c r="U10" s="14">
        <v>301742381010</v>
      </c>
      <c r="W10" s="19">
        <v>0.51241428441658377</v>
      </c>
    </row>
    <row r="11" spans="1:23" ht="21.75" customHeight="1" x14ac:dyDescent="0.2">
      <c r="A11" s="49" t="s">
        <v>25</v>
      </c>
      <c r="B11" s="49"/>
      <c r="D11" s="15">
        <v>0</v>
      </c>
      <c r="F11" s="15">
        <v>517338450188</v>
      </c>
      <c r="H11" s="15">
        <v>0</v>
      </c>
      <c r="J11" s="15">
        <v>517338450188</v>
      </c>
      <c r="L11" s="32">
        <f>SUM(L9:L10)</f>
        <v>5.8075592979588109</v>
      </c>
      <c r="N11" s="15">
        <v>0</v>
      </c>
      <c r="Q11" s="15">
        <v>711655033289</v>
      </c>
      <c r="S11" s="15">
        <v>45135295651</v>
      </c>
      <c r="U11" s="15">
        <v>756790328940</v>
      </c>
      <c r="W11" s="32">
        <f>SUM(W9:W10)</f>
        <v>1.2851697317399027</v>
      </c>
    </row>
    <row r="14" spans="1:23" x14ac:dyDescent="0.2">
      <c r="F14" s="18"/>
      <c r="Q14" s="18"/>
    </row>
    <row r="15" spans="1:23" x14ac:dyDescent="0.2">
      <c r="S15" s="18"/>
    </row>
    <row r="16" spans="1:23" x14ac:dyDescent="0.2">
      <c r="Q16" s="18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55"/>
  <sheetViews>
    <sheetView rightToLeft="1" topLeftCell="A41" workbookViewId="0">
      <selection activeCell="D10" sqref="D10:G10"/>
    </sheetView>
  </sheetViews>
  <sheetFormatPr defaultRowHeight="18.75" x14ac:dyDescent="0.2"/>
  <cols>
    <col min="1" max="1" width="5.140625" customWidth="1"/>
    <col min="2" max="2" width="30.7109375" customWidth="1"/>
    <col min="3" max="3" width="1.28515625" customWidth="1"/>
    <col min="4" max="4" width="17.7109375" style="12" bestFit="1" customWidth="1"/>
    <col min="5" max="5" width="1.28515625" style="12" customWidth="1"/>
    <col min="6" max="6" width="17.7109375" style="12" bestFit="1" customWidth="1"/>
    <col min="7" max="7" width="1.28515625" style="12" customWidth="1"/>
    <col min="8" max="8" width="17.7109375" style="12" bestFit="1" customWidth="1"/>
    <col min="9" max="9" width="1.28515625" style="12" customWidth="1"/>
    <col min="10" max="10" width="17.7109375" style="12" bestFit="1" customWidth="1"/>
    <col min="11" max="11" width="1.28515625" style="12" customWidth="1"/>
    <col min="12" max="12" width="18.7109375" style="12" bestFit="1" customWidth="1"/>
    <col min="13" max="13" width="1.28515625" style="12" customWidth="1"/>
    <col min="14" max="14" width="17" style="12" bestFit="1" customWidth="1"/>
    <col min="15" max="15" width="1.28515625" style="12" customWidth="1"/>
    <col min="16" max="16" width="18.28515625" style="12" bestFit="1" customWidth="1"/>
    <col min="17" max="17" width="1.28515625" style="12" customWidth="1"/>
    <col min="18" max="18" width="19" style="12" bestFit="1" customWidth="1"/>
    <col min="19" max="19" width="0.28515625" style="12" customWidth="1"/>
    <col min="20" max="20" width="9.140625" style="12"/>
    <col min="22" max="22" width="29.85546875" style="17" bestFit="1" customWidth="1"/>
    <col min="23" max="23" width="17.85546875" style="17" bestFit="1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1" t="s">
        <v>174</v>
      </c>
      <c r="B5" s="45" t="s">
        <v>175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D6" s="47" t="s">
        <v>167</v>
      </c>
      <c r="E6" s="47"/>
      <c r="F6" s="47"/>
      <c r="G6" s="47"/>
      <c r="H6" s="47"/>
      <c r="I6" s="47"/>
      <c r="J6" s="47"/>
      <c r="L6" s="47" t="s">
        <v>168</v>
      </c>
      <c r="M6" s="47"/>
      <c r="N6" s="47"/>
      <c r="O6" s="47"/>
      <c r="P6" s="47"/>
      <c r="Q6" s="47"/>
      <c r="R6" s="47"/>
    </row>
    <row r="7" spans="1:18" ht="14.45" customHeight="1" x14ac:dyDescent="0.2">
      <c r="D7" s="21"/>
      <c r="E7" s="21"/>
      <c r="F7" s="21"/>
      <c r="G7" s="21"/>
      <c r="H7" s="21"/>
      <c r="I7" s="21"/>
      <c r="J7" s="21"/>
      <c r="L7" s="21"/>
      <c r="M7" s="21"/>
      <c r="N7" s="21"/>
      <c r="O7" s="21"/>
      <c r="P7" s="21"/>
      <c r="Q7" s="21"/>
      <c r="R7" s="21"/>
    </row>
    <row r="8" spans="1:18" ht="14.45" customHeight="1" x14ac:dyDescent="0.2">
      <c r="A8" s="47" t="s">
        <v>176</v>
      </c>
      <c r="B8" s="47"/>
      <c r="D8" s="2" t="s">
        <v>177</v>
      </c>
      <c r="F8" s="2" t="s">
        <v>169</v>
      </c>
      <c r="H8" s="2" t="s">
        <v>170</v>
      </c>
      <c r="J8" s="2" t="s">
        <v>25</v>
      </c>
      <c r="L8" s="2" t="s">
        <v>177</v>
      </c>
      <c r="N8" s="2" t="s">
        <v>169</v>
      </c>
      <c r="P8" s="2" t="s">
        <v>170</v>
      </c>
      <c r="R8" s="2" t="s">
        <v>25</v>
      </c>
    </row>
    <row r="9" spans="1:18" ht="21.75" customHeight="1" x14ac:dyDescent="0.2">
      <c r="A9" s="30" t="s">
        <v>186</v>
      </c>
      <c r="B9" s="30"/>
      <c r="D9" s="11">
        <v>0</v>
      </c>
      <c r="F9" s="11">
        <v>0</v>
      </c>
      <c r="H9" s="11">
        <v>0</v>
      </c>
      <c r="J9" s="11">
        <v>0</v>
      </c>
      <c r="L9" s="11">
        <v>105059623977</v>
      </c>
      <c r="N9" s="11">
        <v>0</v>
      </c>
      <c r="P9" s="11">
        <v>0</v>
      </c>
      <c r="R9" s="11">
        <v>105059623977</v>
      </c>
    </row>
    <row r="10" spans="1:18" ht="21.75" customHeight="1" x14ac:dyDescent="0.2">
      <c r="A10" s="24" t="s">
        <v>45</v>
      </c>
      <c r="B10" s="24"/>
      <c r="D10" s="17">
        <v>317465372612</v>
      </c>
      <c r="F10" s="17">
        <v>0</v>
      </c>
      <c r="H10" s="17">
        <v>0</v>
      </c>
      <c r="J10" s="17">
        <v>317465372612</v>
      </c>
      <c r="L10" s="17">
        <v>2420883034596</v>
      </c>
      <c r="N10" s="17">
        <v>493616232727</v>
      </c>
      <c r="P10" s="17">
        <v>0</v>
      </c>
      <c r="R10" s="17">
        <v>2914499267323</v>
      </c>
    </row>
    <row r="11" spans="1:18" ht="21.75" customHeight="1" x14ac:dyDescent="0.2">
      <c r="A11" s="24" t="s">
        <v>227</v>
      </c>
      <c r="B11" s="24"/>
      <c r="D11" s="17">
        <v>59604281701</v>
      </c>
      <c r="F11" s="17">
        <v>0</v>
      </c>
      <c r="H11" s="17">
        <v>0</v>
      </c>
      <c r="J11" s="17">
        <v>59604281701</v>
      </c>
      <c r="L11" s="17">
        <v>451425973459</v>
      </c>
      <c r="N11" s="17">
        <v>-214524529176</v>
      </c>
      <c r="P11" s="17">
        <v>0</v>
      </c>
      <c r="R11" s="17">
        <v>236901444283</v>
      </c>
    </row>
    <row r="12" spans="1:18" ht="21.75" customHeight="1" x14ac:dyDescent="0.2">
      <c r="A12" s="24" t="s">
        <v>228</v>
      </c>
      <c r="B12" s="24"/>
      <c r="D12" s="17">
        <v>242562374436</v>
      </c>
      <c r="F12" s="17">
        <v>0</v>
      </c>
      <c r="H12" s="17">
        <v>0</v>
      </c>
      <c r="J12" s="17">
        <v>242562374436</v>
      </c>
      <c r="L12" s="17">
        <v>1742053144302</v>
      </c>
      <c r="N12" s="17">
        <v>733484254956</v>
      </c>
      <c r="P12" s="17">
        <v>12512198</v>
      </c>
      <c r="R12" s="17">
        <v>2475549911456</v>
      </c>
    </row>
    <row r="13" spans="1:18" ht="21.75" customHeight="1" x14ac:dyDescent="0.2">
      <c r="A13" s="24" t="s">
        <v>229</v>
      </c>
      <c r="B13" s="24"/>
      <c r="D13" s="17">
        <v>57693206195</v>
      </c>
      <c r="F13" s="17">
        <v>0</v>
      </c>
      <c r="H13" s="17">
        <v>0</v>
      </c>
      <c r="J13" s="17">
        <v>57693206195</v>
      </c>
      <c r="L13" s="17">
        <v>189948058755</v>
      </c>
      <c r="N13" s="17">
        <v>-2408949888</v>
      </c>
      <c r="P13" s="17">
        <v>0</v>
      </c>
      <c r="R13" s="17">
        <v>187539108867</v>
      </c>
    </row>
    <row r="14" spans="1:18" ht="21.75" customHeight="1" x14ac:dyDescent="0.2">
      <c r="A14" s="24" t="s">
        <v>35</v>
      </c>
      <c r="B14" s="24"/>
      <c r="D14" s="17">
        <v>57702272716</v>
      </c>
      <c r="F14" s="17">
        <v>128882584253</v>
      </c>
      <c r="H14" s="17">
        <v>0</v>
      </c>
      <c r="J14" s="17">
        <v>186584856969</v>
      </c>
      <c r="L14" s="17">
        <v>297818181765</v>
      </c>
      <c r="N14" s="17">
        <v>630698179632</v>
      </c>
      <c r="P14" s="17">
        <v>0</v>
      </c>
      <c r="R14" s="17">
        <v>928516361397</v>
      </c>
    </row>
    <row r="15" spans="1:18" ht="21.75" customHeight="1" x14ac:dyDescent="0.2">
      <c r="A15" s="24" t="s">
        <v>181</v>
      </c>
      <c r="B15" s="24"/>
      <c r="D15" s="17">
        <v>0</v>
      </c>
      <c r="F15" s="17">
        <v>0</v>
      </c>
      <c r="H15" s="17">
        <v>0</v>
      </c>
      <c r="J15" s="17">
        <v>0</v>
      </c>
      <c r="L15" s="17">
        <v>628391763560</v>
      </c>
      <c r="N15" s="17">
        <v>0</v>
      </c>
      <c r="P15" s="17">
        <v>687975528212</v>
      </c>
      <c r="R15" s="17">
        <v>1316367291772</v>
      </c>
    </row>
    <row r="16" spans="1:18" ht="21.75" customHeight="1" x14ac:dyDescent="0.2">
      <c r="A16" s="24" t="s">
        <v>179</v>
      </c>
      <c r="B16" s="24"/>
      <c r="D16" s="17">
        <v>0</v>
      </c>
      <c r="F16" s="17">
        <v>0</v>
      </c>
      <c r="H16" s="17">
        <v>0</v>
      </c>
      <c r="J16" s="17">
        <v>0</v>
      </c>
      <c r="L16" s="17">
        <v>0</v>
      </c>
      <c r="N16" s="17">
        <v>0</v>
      </c>
      <c r="P16" s="17">
        <v>-740705843</v>
      </c>
      <c r="R16" s="17">
        <v>-740705843</v>
      </c>
    </row>
    <row r="17" spans="1:18" ht="21.75" customHeight="1" x14ac:dyDescent="0.2">
      <c r="A17" s="24" t="s">
        <v>39</v>
      </c>
      <c r="B17" s="24"/>
      <c r="D17" s="17">
        <v>19510682909</v>
      </c>
      <c r="F17" s="17">
        <v>0</v>
      </c>
      <c r="H17" s="17">
        <v>299412761083</v>
      </c>
      <c r="J17" s="17">
        <v>318923443992</v>
      </c>
      <c r="L17" s="17">
        <v>357202611793</v>
      </c>
      <c r="N17" s="17">
        <v>0</v>
      </c>
      <c r="P17" s="17">
        <v>1407557282242</v>
      </c>
      <c r="R17" s="17">
        <v>1764759894035</v>
      </c>
    </row>
    <row r="18" spans="1:18" ht="21.75" customHeight="1" x14ac:dyDescent="0.2">
      <c r="A18" s="24" t="s">
        <v>42</v>
      </c>
      <c r="B18" s="24"/>
      <c r="D18" s="17">
        <v>83700439084</v>
      </c>
      <c r="F18" s="17">
        <v>140019528191</v>
      </c>
      <c r="H18" s="17">
        <v>0</v>
      </c>
      <c r="J18" s="17">
        <v>223719967275</v>
      </c>
      <c r="L18" s="17">
        <v>586832306788</v>
      </c>
      <c r="N18" s="17">
        <v>753760839042</v>
      </c>
      <c r="P18" s="17">
        <v>0</v>
      </c>
      <c r="R18" s="17">
        <v>1340593145830</v>
      </c>
    </row>
    <row r="19" spans="1:18" ht="21.75" customHeight="1" x14ac:dyDescent="0.2">
      <c r="A19" s="24" t="s">
        <v>245</v>
      </c>
      <c r="B19" s="24"/>
      <c r="D19" s="17">
        <v>0</v>
      </c>
      <c r="F19" s="17">
        <v>0</v>
      </c>
      <c r="H19" s="17">
        <v>0</v>
      </c>
      <c r="J19" s="17">
        <v>0</v>
      </c>
      <c r="L19" s="17">
        <v>60000000000</v>
      </c>
      <c r="N19" s="17">
        <v>0</v>
      </c>
      <c r="P19" s="17">
        <v>0</v>
      </c>
      <c r="R19" s="17">
        <v>60000000000</v>
      </c>
    </row>
    <row r="20" spans="1:18" ht="21.75" customHeight="1" x14ac:dyDescent="0.2">
      <c r="A20" s="24" t="s">
        <v>242</v>
      </c>
      <c r="B20" s="24"/>
      <c r="D20" s="17">
        <v>0</v>
      </c>
      <c r="F20" s="17">
        <v>0</v>
      </c>
      <c r="H20" s="17">
        <v>0</v>
      </c>
      <c r="J20" s="17">
        <v>0</v>
      </c>
      <c r="L20" s="17">
        <v>76545676242</v>
      </c>
      <c r="N20" s="17">
        <v>0</v>
      </c>
      <c r="P20" s="17">
        <v>21643743397</v>
      </c>
      <c r="R20" s="17">
        <v>98189419639</v>
      </c>
    </row>
    <row r="21" spans="1:18" ht="21.75" customHeight="1" x14ac:dyDescent="0.2">
      <c r="A21" s="24" t="s">
        <v>60</v>
      </c>
      <c r="B21" s="24"/>
      <c r="D21" s="17">
        <v>156074727</v>
      </c>
      <c r="F21" s="17">
        <v>0</v>
      </c>
      <c r="H21" s="17">
        <v>0</v>
      </c>
      <c r="J21" s="17">
        <v>156074727</v>
      </c>
      <c r="L21" s="17">
        <v>1189559517</v>
      </c>
      <c r="N21" s="17">
        <v>228775535</v>
      </c>
      <c r="P21" s="17">
        <v>0</v>
      </c>
      <c r="R21" s="17">
        <v>1418335052</v>
      </c>
    </row>
    <row r="22" spans="1:18" ht="21.75" customHeight="1" x14ac:dyDescent="0.2">
      <c r="A22" s="24" t="s">
        <v>63</v>
      </c>
      <c r="B22" s="24"/>
      <c r="D22" s="17">
        <v>2102489938</v>
      </c>
      <c r="F22" s="17">
        <v>0</v>
      </c>
      <c r="H22" s="17">
        <v>283214363</v>
      </c>
      <c r="J22" s="17">
        <v>2385704301</v>
      </c>
      <c r="L22" s="17">
        <v>64827266781</v>
      </c>
      <c r="N22" s="17">
        <v>0</v>
      </c>
      <c r="P22" s="17">
        <v>26311753645</v>
      </c>
      <c r="R22" s="17">
        <v>91139020426</v>
      </c>
    </row>
    <row r="23" spans="1:18" ht="21.75" customHeight="1" x14ac:dyDescent="0.2">
      <c r="A23" s="24" t="s">
        <v>66</v>
      </c>
      <c r="B23" s="24"/>
      <c r="D23" s="17">
        <v>26178130231</v>
      </c>
      <c r="F23" s="17">
        <v>31351308012</v>
      </c>
      <c r="H23" s="17">
        <v>0</v>
      </c>
      <c r="J23" s="17">
        <v>57529438243</v>
      </c>
      <c r="L23" s="17">
        <v>111405154945</v>
      </c>
      <c r="N23" s="17">
        <v>46313687511</v>
      </c>
      <c r="P23" s="17">
        <v>0</v>
      </c>
      <c r="R23" s="17">
        <v>157718842456</v>
      </c>
    </row>
    <row r="24" spans="1:18" ht="21.75" customHeight="1" x14ac:dyDescent="0.2">
      <c r="A24" s="24" t="s">
        <v>69</v>
      </c>
      <c r="B24" s="24"/>
      <c r="D24" s="17">
        <v>156153566427</v>
      </c>
      <c r="F24" s="17">
        <v>372220887580</v>
      </c>
      <c r="H24" s="17">
        <v>0</v>
      </c>
      <c r="J24" s="17">
        <v>528374454007</v>
      </c>
      <c r="L24" s="17">
        <v>390712430364</v>
      </c>
      <c r="N24" s="17">
        <v>367841991531</v>
      </c>
      <c r="P24" s="17">
        <v>0</v>
      </c>
      <c r="R24" s="17">
        <v>758554421895</v>
      </c>
    </row>
    <row r="25" spans="1:18" ht="21.75" customHeight="1" x14ac:dyDescent="0.2">
      <c r="A25" s="24" t="s">
        <v>180</v>
      </c>
      <c r="B25" s="24"/>
      <c r="D25" s="17">
        <v>0</v>
      </c>
      <c r="F25" s="17">
        <v>0</v>
      </c>
      <c r="H25" s="17">
        <v>0</v>
      </c>
      <c r="J25" s="17">
        <v>0</v>
      </c>
      <c r="L25" s="17">
        <v>28850252364</v>
      </c>
      <c r="N25" s="17">
        <v>0</v>
      </c>
      <c r="P25" s="17">
        <v>20310849831</v>
      </c>
      <c r="R25" s="17">
        <v>49161102195</v>
      </c>
    </row>
    <row r="26" spans="1:18" ht="21.75" customHeight="1" x14ac:dyDescent="0.2">
      <c r="A26" s="24" t="s">
        <v>182</v>
      </c>
      <c r="B26" s="24"/>
      <c r="D26" s="17">
        <v>0</v>
      </c>
      <c r="F26" s="17">
        <v>0</v>
      </c>
      <c r="H26" s="17">
        <v>0</v>
      </c>
      <c r="J26" s="17">
        <v>0</v>
      </c>
      <c r="L26" s="17">
        <v>153213034117</v>
      </c>
      <c r="N26" s="17">
        <v>0</v>
      </c>
      <c r="P26" s="17">
        <v>3786550340</v>
      </c>
      <c r="R26" s="17">
        <v>156999584457</v>
      </c>
    </row>
    <row r="27" spans="1:18" ht="21.75" customHeight="1" x14ac:dyDescent="0.2">
      <c r="A27" s="24" t="s">
        <v>72</v>
      </c>
      <c r="B27" s="24"/>
      <c r="D27" s="17">
        <v>201141400857</v>
      </c>
      <c r="F27" s="17">
        <v>0</v>
      </c>
      <c r="H27" s="17">
        <v>52427700366</v>
      </c>
      <c r="J27" s="17">
        <v>253569101223</v>
      </c>
      <c r="L27" s="17">
        <v>221128381406</v>
      </c>
      <c r="N27" s="17">
        <v>0</v>
      </c>
      <c r="P27" s="17">
        <v>37469653915</v>
      </c>
      <c r="R27" s="17">
        <v>258598035321</v>
      </c>
    </row>
    <row r="28" spans="1:18" ht="21.75" customHeight="1" x14ac:dyDescent="0.2">
      <c r="A28" s="24" t="s">
        <v>75</v>
      </c>
      <c r="B28" s="24"/>
      <c r="D28" s="17">
        <v>23662226632</v>
      </c>
      <c r="F28" s="17">
        <v>0</v>
      </c>
      <c r="H28" s="17">
        <v>0</v>
      </c>
      <c r="J28" s="17">
        <v>23662226632</v>
      </c>
      <c r="L28" s="17">
        <v>178197728344</v>
      </c>
      <c r="N28" s="17">
        <v>95147264283</v>
      </c>
      <c r="P28" s="17">
        <v>607159040</v>
      </c>
      <c r="R28" s="17">
        <v>273952151667</v>
      </c>
    </row>
    <row r="29" spans="1:18" ht="21.75" customHeight="1" x14ac:dyDescent="0.2">
      <c r="A29" s="24" t="s">
        <v>78</v>
      </c>
      <c r="B29" s="24"/>
      <c r="D29" s="17">
        <v>110759178320</v>
      </c>
      <c r="F29" s="17">
        <v>-155147592600</v>
      </c>
      <c r="H29" s="17">
        <v>0</v>
      </c>
      <c r="J29" s="17">
        <v>-44388414280</v>
      </c>
      <c r="L29" s="17">
        <v>336405969550</v>
      </c>
      <c r="N29" s="17">
        <v>-158233567949</v>
      </c>
      <c r="P29" s="17">
        <v>3933000000</v>
      </c>
      <c r="R29" s="17">
        <v>182105401601</v>
      </c>
    </row>
    <row r="30" spans="1:18" ht="21.75" customHeight="1" x14ac:dyDescent="0.2">
      <c r="A30" s="24" t="s">
        <v>81</v>
      </c>
      <c r="B30" s="24"/>
      <c r="D30" s="17">
        <v>107954424490</v>
      </c>
      <c r="F30" s="17">
        <v>-104497758710</v>
      </c>
      <c r="H30" s="17">
        <v>0</v>
      </c>
      <c r="J30" s="17">
        <v>3456665780</v>
      </c>
      <c r="L30" s="17">
        <v>786629917056</v>
      </c>
      <c r="N30" s="17">
        <v>-53081304454</v>
      </c>
      <c r="P30" s="17">
        <v>38872020737</v>
      </c>
      <c r="R30" s="17">
        <v>772420633339</v>
      </c>
    </row>
    <row r="31" spans="1:18" ht="21.75" customHeight="1" x14ac:dyDescent="0.2">
      <c r="A31" s="24" t="s">
        <v>183</v>
      </c>
      <c r="B31" s="24"/>
      <c r="D31" s="17">
        <v>0</v>
      </c>
      <c r="F31" s="17">
        <v>0</v>
      </c>
      <c r="H31" s="17">
        <v>0</v>
      </c>
      <c r="J31" s="17">
        <v>0</v>
      </c>
      <c r="L31" s="17">
        <v>1103885382556</v>
      </c>
      <c r="N31" s="17">
        <v>0</v>
      </c>
      <c r="P31" s="17">
        <v>-1231663844699</v>
      </c>
      <c r="R31" s="17">
        <v>-127778462143</v>
      </c>
    </row>
    <row r="32" spans="1:18" ht="21.75" customHeight="1" x14ac:dyDescent="0.2">
      <c r="A32" s="24" t="s">
        <v>84</v>
      </c>
      <c r="B32" s="24"/>
      <c r="D32" s="17">
        <v>95277487</v>
      </c>
      <c r="F32" s="17">
        <v>90300873</v>
      </c>
      <c r="H32" s="17">
        <v>0</v>
      </c>
      <c r="J32" s="17">
        <v>185578360</v>
      </c>
      <c r="L32" s="17">
        <v>269552368835</v>
      </c>
      <c r="N32" s="17">
        <v>100772524</v>
      </c>
      <c r="P32" s="17">
        <v>0</v>
      </c>
      <c r="R32" s="17">
        <v>269653141359</v>
      </c>
    </row>
    <row r="33" spans="1:18" ht="21.75" customHeight="1" x14ac:dyDescent="0.2">
      <c r="A33" s="24" t="s">
        <v>87</v>
      </c>
      <c r="B33" s="24"/>
      <c r="D33" s="17">
        <v>364628705332</v>
      </c>
      <c r="F33" s="17">
        <v>0</v>
      </c>
      <c r="H33" s="17">
        <v>0</v>
      </c>
      <c r="J33" s="17">
        <v>364628705332</v>
      </c>
      <c r="L33" s="17">
        <v>1461375978301</v>
      </c>
      <c r="N33" s="17">
        <v>-10231600515</v>
      </c>
      <c r="P33" s="17">
        <v>0</v>
      </c>
      <c r="R33" s="17">
        <v>1451144377786</v>
      </c>
    </row>
    <row r="34" spans="1:18" ht="21.75" customHeight="1" x14ac:dyDescent="0.2">
      <c r="A34" s="24" t="s">
        <v>90</v>
      </c>
      <c r="B34" s="24"/>
      <c r="D34" s="17">
        <v>519136584509</v>
      </c>
      <c r="F34" s="17">
        <v>-722896454250</v>
      </c>
      <c r="H34" s="17">
        <v>-150101458490</v>
      </c>
      <c r="J34" s="17">
        <v>-353861328231</v>
      </c>
      <c r="L34" s="17">
        <v>5332891457744</v>
      </c>
      <c r="N34" s="17">
        <v>-732100730580</v>
      </c>
      <c r="P34" s="17">
        <v>-151658967934</v>
      </c>
      <c r="R34" s="17">
        <v>4449131759230</v>
      </c>
    </row>
    <row r="35" spans="1:18" ht="21.75" customHeight="1" x14ac:dyDescent="0.2">
      <c r="A35" s="24" t="s">
        <v>93</v>
      </c>
      <c r="B35" s="24"/>
      <c r="D35" s="17">
        <v>178771539015</v>
      </c>
      <c r="F35" s="17">
        <v>-67665686766</v>
      </c>
      <c r="H35" s="17">
        <v>0</v>
      </c>
      <c r="J35" s="17">
        <v>111105852249</v>
      </c>
      <c r="L35" s="17">
        <v>467915493720</v>
      </c>
      <c r="N35" s="17">
        <v>-301065810937</v>
      </c>
      <c r="P35" s="17">
        <v>0</v>
      </c>
      <c r="R35" s="17">
        <v>166849682783</v>
      </c>
    </row>
    <row r="36" spans="1:18" ht="21.75" customHeight="1" x14ac:dyDescent="0.2">
      <c r="A36" s="24" t="s">
        <v>184</v>
      </c>
      <c r="B36" s="24"/>
      <c r="D36" s="17">
        <v>0</v>
      </c>
      <c r="F36" s="17">
        <v>0</v>
      </c>
      <c r="H36" s="17">
        <v>0</v>
      </c>
      <c r="J36" s="17">
        <v>0</v>
      </c>
      <c r="L36" s="17">
        <v>273241313923</v>
      </c>
      <c r="N36" s="17">
        <v>0</v>
      </c>
      <c r="P36" s="17">
        <v>39669390431</v>
      </c>
      <c r="R36" s="17">
        <v>312910704354</v>
      </c>
    </row>
    <row r="37" spans="1:18" ht="21.75" customHeight="1" x14ac:dyDescent="0.2">
      <c r="A37" s="24" t="s">
        <v>96</v>
      </c>
      <c r="B37" s="24"/>
      <c r="D37" s="17">
        <v>142248574192</v>
      </c>
      <c r="F37" s="17">
        <v>16187673563</v>
      </c>
      <c r="H37" s="17">
        <v>0</v>
      </c>
      <c r="J37" s="17">
        <v>158436247755</v>
      </c>
      <c r="L37" s="17">
        <v>2370167653427</v>
      </c>
      <c r="N37" s="17">
        <v>-690300122761</v>
      </c>
      <c r="P37" s="17">
        <v>-362688426000</v>
      </c>
      <c r="R37" s="17">
        <v>1317179104666</v>
      </c>
    </row>
    <row r="38" spans="1:18" ht="21.75" customHeight="1" x14ac:dyDescent="0.2">
      <c r="A38" s="24" t="s">
        <v>98</v>
      </c>
      <c r="B38" s="24"/>
      <c r="D38" s="17">
        <v>93250209874</v>
      </c>
      <c r="F38" s="17">
        <v>0</v>
      </c>
      <c r="H38" s="17">
        <v>-204075531530</v>
      </c>
      <c r="J38" s="17">
        <v>-110825321656</v>
      </c>
      <c r="L38" s="17">
        <v>102515401424</v>
      </c>
      <c r="N38" s="17">
        <v>0</v>
      </c>
      <c r="P38" s="17">
        <v>12394767243</v>
      </c>
      <c r="R38" s="17">
        <v>114910168667</v>
      </c>
    </row>
    <row r="39" spans="1:18" ht="21.75" customHeight="1" x14ac:dyDescent="0.2">
      <c r="A39" s="24" t="s">
        <v>119</v>
      </c>
      <c r="B39" s="24"/>
      <c r="D39" s="17">
        <v>30195440270</v>
      </c>
      <c r="F39" s="17">
        <v>-5437499818</v>
      </c>
      <c r="H39" s="17">
        <v>0</v>
      </c>
      <c r="J39" s="17">
        <v>24757940452</v>
      </c>
      <c r="L39" s="17">
        <v>30195440270</v>
      </c>
      <c r="N39" s="17">
        <v>-5437499817</v>
      </c>
      <c r="P39" s="17">
        <v>0</v>
      </c>
      <c r="R39" s="17">
        <v>24757940453</v>
      </c>
    </row>
    <row r="40" spans="1:18" ht="21.75" customHeight="1" x14ac:dyDescent="0.2">
      <c r="A40" s="24" t="s">
        <v>122</v>
      </c>
      <c r="B40" s="24"/>
      <c r="D40" s="17">
        <v>30343811931</v>
      </c>
      <c r="F40" s="17">
        <v>-5437500031</v>
      </c>
      <c r="H40" s="17">
        <v>0</v>
      </c>
      <c r="J40" s="17">
        <v>24906311900</v>
      </c>
      <c r="L40" s="17">
        <v>30343811931</v>
      </c>
      <c r="N40" s="17">
        <v>-5437500030</v>
      </c>
      <c r="P40" s="17">
        <v>0</v>
      </c>
      <c r="R40" s="17">
        <v>24906311901</v>
      </c>
    </row>
    <row r="41" spans="1:18" ht="21.75" customHeight="1" x14ac:dyDescent="0.2">
      <c r="A41" s="24" t="s">
        <v>101</v>
      </c>
      <c r="B41" s="24"/>
      <c r="D41" s="17">
        <v>28440312366</v>
      </c>
      <c r="F41" s="17">
        <v>0</v>
      </c>
      <c r="H41" s="17">
        <v>0</v>
      </c>
      <c r="J41" s="17">
        <v>28440312366</v>
      </c>
      <c r="L41" s="17">
        <v>222126419429</v>
      </c>
      <c r="N41" s="17">
        <v>3999823913</v>
      </c>
      <c r="P41" s="17">
        <v>0</v>
      </c>
      <c r="R41" s="17">
        <v>226126243342</v>
      </c>
    </row>
    <row r="42" spans="1:18" ht="21.75" customHeight="1" x14ac:dyDescent="0.2">
      <c r="A42" s="24" t="s">
        <v>104</v>
      </c>
      <c r="B42" s="24"/>
      <c r="D42" s="17">
        <v>27549065803</v>
      </c>
      <c r="F42" s="17">
        <v>0</v>
      </c>
      <c r="H42" s="17">
        <v>0</v>
      </c>
      <c r="J42" s="17">
        <v>27549065803</v>
      </c>
      <c r="L42" s="17">
        <v>213669148459</v>
      </c>
      <c r="N42" s="17">
        <v>0</v>
      </c>
      <c r="P42" s="17">
        <v>0</v>
      </c>
      <c r="R42" s="17">
        <v>213669148459</v>
      </c>
    </row>
    <row r="43" spans="1:18" ht="21.75" customHeight="1" x14ac:dyDescent="0.2">
      <c r="A43" s="24" t="s">
        <v>107</v>
      </c>
      <c r="B43" s="24"/>
      <c r="D43" s="17">
        <v>1086564054611</v>
      </c>
      <c r="F43" s="17">
        <v>1278259518246</v>
      </c>
      <c r="H43" s="17">
        <v>0</v>
      </c>
      <c r="J43" s="17">
        <v>2364823572857</v>
      </c>
      <c r="L43" s="17">
        <v>8398006080788</v>
      </c>
      <c r="N43" s="17">
        <v>-306410233791</v>
      </c>
      <c r="P43" s="17">
        <v>-262357264</v>
      </c>
      <c r="R43" s="17">
        <v>8091333489733</v>
      </c>
    </row>
    <row r="44" spans="1:18" ht="21.75" customHeight="1" x14ac:dyDescent="0.2">
      <c r="A44" s="24" t="s">
        <v>110</v>
      </c>
      <c r="B44" s="24"/>
      <c r="D44" s="17">
        <v>205399661488</v>
      </c>
      <c r="F44" s="17">
        <v>0</v>
      </c>
      <c r="H44" s="17">
        <v>0</v>
      </c>
      <c r="J44" s="17">
        <v>205399661488</v>
      </c>
      <c r="L44" s="17">
        <v>502553627027</v>
      </c>
      <c r="N44" s="17">
        <v>-3806249999</v>
      </c>
      <c r="P44" s="17">
        <v>0</v>
      </c>
      <c r="R44" s="17">
        <v>498747377028</v>
      </c>
    </row>
    <row r="45" spans="1:18" ht="21.75" customHeight="1" x14ac:dyDescent="0.2">
      <c r="A45" s="24" t="s">
        <v>113</v>
      </c>
      <c r="B45" s="24"/>
      <c r="D45" s="17">
        <v>33914706145</v>
      </c>
      <c r="F45" s="17">
        <v>0</v>
      </c>
      <c r="H45" s="17">
        <v>0</v>
      </c>
      <c r="J45" s="17">
        <v>33914706145</v>
      </c>
      <c r="L45" s="17">
        <v>271587157335</v>
      </c>
      <c r="N45" s="17">
        <v>0</v>
      </c>
      <c r="P45" s="17">
        <v>0</v>
      </c>
      <c r="R45" s="17">
        <v>271587157335</v>
      </c>
    </row>
    <row r="46" spans="1:18" ht="21.75" customHeight="1" x14ac:dyDescent="0.2">
      <c r="A46" s="24" t="s">
        <v>230</v>
      </c>
      <c r="B46" s="24"/>
      <c r="D46" s="17">
        <v>28782510355</v>
      </c>
      <c r="F46" s="17">
        <v>0</v>
      </c>
      <c r="H46" s="17">
        <v>0</v>
      </c>
      <c r="J46" s="17">
        <v>28782510355</v>
      </c>
      <c r="L46" s="17">
        <v>220374946590</v>
      </c>
      <c r="N46" s="17">
        <v>99945625000</v>
      </c>
      <c r="P46" s="17">
        <v>0</v>
      </c>
      <c r="R46" s="17">
        <v>320320571590</v>
      </c>
    </row>
    <row r="47" spans="1:18" ht="21.75" customHeight="1" x14ac:dyDescent="0.2">
      <c r="A47" s="24" t="s">
        <v>185</v>
      </c>
      <c r="B47" s="24"/>
      <c r="D47" s="17">
        <v>389898294571</v>
      </c>
      <c r="F47" s="17">
        <v>-945085830000</v>
      </c>
      <c r="H47" s="17">
        <v>0</v>
      </c>
      <c r="J47" s="17">
        <v>-555187535429</v>
      </c>
      <c r="L47" s="17">
        <v>697967849037</v>
      </c>
      <c r="N47" s="17">
        <v>-958473329999</v>
      </c>
      <c r="P47" s="17">
        <v>0</v>
      </c>
      <c r="R47" s="17">
        <v>-260505480962</v>
      </c>
    </row>
    <row r="48" spans="1:18" ht="21.75" customHeight="1" x14ac:dyDescent="0.2">
      <c r="A48" s="24" t="s">
        <v>116</v>
      </c>
      <c r="B48" s="24"/>
      <c r="D48" s="17">
        <v>218197144725</v>
      </c>
      <c r="F48" s="17">
        <v>-458355168384</v>
      </c>
      <c r="H48" s="17">
        <v>0</v>
      </c>
      <c r="J48" s="17">
        <v>-240158023659</v>
      </c>
      <c r="L48" s="17">
        <v>1552471665721</v>
      </c>
      <c r="N48" s="17">
        <v>-29738959100</v>
      </c>
      <c r="P48" s="17">
        <v>0</v>
      </c>
      <c r="R48" s="17">
        <v>1522732706621</v>
      </c>
    </row>
    <row r="49" spans="1:18" ht="21.75" customHeight="1" x14ac:dyDescent="0.2">
      <c r="A49" s="31" t="s">
        <v>224</v>
      </c>
      <c r="B49" s="31"/>
      <c r="D49" s="14">
        <v>44848021873</v>
      </c>
      <c r="F49" s="14">
        <v>0</v>
      </c>
      <c r="H49" s="14">
        <v>0</v>
      </c>
      <c r="J49" s="17">
        <v>44848021873</v>
      </c>
      <c r="L49" s="14">
        <v>1156141404265</v>
      </c>
      <c r="N49" s="14">
        <v>0</v>
      </c>
      <c r="P49" s="14">
        <v>0</v>
      </c>
      <c r="R49" s="17">
        <v>1156141404265</v>
      </c>
    </row>
    <row r="50" spans="1:18" ht="21.75" customHeight="1" x14ac:dyDescent="0.2">
      <c r="A50" s="49" t="s">
        <v>25</v>
      </c>
      <c r="B50" s="49"/>
      <c r="D50" s="15">
        <f>SUM(D9:D49)</f>
        <v>4888610035822</v>
      </c>
      <c r="F50" s="15">
        <f>SUM(F9:F49)</f>
        <v>-497511689841</v>
      </c>
      <c r="H50" s="15">
        <f>SUM(H9:H49)</f>
        <v>-2053314208</v>
      </c>
      <c r="J50" s="15">
        <f>SUM(J9:J49)</f>
        <v>4389045031773</v>
      </c>
      <c r="L50" s="15">
        <f>SUM(L9:L49)</f>
        <v>33865702670463</v>
      </c>
      <c r="N50" s="15">
        <f>SUM(N9:N49)</f>
        <v>-246112942342</v>
      </c>
      <c r="P50" s="15">
        <f>SUM(P9:P49)</f>
        <v>553529909491</v>
      </c>
      <c r="R50" s="15">
        <f>SUM(R9:R49)</f>
        <v>34173119637612</v>
      </c>
    </row>
    <row r="52" spans="1:18" x14ac:dyDescent="0.2">
      <c r="F52" s="18"/>
      <c r="L52" s="18"/>
      <c r="N52" s="18"/>
      <c r="P52" s="18"/>
    </row>
    <row r="53" spans="1:18" x14ac:dyDescent="0.2">
      <c r="L53" s="18"/>
      <c r="N53" s="18"/>
    </row>
    <row r="54" spans="1:18" x14ac:dyDescent="0.2">
      <c r="L54" s="18"/>
      <c r="N54" s="18"/>
    </row>
    <row r="55" spans="1:18" x14ac:dyDescent="0.2">
      <c r="N55" s="18"/>
    </row>
  </sheetData>
  <sortState xmlns:xlrd2="http://schemas.microsoft.com/office/spreadsheetml/2017/richdata2" ref="A9:R49">
    <sortCondition ref="A9:A49"/>
  </sortState>
  <mergeCells count="8">
    <mergeCell ref="A50:B50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24"/>
  <sheetViews>
    <sheetView rightToLeft="1" tabSelected="1" workbookViewId="0">
      <selection activeCell="F9" sqref="F9"/>
    </sheetView>
  </sheetViews>
  <sheetFormatPr defaultRowHeight="18.75" x14ac:dyDescent="0.2"/>
  <cols>
    <col min="1" max="1" width="9" bestFit="1" customWidth="1"/>
    <col min="2" max="2" width="5.140625" customWidth="1"/>
    <col min="3" max="3" width="1.28515625" customWidth="1"/>
    <col min="4" max="4" width="11.28515625" bestFit="1" customWidth="1"/>
    <col min="5" max="5" width="1.28515625" customWidth="1"/>
    <col min="6" max="6" width="38.140625" bestFit="1" customWidth="1"/>
    <col min="7" max="7" width="1.28515625" customWidth="1"/>
    <col min="8" max="8" width="11" bestFit="1" customWidth="1"/>
    <col min="9" max="9" width="0.5703125" customWidth="1"/>
    <col min="10" max="10" width="19" bestFit="1" customWidth="1"/>
    <col min="11" max="11" width="1.28515625" customWidth="1"/>
    <col min="12" max="12" width="28.5703125" style="57" customWidth="1"/>
    <col min="13" max="13" width="9" bestFit="1" customWidth="1"/>
    <col min="14" max="14" width="1.28515625" customWidth="1"/>
    <col min="15" max="15" width="40.42578125" bestFit="1" customWidth="1"/>
    <col min="16" max="16" width="0.28515625" customWidth="1"/>
    <col min="18" max="18" width="27" style="17" bestFit="1" customWidth="1"/>
    <col min="19" max="19" width="16.140625" bestFit="1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9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9" ht="14.45" customHeight="1" x14ac:dyDescent="0.2"/>
    <row r="5" spans="1:19" ht="14.45" customHeight="1" x14ac:dyDescent="0.2">
      <c r="A5" s="1" t="s">
        <v>187</v>
      </c>
      <c r="B5" s="45" t="s">
        <v>188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9" ht="29.1" customHeight="1" x14ac:dyDescent="0.2">
      <c r="H6" s="42" t="s">
        <v>15</v>
      </c>
      <c r="J6" s="42" t="s">
        <v>194</v>
      </c>
      <c r="L6" s="58" t="s">
        <v>189</v>
      </c>
      <c r="M6" s="42" t="s">
        <v>195</v>
      </c>
      <c r="O6" s="46" t="s">
        <v>190</v>
      </c>
    </row>
    <row r="7" spans="1:19" ht="14.45" customHeight="1" x14ac:dyDescent="0.2">
      <c r="A7" s="43" t="s">
        <v>191</v>
      </c>
      <c r="B7" s="43"/>
      <c r="D7" s="27" t="s">
        <v>192</v>
      </c>
      <c r="F7" s="27" t="s">
        <v>193</v>
      </c>
      <c r="H7" s="43"/>
      <c r="J7" s="43"/>
      <c r="K7" s="33"/>
      <c r="L7" s="58"/>
      <c r="M7" s="43"/>
      <c r="O7" s="46"/>
    </row>
    <row r="8" spans="1:19" ht="24.95" customHeight="1" x14ac:dyDescent="0.45">
      <c r="A8" s="40" t="s">
        <v>256</v>
      </c>
      <c r="B8" s="41"/>
      <c r="D8" s="40" t="s">
        <v>257</v>
      </c>
      <c r="F8" s="23" t="s">
        <v>45</v>
      </c>
      <c r="G8" s="12"/>
      <c r="H8" s="17">
        <v>2500000</v>
      </c>
      <c r="I8" s="17"/>
      <c r="J8" s="17">
        <v>2500000000000</v>
      </c>
      <c r="K8" s="10"/>
      <c r="L8" s="59">
        <v>91024385252</v>
      </c>
      <c r="M8" s="23">
        <v>23</v>
      </c>
      <c r="N8" s="34"/>
      <c r="O8" s="23">
        <v>38.46</v>
      </c>
      <c r="S8" s="17"/>
    </row>
    <row r="9" spans="1:19" ht="24.95" customHeight="1" x14ac:dyDescent="0.45">
      <c r="A9" s="40"/>
      <c r="B9" s="41"/>
      <c r="D9" s="40"/>
      <c r="F9" s="23" t="s">
        <v>227</v>
      </c>
      <c r="G9" s="12"/>
      <c r="H9" s="17">
        <v>2000000</v>
      </c>
      <c r="I9" s="17"/>
      <c r="J9" s="17">
        <v>2000000000000</v>
      </c>
      <c r="K9" s="10"/>
      <c r="L9" s="59">
        <v>19363733701</v>
      </c>
      <c r="M9" s="23">
        <v>23</v>
      </c>
      <c r="N9" s="34"/>
      <c r="O9" s="23">
        <v>44.56</v>
      </c>
      <c r="S9" s="17"/>
    </row>
    <row r="10" spans="1:19" ht="24.95" customHeight="1" x14ac:dyDescent="0.45">
      <c r="A10" s="40"/>
      <c r="B10" s="41"/>
      <c r="D10" s="40"/>
      <c r="F10" s="23" t="s">
        <v>228</v>
      </c>
      <c r="G10" s="12"/>
      <c r="H10" s="17">
        <v>8000000</v>
      </c>
      <c r="I10" s="17"/>
      <c r="J10" s="17">
        <v>8000000000000</v>
      </c>
      <c r="K10" s="10"/>
      <c r="L10" s="59">
        <v>92156196721</v>
      </c>
      <c r="M10" s="23">
        <v>23</v>
      </c>
      <c r="N10" s="34"/>
      <c r="O10" s="23">
        <v>33.799999999999997</v>
      </c>
      <c r="S10" s="17"/>
    </row>
    <row r="11" spans="1:19" ht="24.95" customHeight="1" x14ac:dyDescent="0.45">
      <c r="A11" s="40"/>
      <c r="B11" s="41"/>
      <c r="D11" s="40"/>
      <c r="F11" s="23" t="s">
        <v>246</v>
      </c>
      <c r="G11" s="12"/>
      <c r="H11" s="17">
        <v>2489549</v>
      </c>
      <c r="I11" s="17"/>
      <c r="J11" s="17">
        <v>2285975075512</v>
      </c>
      <c r="K11" s="10"/>
      <c r="L11" s="59">
        <v>9122531665</v>
      </c>
      <c r="M11" s="23">
        <v>23</v>
      </c>
      <c r="N11" s="34"/>
      <c r="O11" s="23">
        <v>32.1</v>
      </c>
      <c r="S11" s="17"/>
    </row>
    <row r="12" spans="1:19" ht="24.95" customHeight="1" x14ac:dyDescent="0.45">
      <c r="A12" s="40"/>
      <c r="B12" s="41"/>
      <c r="D12" s="40"/>
      <c r="F12" s="23" t="s">
        <v>247</v>
      </c>
      <c r="G12" s="12"/>
      <c r="H12" s="17">
        <v>16000000</v>
      </c>
      <c r="I12" s="17"/>
      <c r="J12" s="17">
        <v>16000000000000</v>
      </c>
      <c r="K12" s="10"/>
      <c r="L12" s="59">
        <v>76178294571</v>
      </c>
      <c r="M12" s="23">
        <v>23</v>
      </c>
      <c r="N12" s="34"/>
      <c r="O12" s="23">
        <v>48.12</v>
      </c>
      <c r="S12" s="17"/>
    </row>
    <row r="13" spans="1:19" ht="24.95" customHeight="1" x14ac:dyDescent="0.45">
      <c r="A13" s="40"/>
      <c r="B13" s="41"/>
      <c r="D13" s="40"/>
      <c r="F13" s="23" t="s">
        <v>248</v>
      </c>
      <c r="G13" s="12"/>
      <c r="H13" s="17">
        <v>1226160</v>
      </c>
      <c r="I13" s="17"/>
      <c r="J13" s="17">
        <v>5999993251200</v>
      </c>
      <c r="K13" s="10"/>
      <c r="L13" s="59">
        <v>57702272716</v>
      </c>
      <c r="M13" s="23" t="s">
        <v>249</v>
      </c>
      <c r="N13" s="34"/>
      <c r="O13" s="23">
        <v>37.799999999999997</v>
      </c>
      <c r="S13" s="17"/>
    </row>
    <row r="14" spans="1:19" ht="24.95" customHeight="1" x14ac:dyDescent="0.45">
      <c r="A14" s="40"/>
      <c r="B14" s="41"/>
      <c r="D14" s="40"/>
      <c r="F14" s="23" t="s">
        <v>39</v>
      </c>
      <c r="G14" s="12"/>
      <c r="H14" s="17">
        <v>4308000</v>
      </c>
      <c r="I14" s="17"/>
      <c r="J14" s="17">
        <v>5999967000000</v>
      </c>
      <c r="K14" s="10"/>
      <c r="L14" s="59">
        <v>19510682909</v>
      </c>
      <c r="M14" s="23" t="s">
        <v>249</v>
      </c>
      <c r="N14" s="34"/>
      <c r="O14" s="23">
        <v>34.25</v>
      </c>
      <c r="S14" s="17"/>
    </row>
    <row r="15" spans="1:19" ht="24.95" customHeight="1" x14ac:dyDescent="0.45">
      <c r="A15" s="40"/>
      <c r="B15" s="41"/>
      <c r="D15" s="40"/>
      <c r="F15" s="23" t="s">
        <v>42</v>
      </c>
      <c r="G15" s="12"/>
      <c r="H15" s="17">
        <v>1004200</v>
      </c>
      <c r="I15" s="17"/>
      <c r="J15" s="17">
        <v>5999967000000</v>
      </c>
      <c r="K15" s="10"/>
      <c r="L15" s="59">
        <v>83700439084</v>
      </c>
      <c r="M15" s="23" t="s">
        <v>249</v>
      </c>
      <c r="N15" s="34"/>
      <c r="O15" s="23">
        <v>48.21</v>
      </c>
      <c r="S15" s="17"/>
    </row>
    <row r="16" spans="1:19" ht="24.95" customHeight="1" x14ac:dyDescent="0.45">
      <c r="A16" s="40"/>
      <c r="B16" s="41"/>
      <c r="D16" s="40"/>
      <c r="F16" s="23" t="s">
        <v>250</v>
      </c>
      <c r="G16" s="12"/>
      <c r="H16" s="17">
        <v>1000000</v>
      </c>
      <c r="I16" s="17"/>
      <c r="J16" s="17">
        <v>1000000000000</v>
      </c>
      <c r="K16" s="10"/>
      <c r="L16" s="59">
        <v>8978142066</v>
      </c>
      <c r="M16" s="23">
        <v>23</v>
      </c>
      <c r="N16" s="34"/>
      <c r="O16" s="23">
        <v>41.42</v>
      </c>
      <c r="S16" s="17"/>
    </row>
    <row r="17" spans="1:19" ht="24.95" customHeight="1" x14ac:dyDescent="0.45">
      <c r="A17" s="40"/>
      <c r="B17" s="41"/>
      <c r="D17" s="40"/>
      <c r="F17" s="23" t="s">
        <v>251</v>
      </c>
      <c r="G17" s="12"/>
      <c r="H17" s="17">
        <v>1000000</v>
      </c>
      <c r="I17" s="17"/>
      <c r="J17" s="17">
        <v>1000000000000</v>
      </c>
      <c r="K17" s="10"/>
      <c r="L17" s="59">
        <v>7965983603</v>
      </c>
      <c r="M17" s="23">
        <v>23</v>
      </c>
      <c r="N17" s="34"/>
      <c r="O17" s="23">
        <v>40</v>
      </c>
      <c r="S17" s="17"/>
    </row>
    <row r="18" spans="1:19" ht="24.95" customHeight="1" x14ac:dyDescent="0.45">
      <c r="A18" s="40"/>
      <c r="B18" s="41"/>
      <c r="D18" s="40"/>
      <c r="F18" s="23" t="s">
        <v>252</v>
      </c>
      <c r="G18" s="12"/>
      <c r="H18" s="17">
        <v>38000000</v>
      </c>
      <c r="I18" s="17"/>
      <c r="J18" s="17">
        <v>38000000000000</v>
      </c>
      <c r="K18" s="10"/>
      <c r="L18" s="59">
        <v>337135616446</v>
      </c>
      <c r="M18" s="23">
        <v>23</v>
      </c>
      <c r="N18" s="34"/>
      <c r="O18" s="23">
        <v>34.700000000000003</v>
      </c>
      <c r="S18" s="17"/>
    </row>
    <row r="19" spans="1:19" ht="24.95" customHeight="1" x14ac:dyDescent="0.45">
      <c r="A19" s="40"/>
      <c r="B19" s="41"/>
      <c r="D19" s="40"/>
      <c r="F19" s="23" t="s">
        <v>230</v>
      </c>
      <c r="G19" s="12"/>
      <c r="H19" s="17">
        <v>1000000</v>
      </c>
      <c r="I19" s="17"/>
      <c r="J19" s="17">
        <v>1000000000000</v>
      </c>
      <c r="K19" s="10"/>
      <c r="L19" s="59">
        <v>8808743155</v>
      </c>
      <c r="M19" s="23">
        <v>23</v>
      </c>
      <c r="N19" s="34"/>
      <c r="O19" s="23">
        <v>40.97</v>
      </c>
      <c r="S19" s="17"/>
    </row>
    <row r="20" spans="1:19" ht="24.95" customHeight="1" x14ac:dyDescent="0.45">
      <c r="A20" s="40"/>
      <c r="B20" s="41"/>
      <c r="D20" s="40"/>
      <c r="F20" s="23" t="s">
        <v>253</v>
      </c>
      <c r="G20" s="12"/>
      <c r="H20" s="17">
        <v>7999800</v>
      </c>
      <c r="I20" s="17"/>
      <c r="J20" s="17">
        <f>H20*1000000</f>
        <v>7999800000000</v>
      </c>
      <c r="K20" s="10"/>
      <c r="L20" s="59">
        <v>78447413754</v>
      </c>
      <c r="M20" s="23">
        <v>20.5</v>
      </c>
      <c r="N20" s="34"/>
      <c r="O20" s="23">
        <v>36.130000000000003</v>
      </c>
      <c r="S20" s="17"/>
    </row>
    <row r="21" spans="1:19" ht="24.95" customHeight="1" x14ac:dyDescent="0.45">
      <c r="A21" s="40"/>
      <c r="B21" s="41"/>
      <c r="D21" s="40"/>
      <c r="F21" s="23" t="s">
        <v>254</v>
      </c>
      <c r="G21" s="12"/>
      <c r="H21" s="17">
        <v>6000000</v>
      </c>
      <c r="I21" s="17"/>
      <c r="J21" s="17">
        <v>6000000000000</v>
      </c>
      <c r="K21" s="10"/>
      <c r="L21" s="59">
        <v>44848021873</v>
      </c>
      <c r="M21" s="23">
        <v>23</v>
      </c>
      <c r="N21" s="34"/>
      <c r="O21" s="23">
        <v>43.19</v>
      </c>
      <c r="S21" s="17"/>
    </row>
    <row r="22" spans="1:19" ht="24.95" customHeight="1" x14ac:dyDescent="0.45">
      <c r="A22" s="40"/>
      <c r="B22" s="41"/>
      <c r="D22" s="40"/>
      <c r="F22" s="23" t="s">
        <v>255</v>
      </c>
      <c r="G22" s="12"/>
      <c r="H22" s="17">
        <v>7000000</v>
      </c>
      <c r="I22" s="17"/>
      <c r="J22" s="17">
        <v>7000000000000</v>
      </c>
      <c r="K22" s="10"/>
      <c r="L22" s="59">
        <v>66096065588</v>
      </c>
      <c r="M22" s="23">
        <v>23</v>
      </c>
      <c r="N22" s="34"/>
      <c r="O22" s="23">
        <v>35.43</v>
      </c>
      <c r="S22" s="17"/>
    </row>
    <row r="23" spans="1:19" ht="24.95" customHeight="1" thickBot="1" x14ac:dyDescent="0.25">
      <c r="A23" s="3"/>
      <c r="B23" s="3"/>
      <c r="D23" s="3"/>
      <c r="F23" s="12"/>
      <c r="G23" s="12"/>
      <c r="H23" s="12"/>
      <c r="I23" s="12"/>
      <c r="J23" s="12"/>
      <c r="K23" s="10"/>
      <c r="L23" s="60">
        <f>SUM(L8:L22)</f>
        <v>1001038523104</v>
      </c>
      <c r="M23" s="12"/>
      <c r="N23" s="10"/>
      <c r="O23" s="12"/>
      <c r="S23" s="17"/>
    </row>
    <row r="24" spans="1:19" ht="35.1" customHeight="1" thickTop="1" x14ac:dyDescent="0.2"/>
  </sheetData>
  <mergeCells count="12">
    <mergeCell ref="A8:B22"/>
    <mergeCell ref="D8:D22"/>
    <mergeCell ref="M6:M7"/>
    <mergeCell ref="A7:B7"/>
    <mergeCell ref="A1:P1"/>
    <mergeCell ref="A2:P2"/>
    <mergeCell ref="A3:P3"/>
    <mergeCell ref="B5:P5"/>
    <mergeCell ref="H6:H7"/>
    <mergeCell ref="J6:J7"/>
    <mergeCell ref="L6:L7"/>
    <mergeCell ref="O6:O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9"/>
  <sheetViews>
    <sheetView rightToLeft="1" workbookViewId="0">
      <selection activeCell="D13" sqref="D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style="12" customWidth="1"/>
    <col min="5" max="5" width="1.28515625" style="12" customWidth="1"/>
    <col min="6" max="6" width="20.7109375" style="12" customWidth="1"/>
    <col min="7" max="7" width="1.28515625" style="12" customWidth="1"/>
    <col min="8" max="8" width="19.42578125" style="12" customWidth="1"/>
    <col min="9" max="9" width="1.28515625" style="12" customWidth="1"/>
    <col min="10" max="10" width="19.42578125" style="12" customWidth="1"/>
    <col min="11" max="11" width="0.28515625" style="12" customWidth="1"/>
    <col min="12" max="15" width="9.140625" style="12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14.45" customHeight="1" x14ac:dyDescent="0.2">
      <c r="A5" s="1" t="s">
        <v>196</v>
      </c>
      <c r="B5" s="45" t="s">
        <v>197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>
      <c r="D6" s="47" t="s">
        <v>167</v>
      </c>
      <c r="E6" s="47"/>
      <c r="F6" s="47"/>
      <c r="H6" s="47" t="s">
        <v>168</v>
      </c>
      <c r="I6" s="47"/>
      <c r="J6" s="47"/>
    </row>
    <row r="7" spans="1:10" ht="36.4" customHeight="1" x14ac:dyDescent="0.2">
      <c r="A7" s="47" t="s">
        <v>198</v>
      </c>
      <c r="B7" s="47"/>
      <c r="D7" s="9" t="s">
        <v>199</v>
      </c>
      <c r="E7" s="21"/>
      <c r="F7" s="9" t="s">
        <v>200</v>
      </c>
      <c r="H7" s="9" t="s">
        <v>199</v>
      </c>
      <c r="I7" s="21"/>
      <c r="J7" s="9" t="s">
        <v>200</v>
      </c>
    </row>
    <row r="8" spans="1:10" ht="21.75" customHeight="1" x14ac:dyDescent="0.2">
      <c r="A8" s="30" t="s">
        <v>236</v>
      </c>
      <c r="B8" s="30"/>
      <c r="D8" s="11">
        <v>252610629337</v>
      </c>
      <c r="F8" s="13">
        <f>D8/D$19*100</f>
        <v>6.3136559945315192</v>
      </c>
      <c r="H8" s="11">
        <v>2869634022918</v>
      </c>
      <c r="J8" s="13">
        <f>H8/H$19*100</f>
        <v>11.982367427607329</v>
      </c>
    </row>
    <row r="9" spans="1:10" ht="21.75" customHeight="1" x14ac:dyDescent="0.2">
      <c r="A9" s="24" t="s">
        <v>233</v>
      </c>
      <c r="B9" s="24"/>
      <c r="D9" s="17">
        <v>474683966546</v>
      </c>
      <c r="F9" s="19">
        <f t="shared" ref="F9:F18" si="0">D9/D$19*100</f>
        <v>11.864074282056276</v>
      </c>
      <c r="H9" s="17">
        <v>1677494717380</v>
      </c>
      <c r="J9" s="19">
        <f t="shared" ref="J9:J18" si="1">H9/H$19*100</f>
        <v>7.0045022818200131</v>
      </c>
    </row>
    <row r="10" spans="1:10" ht="21.75" customHeight="1" x14ac:dyDescent="0.2">
      <c r="A10" s="24" t="s">
        <v>237</v>
      </c>
      <c r="B10" s="24"/>
      <c r="D10" s="17">
        <v>24451928050</v>
      </c>
      <c r="F10" s="19">
        <f t="shared" si="0"/>
        <v>0.61114238350113492</v>
      </c>
      <c r="H10" s="17">
        <v>1400700292249</v>
      </c>
      <c r="J10" s="19">
        <f t="shared" si="1"/>
        <v>5.8487268493624489</v>
      </c>
    </row>
    <row r="11" spans="1:10" ht="21.75" customHeight="1" x14ac:dyDescent="0.2">
      <c r="A11" s="24" t="s">
        <v>238</v>
      </c>
      <c r="B11" s="24"/>
      <c r="D11" s="17">
        <v>174508605596</v>
      </c>
      <c r="F11" s="19">
        <f t="shared" si="0"/>
        <v>4.36160309924513</v>
      </c>
      <c r="H11" s="17">
        <v>426523122578</v>
      </c>
      <c r="J11" s="19">
        <f t="shared" si="1"/>
        <v>1.7809785952785366</v>
      </c>
    </row>
    <row r="12" spans="1:10" ht="21.75" customHeight="1" x14ac:dyDescent="0.2">
      <c r="A12" s="24" t="s">
        <v>234</v>
      </c>
      <c r="B12" s="24"/>
      <c r="D12" s="17">
        <v>540431440771</v>
      </c>
      <c r="F12" s="19">
        <f t="shared" si="0"/>
        <v>13.507342167716766</v>
      </c>
      <c r="H12" s="17">
        <v>1310183181434</v>
      </c>
      <c r="J12" s="19">
        <f t="shared" si="1"/>
        <v>5.4707660112873944</v>
      </c>
    </row>
    <row r="13" spans="1:10" ht="21.75" customHeight="1" x14ac:dyDescent="0.2">
      <c r="A13" s="24" t="s">
        <v>239</v>
      </c>
      <c r="B13" s="24"/>
      <c r="D13" s="17">
        <v>151184974782</v>
      </c>
      <c r="F13" s="19">
        <f t="shared" si="0"/>
        <v>3.778660956669651</v>
      </c>
      <c r="H13" s="17">
        <v>2934980278524</v>
      </c>
      <c r="J13" s="19">
        <f t="shared" si="1"/>
        <v>12.255225512797313</v>
      </c>
    </row>
    <row r="14" spans="1:10" ht="21.75" customHeight="1" x14ac:dyDescent="0.2">
      <c r="A14" s="24" t="s">
        <v>240</v>
      </c>
      <c r="B14" s="24"/>
      <c r="D14" s="17">
        <v>1204722366215</v>
      </c>
      <c r="F14" s="19">
        <f t="shared" si="0"/>
        <v>30.110382168647114</v>
      </c>
      <c r="H14" s="17">
        <v>6195592997223</v>
      </c>
      <c r="J14" s="19">
        <f t="shared" si="1"/>
        <v>25.870153173451655</v>
      </c>
    </row>
    <row r="15" spans="1:10" ht="21.75" customHeight="1" x14ac:dyDescent="0.2">
      <c r="A15" s="24" t="s">
        <v>235</v>
      </c>
      <c r="B15" s="24"/>
      <c r="D15" s="17">
        <v>64396741502</v>
      </c>
      <c r="F15" s="19">
        <f t="shared" si="0"/>
        <v>1.6095081750103029</v>
      </c>
      <c r="H15" s="17">
        <v>3249771519609</v>
      </c>
      <c r="J15" s="19">
        <f t="shared" si="1"/>
        <v>13.569659438360224</v>
      </c>
    </row>
    <row r="16" spans="1:10" ht="21.75" customHeight="1" x14ac:dyDescent="0.2">
      <c r="A16" s="24" t="s">
        <v>231</v>
      </c>
      <c r="B16" s="24"/>
      <c r="D16" s="17">
        <v>1108609542559</v>
      </c>
      <c r="F16" s="19">
        <f t="shared" si="0"/>
        <v>27.708174047715232</v>
      </c>
      <c r="H16" s="17">
        <v>3329911451198</v>
      </c>
      <c r="J16" s="19">
        <f t="shared" si="1"/>
        <v>13.904289603131639</v>
      </c>
    </row>
    <row r="17" spans="1:10" ht="21.75" customHeight="1" x14ac:dyDescent="0.2">
      <c r="A17" s="24" t="s">
        <v>232</v>
      </c>
      <c r="B17" s="24"/>
      <c r="D17" s="17">
        <v>21224620</v>
      </c>
      <c r="F17" s="19">
        <f t="shared" si="0"/>
        <v>5.3048024798624661E-4</v>
      </c>
      <c r="H17" s="17">
        <v>42594236</v>
      </c>
      <c r="J17" s="19">
        <f t="shared" si="1"/>
        <v>1.778553578519527E-4</v>
      </c>
    </row>
    <row r="18" spans="1:10" ht="21.75" customHeight="1" x14ac:dyDescent="0.2">
      <c r="A18" s="24" t="s">
        <v>241</v>
      </c>
      <c r="B18" s="24"/>
      <c r="D18" s="17">
        <v>5398425826</v>
      </c>
      <c r="F18" s="19">
        <f t="shared" si="0"/>
        <v>0.13492624465888378</v>
      </c>
      <c r="H18" s="17">
        <v>553972602740</v>
      </c>
      <c r="J18" s="19">
        <f t="shared" si="1"/>
        <v>2.3131532515455926</v>
      </c>
    </row>
    <row r="19" spans="1:10" ht="21.75" customHeight="1" thickBot="1" x14ac:dyDescent="0.25">
      <c r="A19" s="49" t="s">
        <v>25</v>
      </c>
      <c r="B19" s="49"/>
      <c r="D19" s="15">
        <f>SUM(D8:D18)</f>
        <v>4001019845804</v>
      </c>
      <c r="F19" s="15">
        <f>SUM(F8:F18)</f>
        <v>100.00000000000001</v>
      </c>
      <c r="H19" s="15">
        <f>SUM(H8:H18)</f>
        <v>23948806780089</v>
      </c>
      <c r="J19" s="15">
        <f>SUM(J8:J18)</f>
        <v>99.999999999999986</v>
      </c>
    </row>
  </sheetData>
  <mergeCells count="8">
    <mergeCell ref="A19:B19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2026-08-24T05:09:38Z</dcterms:created>
  <dcterms:modified xsi:type="dcterms:W3CDTF">2026-08-26T06:46:17Z</dcterms:modified>
</cp:coreProperties>
</file>