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با درآمد ثابت نگین سامان\گزارش افشا پرتفو\1404\"/>
    </mc:Choice>
  </mc:AlternateContent>
  <xr:revisionPtr revIDLastSave="0" documentId="13_ncr:1_{0B15680A-7D38-4227-937D-5F08690002F9}" xr6:coauthVersionLast="47" xr6:coauthVersionMax="47" xr10:uidLastSave="{00000000-0000-0000-0000-000000000000}"/>
  <bookViews>
    <workbookView xWindow="-120" yWindow="-120" windowWidth="29040" windowHeight="15840" tabRatio="920" activeTab="11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ناشی از تغییر قیمت اوراق" sheetId="21" r:id="rId20"/>
  </sheets>
  <definedNames>
    <definedName name="_xlnm.Print_Area" localSheetId="4">اوراق!$A$1:$AM$32</definedName>
    <definedName name="_xlnm.Print_Area" localSheetId="2">'اوراق مشتقه'!$A$1:$AX$15</definedName>
    <definedName name="_xlnm.Print_Area" localSheetId="5">'تعدیل قیمت'!$A$1:$N$13</definedName>
    <definedName name="_xlnm.Print_Area" localSheetId="7">درآمد!$A$1:$K$13</definedName>
    <definedName name="_xlnm.Print_Area" localSheetId="12">'درآمد سپرده بانکی'!$A$1:$K$72</definedName>
    <definedName name="_xlnm.Print_Area" localSheetId="10">'درآمد سرمایه گذاری در اوراق به'!$A$1:$R$39</definedName>
    <definedName name="_xlnm.Print_Area" localSheetId="8">'درآمد سرمایه گذاری در سهام'!$A$1:$X$10</definedName>
    <definedName name="_xlnm.Print_Area" localSheetId="9">'درآمد سرمایه گذاری در صندوق'!$A$1:$X$11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19">'درآمد ناشی از تغییر قیمت اوراق'!$A$1:$R$33</definedName>
    <definedName name="_xlnm.Print_Area" localSheetId="18">'درآمد ناشی از فروش'!$A$1:$R$14</definedName>
    <definedName name="_xlnm.Print_Area" localSheetId="13">'سایر درآمدها'!$A$1:$G$11</definedName>
    <definedName name="_xlnm.Print_Area" localSheetId="6">سپرده!$A$1:$M$50</definedName>
    <definedName name="_xlnm.Print_Area" localSheetId="16">'سود اوراق بهادار'!$A$1:$U$35</definedName>
    <definedName name="_xlnm.Print_Area" localSheetId="17">'سود سپرده بانکی'!$A$1:$N$72</definedName>
    <definedName name="_xlnm.Print_Area" localSheetId="1">سهام!$A$1:$AB$10</definedName>
    <definedName name="_xlnm.Print_Area" localSheetId="0">'صورت وضعیت'!$A$1:$C$6</definedName>
    <definedName name="_xlnm.Print_Area" localSheetId="11">'مبالغ تخصیصی اوراق'!$A$1:$Q$17</definedName>
    <definedName name="_xlnm.Print_Area" localSheetId="3">'واحدهای صندوق'!$A$1:$AB$10</definedName>
  </definedNames>
  <calcPr calcId="191029"/>
</workbook>
</file>

<file path=xl/calcChain.xml><?xml version="1.0" encoding="utf-8"?>
<calcChain xmlns="http://schemas.openxmlformats.org/spreadsheetml/2006/main">
  <c r="F13" i="8" l="1"/>
  <c r="F10" i="8"/>
  <c r="Q39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10" i="11"/>
  <c r="I39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10" i="11"/>
  <c r="I9" i="11"/>
  <c r="K39" i="11"/>
  <c r="M39" i="11"/>
  <c r="C39" i="11"/>
  <c r="N35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9" i="17"/>
  <c r="N8" i="17"/>
  <c r="J35" i="17"/>
  <c r="J17" i="17"/>
  <c r="J30" i="17"/>
  <c r="T35" i="17"/>
  <c r="P35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31" i="17"/>
  <c r="T32" i="17"/>
  <c r="T33" i="17"/>
  <c r="T34" i="17"/>
  <c r="T8" i="17"/>
  <c r="L50" i="7"/>
</calcChain>
</file>

<file path=xl/sharedStrings.xml><?xml version="1.0" encoding="utf-8"?>
<sst xmlns="http://schemas.openxmlformats.org/spreadsheetml/2006/main" count="787" uniqueCount="291">
  <si>
    <t>صندوق سرمایه‌گذاری در اوراق بهادار با درآمد ثابت نگین سامان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</si>
  <si>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</si>
  <si>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</si>
  <si>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</si>
  <si>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</si>
  <si>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</si>
  <si>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</si>
  <si>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</si>
  <si>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</si>
  <si>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</si>
  <si>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</si>
  <si>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</si>
  <si>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</si>
  <si>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</si>
  <si>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</si>
  <si>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</si>
  <si>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</si>
  <si>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</si>
  <si>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</si>
  <si>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گروه صنایع کاغذ پارس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</si>
  <si>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</si>
  <si>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</si>
  <si>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</si>
  <si>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</si>
  <si>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</si>
  <si>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</si>
  <si>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</si>
  <si>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</si>
  <si>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</si>
  <si>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</si>
  <si>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</si>
  <si>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</si>
  <si>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</si>
  <si>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</si>
  <si>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</si>
  <si>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</si>
  <si>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</si>
  <si>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</si>
  <si>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</si>
  <si>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</si>
  <si>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ثروت هیوا-س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</si>
  <si>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</si>
  <si>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</si>
  <si>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</si>
  <si>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</si>
  <si>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</si>
  <si>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</si>
  <si>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</si>
  <si>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</si>
  <si>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</si>
  <si>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گازمایع کنگان051</t>
  </si>
  <si>
    <t>بله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</si>
  <si>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</si>
  <si>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</si>
  <si>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</si>
  <si>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</si>
  <si>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</si>
  <si>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آفتاب061</t>
  </si>
  <si>
    <t>1404/02/03</t>
  </si>
  <si>
    <t>1406/02/03</t>
  </si>
  <si>
    <t>اجاره تابان فرداکاران14061205</t>
  </si>
  <si>
    <t>1403/12/05</t>
  </si>
  <si>
    <t>1406/12/05</t>
  </si>
  <si>
    <t>اسناد خزانه-م7بودجه02-040910</t>
  </si>
  <si>
    <t>1402/12/20</t>
  </si>
  <si>
    <t>1404/09/10</t>
  </si>
  <si>
    <t>اسنادخزانه-م7بودجه01-040714</t>
  </si>
  <si>
    <t>1401/12/10</t>
  </si>
  <si>
    <t>1404/07/13</t>
  </si>
  <si>
    <t>اسنادخزانه-م9بودجه01-040826</t>
  </si>
  <si>
    <t>1401/12/28</t>
  </si>
  <si>
    <t>1404/08/26</t>
  </si>
  <si>
    <t>صکوک اجاره فارس073-بدون ضامن</t>
  </si>
  <si>
    <t>1403/03/07</t>
  </si>
  <si>
    <t>1407/03/07</t>
  </si>
  <si>
    <t>صکوک مرابحه وتوصا712-3ماهه23%</t>
  </si>
  <si>
    <t>1403/12/13</t>
  </si>
  <si>
    <t>1407/12/13</t>
  </si>
  <si>
    <t>مرابحه عام دولت131-ش.خ040410</t>
  </si>
  <si>
    <t>1402/05/10</t>
  </si>
  <si>
    <t>1404/04/07</t>
  </si>
  <si>
    <t>مرابحه عام دولت140-ش.خ050504</t>
  </si>
  <si>
    <t>1402/07/04</t>
  </si>
  <si>
    <t>1405/05/04</t>
  </si>
  <si>
    <t>مرابحه عام دولت145-ش.خ050707</t>
  </si>
  <si>
    <t>1402/09/07</t>
  </si>
  <si>
    <t>1405/07/07</t>
  </si>
  <si>
    <t>مرابحه عام دولت174-ش.خ041027</t>
  </si>
  <si>
    <t>1403/06/27</t>
  </si>
  <si>
    <t>1404/10/27</t>
  </si>
  <si>
    <t>مرابحه عام دولت178-ش.خ041117</t>
  </si>
  <si>
    <t>1403/07/17</t>
  </si>
  <si>
    <t>1404/11/17</t>
  </si>
  <si>
    <t>مرابحه عام دولت192-ش.خ050604</t>
  </si>
  <si>
    <t>1403/10/04</t>
  </si>
  <si>
    <t>1405/06/04</t>
  </si>
  <si>
    <t>مرابحه عام دولت209-ش.خ050821</t>
  </si>
  <si>
    <t>1403/12/21</t>
  </si>
  <si>
    <t>1405/08/21</t>
  </si>
  <si>
    <t>مرابحه ف.لبنی رامک شیراز071114</t>
  </si>
  <si>
    <t>1403/11/14</t>
  </si>
  <si>
    <t>1407/11/14</t>
  </si>
  <si>
    <t>مرابحه لورچ 080202</t>
  </si>
  <si>
    <t>1403/02/02</t>
  </si>
  <si>
    <t>1408/02/02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</si>
  <si>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</si>
  <si>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</si>
  <si>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</si>
  <si>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</si>
  <si>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</si>
  <si>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</si>
  <si>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</si>
  <si>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صکوک مرابحه دعبید12-3ماهه18%</t>
  </si>
  <si>
    <t>1400/12/25</t>
  </si>
  <si>
    <t>1404/12/24</t>
  </si>
  <si>
    <t>صکوک مرابحه صایپا409-3ماهه 18%</t>
  </si>
  <si>
    <t>1400/09/24</t>
  </si>
  <si>
    <t>1404/09/23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</si>
  <si>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</si>
  <si>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</si>
  <si>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</si>
  <si>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</si>
  <si>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</si>
  <si>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</si>
  <si>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</si>
  <si>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</si>
  <si>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صندوق صکوک مرابحه صایپا409-3ماهه 18%</t>
  </si>
  <si>
    <t>-10.00%</t>
  </si>
  <si>
    <t>سایر</t>
  </si>
  <si>
    <t>صندوق صکوک مرابحه دعبید12-3ماهه18%</t>
  </si>
  <si>
    <t>-3.22%</t>
  </si>
  <si>
    <t>1.65%</t>
  </si>
  <si>
    <t>صندوق اجاره تابان فرداکاران14061205</t>
  </si>
  <si>
    <t>-5.50%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</si>
  <si>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</si>
  <si>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</si>
  <si>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</si>
  <si>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</si>
  <si>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</si>
  <si>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</si>
  <si>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سامان آرژانتين</t>
  </si>
  <si>
    <t>حساب جاری بانک ملی جهان کودک</t>
  </si>
  <si>
    <t>حساب جاری بانک تجارت مطهري-مهرداد</t>
  </si>
  <si>
    <t>سپرده کوتاه مدت بانک تجارت مطهري-مهرداد</t>
  </si>
  <si>
    <t>سپرده کوتاه مدت بانک سامان ملاصدرا</t>
  </si>
  <si>
    <t>سپرده کوتاه مدت بانک ملی مستقل حافظ</t>
  </si>
  <si>
    <t>سپرده کوتاه مدت بانک اقتصاد نوین مرزداران</t>
  </si>
  <si>
    <t>سپرده کوتاه مدت بانک رفاه سعادت آباد</t>
  </si>
  <si>
    <t>سپرده کوتاه مدت بانک خاورمیانه مهستان</t>
  </si>
  <si>
    <t>سپرده کوتاه مدت موسسه اعتباری ملل فاطمی</t>
  </si>
  <si>
    <t>سپرده کوتاه مدت بانک ملت پالایشگاه تهران</t>
  </si>
  <si>
    <t>قرض الحسنه بانک شهر بلوار امین قم</t>
  </si>
  <si>
    <t>سپرده کوتاه مدت بانک مسکن توانیر</t>
  </si>
  <si>
    <t>سپرده کوتاه مدت بانک صادرات فردوسی</t>
  </si>
  <si>
    <t>سپرده بلند مدت بانک اقتصاد نوین مقدس اردبیلی</t>
  </si>
  <si>
    <t>سپرده بلند مدت بانک صادرات فردوسی</t>
  </si>
  <si>
    <t>سپرده بلند مدت بانک صادرات بالای فلکه دوم هوایی</t>
  </si>
  <si>
    <t>سپرده بلند مدت بانک ملی بورس اوراق بهادار</t>
  </si>
  <si>
    <t>سپرده بلند مدت بانک ملی شهید فهمیده</t>
  </si>
  <si>
    <t>سپرده بلند مدت بانک ملت بورس کالا</t>
  </si>
  <si>
    <t>سپرده بلند مدت بانک ملت صنایع ملی</t>
  </si>
  <si>
    <t>سپرده بلند مدت بانک ملت پاساژ مریم</t>
  </si>
  <si>
    <t>سپرده بلند مدت بانک صادرات خاقانی</t>
  </si>
  <si>
    <t>سپرده بلند مدت بانک مسکن توانیر</t>
  </si>
  <si>
    <t>سپرده بلند مدت بانک ملت محمودیه</t>
  </si>
  <si>
    <t>سپرده بلند مدت بانک ملت ولیعصر نبش دکتر بهشتی</t>
  </si>
  <si>
    <t>سپرده بلند مدت بانک ملت مرکزی رشت</t>
  </si>
  <si>
    <t>سپرده بلند مدت بانک تجارت مرکزی کیش</t>
  </si>
  <si>
    <t>سپرده بلند مدت بانک ملت بیمارستان قلب</t>
  </si>
  <si>
    <t>سپرده بلند مدت بانک ملت پالایشگاه تهران</t>
  </si>
  <si>
    <t>سپرده بلند مدت بانک تجارت بندر دیر بوشهر</t>
  </si>
  <si>
    <t>سپرده بلند مدت بانک تجارت آبدان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</si>
  <si>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</si>
  <si>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</si>
  <si>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</si>
  <si>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</si>
  <si>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</si>
  <si>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</si>
  <si>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</si>
  <si>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</si>
  <si>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</si>
  <si>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</si>
  <si>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</si>
  <si>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</si>
  <si>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</si>
  <si>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</si>
  <si>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</si>
  <si>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</si>
  <si>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</si>
  <si>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</si>
  <si>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</si>
  <si>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</si>
  <si>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</si>
  <si>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</si>
  <si>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</si>
  <si>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</si>
  <si>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</si>
  <si>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</si>
  <si>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</si>
  <si>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</si>
  <si>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سرمایه‌گذاری نیکی گستران</t>
  </si>
  <si>
    <t>-3-2</t>
  </si>
  <si>
    <t>عنوان</t>
  </si>
  <si>
    <t>درآمد سود اوراق</t>
  </si>
  <si>
    <t>صندوق مرابحه عام دولت102-ش.خ031211</t>
  </si>
  <si>
    <t>صندوق مشارکت ش قم612-3 ماهه 20.5%</t>
  </si>
  <si>
    <t>صندوق صکوک منفعت نفت1312-6ماهه 18/5%</t>
  </si>
  <si>
    <t>صندوق مرابحه عام دولت138-ش.خ031004</t>
  </si>
  <si>
    <t>مرابحه اکتوور کو-کاردان070612</t>
  </si>
  <si>
    <t>مرابحه ذوب و نوردکرمان14060814</t>
  </si>
  <si>
    <t>مشارکت ش کرج0312-سه ماهه18%</t>
  </si>
  <si>
    <t>مشارکت ش اسلامشهر312-3ماهه18%</t>
  </si>
  <si>
    <t>صندوق اسنادخزانه-م7بودجه01-040714</t>
  </si>
  <si>
    <t>صندوق اسنادخزانه-م9بودجه01-040826</t>
  </si>
  <si>
    <t>صندوق اسناد خزانه-م7بودجه02-040910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</si>
  <si>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</si>
  <si>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</si>
  <si>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</si>
  <si>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</si>
  <si>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</si>
  <si>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</si>
  <si>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</si>
  <si>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</si>
  <si>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</si>
  <si>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</si>
  <si>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</si>
  <si>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</si>
  <si>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</si>
  <si>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</si>
  <si>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</si>
  <si>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</si>
  <si>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پارسیان پاچنار</t>
  </si>
  <si>
    <t>سپرده بلند مدت بانک پاسارگاد بهزادی</t>
  </si>
  <si>
    <t>سپرده بلند مدت موسسه اعتباری ملل فاطمی</t>
  </si>
  <si>
    <t>سپرده بلند مدت بانک تجارت مرکزی نیشاپور</t>
  </si>
  <si>
    <t>سپرده بلند مدت بانک تجارت آفریقا ظفر</t>
  </si>
  <si>
    <t>سپرده بلند مدت بانک صادرات ممتاز مشهد</t>
  </si>
  <si>
    <t>سپرده بلند مدت بانک تجارت ارم شیراز</t>
  </si>
  <si>
    <t>سپرده بلند مدت بانک تجارت صنایع دریایی</t>
  </si>
  <si>
    <t>سپرده بلند مدت بانک ملی بازار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</si>
  <si>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</si>
  <si>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</si>
  <si>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</si>
  <si>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</si>
  <si>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</si>
  <si>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</si>
  <si>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</si>
  <si>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</si>
  <si>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</si>
  <si>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</si>
  <si>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</si>
  <si>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</si>
  <si>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</si>
  <si>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</si>
  <si>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</si>
  <si>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</si>
  <si>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</si>
  <si>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</si>
  <si>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</si>
  <si>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</si>
  <si>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مرابحه عام دولت138-ش.خ031004</t>
  </si>
  <si>
    <t>1407/06/12</t>
  </si>
  <si>
    <t>1406/08/14</t>
  </si>
  <si>
    <t>مرابحه عام دولت102-ش.خ031211</t>
  </si>
  <si>
    <t>1403/12/11</t>
  </si>
  <si>
    <t>1403/12/28</t>
  </si>
  <si>
    <t>1403/12/26</t>
  </si>
  <si>
    <t>صکوک منفعت نفت1312-6ماهه 18/5%</t>
  </si>
  <si>
    <t>1403/12/17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</si>
  <si>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</si>
  <si>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</si>
  <si>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</si>
  <si>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</si>
  <si>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</si>
  <si>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</si>
  <si>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</si>
  <si>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صندوق مرابحه عام دولت131-ش.خ040410</t>
  </si>
  <si>
    <t>صندوق مرابحه عام دولت140-ش.خ050504</t>
  </si>
  <si>
    <t>صندوق مشارکت ش کرج512-3ماهه18%</t>
  </si>
  <si>
    <t>صندوق مرابحه عام دولت145-ش.خ050707</t>
  </si>
  <si>
    <t>صندوق مرابحه لورچ 080202</t>
  </si>
  <si>
    <t>صندوق صکوک اجاره فارس073-بدون ضامن</t>
  </si>
  <si>
    <t>صندوق مرابحه عام دولت174-ش.خ041027</t>
  </si>
  <si>
    <t>صندوق مشارکت ش قم512-3ماهه18%</t>
  </si>
  <si>
    <t>صندوق مرابحه عام دولت178-ش.خ041117</t>
  </si>
  <si>
    <t>صندوق مرابحه عام دولت192-ش.خ050604</t>
  </si>
  <si>
    <t>صندوق مرابحه ف.لبنی رامک شیراز071114</t>
  </si>
  <si>
    <t>صندوق صکوک مرابحه وتوصا712-3ماهه23%</t>
  </si>
  <si>
    <t>صندوق مرابحه عام دولت209-ش.خ050821</t>
  </si>
  <si>
    <t xml:space="preserve">سلف موازی هیدروکربن آفتاب061	</t>
  </si>
  <si>
    <t>تامین سرمایه کاردان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</si>
</sst>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8" formatCode="_ * #,##0_-_ ;_ * #,##0\-_ ;_ * &quot;-&quot;??_-_ ;_ @_ 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3" fontId="5" fillId="0" borderId="2" xfId="0" applyNumberFormat="1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center" vertical="top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90"/>
    </xf>
    <xf numFmtId="4" fontId="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37" t="s">
        <v>0</v>
      </c>
      <c r="B1" s="37"/>
      <c r="C1" s="37"/>
    </row>
    <row r="2" spans="1:3" ht="21.75" customHeight="1" x14ac:dyDescent="0.2">
      <c r="A2" s="37" t="s">
        <v>1</v>
      </c>
      <c r="B2" s="37"/>
      <c r="C2" s="37"/>
    </row>
    <row r="3" spans="1:3" ht="21.75" customHeight="1" x14ac:dyDescent="0.2">
      <c r="A3" s="37" t="s">
        <v>2</v>
      </c>
      <c r="B3" s="37"/>
      <c r="C3" s="37"/>
    </row>
    <row r="4" spans="1:3" ht="7.35" customHeight="1" x14ac:dyDescent="0.2"/>
    <row r="5" spans="1:3" ht="123.6" customHeight="1" x14ac:dyDescent="0.2">
      <c r="B5" s="38"/>
    </row>
    <row r="6" spans="1:3" ht="123.6" customHeight="1" x14ac:dyDescent="0.2">
      <c r="B6" s="3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1"/>
  <sheetViews>
    <sheetView rightToLeft="1" workbookViewId="0">
      <selection activeCell="A3" sqref="A3:W3"/>
    </sheetView>
  </sheetViews>
  <sheetFormatPr defaultRowHeight="12.75" x14ac:dyDescent="0.2"/>
  <cols>
    <col min="1" max="1" width="6.42578125" bestFit="1" customWidth="1"/>
    <col min="2" max="2" width="23.8554687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4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4.5703125" bestFit="1" customWidth="1"/>
    <col min="18" max="18" width="1.28515625" customWidth="1"/>
    <col min="19" max="19" width="13.85546875" bestFit="1" customWidth="1"/>
    <col min="20" max="20" width="1.28515625" customWidth="1"/>
    <col min="21" max="21" width="14.57031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1.75" customHeight="1" x14ac:dyDescent="0.2">
      <c r="A2" s="37" t="s">
        <v>172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3" ht="14.45" customHeight="1" x14ac:dyDescent="0.2"/>
    <row r="5" spans="1:23" ht="14.45" customHeight="1" x14ac:dyDescent="0.2">
      <c r="A5" s="1" t="s">
        <v>197</v>
      </c>
      <c r="B5" s="41" t="s">
        <v>198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14.45" customHeight="1" x14ac:dyDescent="0.2">
      <c r="D6" s="39" t="s">
        <v>191</v>
      </c>
      <c r="E6" s="39"/>
      <c r="F6" s="39"/>
      <c r="G6" s="39"/>
      <c r="H6" s="39"/>
      <c r="I6" s="39"/>
      <c r="J6" s="39"/>
      <c r="K6" s="39"/>
      <c r="L6" s="39"/>
      <c r="N6" s="39" t="s">
        <v>192</v>
      </c>
      <c r="O6" s="39"/>
      <c r="P6" s="39"/>
      <c r="Q6" s="39"/>
      <c r="R6" s="39"/>
      <c r="S6" s="39"/>
      <c r="T6" s="39"/>
      <c r="U6" s="39"/>
      <c r="V6" s="39"/>
      <c r="W6" s="39"/>
    </row>
    <row r="7" spans="1:23" ht="14.45" customHeight="1" x14ac:dyDescent="0.2">
      <c r="D7" s="3"/>
      <c r="E7" s="3"/>
      <c r="F7" s="3"/>
      <c r="G7" s="3"/>
      <c r="H7" s="3"/>
      <c r="I7" s="3"/>
      <c r="J7" s="40" t="s">
        <v>20</v>
      </c>
      <c r="K7" s="40"/>
      <c r="L7" s="40"/>
      <c r="N7" s="3"/>
      <c r="O7" s="3"/>
      <c r="P7" s="3"/>
      <c r="Q7" s="3"/>
      <c r="R7" s="3"/>
      <c r="S7" s="3"/>
      <c r="T7" s="3"/>
      <c r="U7" s="40" t="s">
        <v>20</v>
      </c>
      <c r="V7" s="40"/>
      <c r="W7" s="40"/>
    </row>
    <row r="8" spans="1:23" ht="14.45" customHeight="1" x14ac:dyDescent="0.2">
      <c r="A8" s="39" t="s">
        <v>37</v>
      </c>
      <c r="B8" s="39"/>
      <c r="D8" s="2" t="s">
        <v>199</v>
      </c>
      <c r="F8" s="2" t="s">
        <v>195</v>
      </c>
      <c r="H8" s="2" t="s">
        <v>196</v>
      </c>
      <c r="J8" s="4" t="s">
        <v>137</v>
      </c>
      <c r="K8" s="3"/>
      <c r="L8" s="4" t="s">
        <v>177</v>
      </c>
      <c r="N8" s="2" t="s">
        <v>199</v>
      </c>
      <c r="P8" s="39" t="s">
        <v>195</v>
      </c>
      <c r="Q8" s="39"/>
      <c r="S8" s="2" t="s">
        <v>196</v>
      </c>
      <c r="U8" s="4" t="s">
        <v>137</v>
      </c>
      <c r="V8" s="3"/>
      <c r="W8" s="4" t="s">
        <v>177</v>
      </c>
    </row>
    <row r="9" spans="1:23" ht="21.75" customHeight="1" x14ac:dyDescent="0.2">
      <c r="A9" s="48" t="s">
        <v>200</v>
      </c>
      <c r="B9" s="48"/>
      <c r="D9" s="6">
        <v>0</v>
      </c>
      <c r="F9" s="6">
        <v>0</v>
      </c>
      <c r="H9" s="6">
        <v>0</v>
      </c>
      <c r="J9" s="6">
        <v>0</v>
      </c>
      <c r="L9" s="13">
        <v>0</v>
      </c>
      <c r="N9" s="6">
        <v>0</v>
      </c>
      <c r="P9" s="46">
        <v>0</v>
      </c>
      <c r="Q9" s="46"/>
      <c r="S9" s="6">
        <v>1528384000</v>
      </c>
      <c r="U9" s="6">
        <v>1528384000</v>
      </c>
      <c r="W9" s="13">
        <v>0.02</v>
      </c>
    </row>
    <row r="10" spans="1:23" ht="21.75" customHeight="1" x14ac:dyDescent="0.2">
      <c r="A10" s="50" t="s">
        <v>40</v>
      </c>
      <c r="B10" s="50"/>
      <c r="D10" s="19">
        <v>0</v>
      </c>
      <c r="F10" s="19">
        <v>-8005883602</v>
      </c>
      <c r="H10" s="19">
        <v>0</v>
      </c>
      <c r="J10" s="19">
        <v>-8005883602</v>
      </c>
      <c r="L10" s="18">
        <v>-0.31</v>
      </c>
      <c r="N10" s="19">
        <v>0</v>
      </c>
      <c r="P10" s="45">
        <v>-8005883602</v>
      </c>
      <c r="Q10" s="52"/>
      <c r="S10" s="19">
        <v>0</v>
      </c>
      <c r="U10" s="19">
        <v>-8005883602</v>
      </c>
      <c r="W10" s="18">
        <v>-0.08</v>
      </c>
    </row>
    <row r="11" spans="1:23" ht="21.75" customHeight="1" x14ac:dyDescent="0.2">
      <c r="A11" s="43" t="s">
        <v>20</v>
      </c>
      <c r="B11" s="43"/>
      <c r="D11" s="10">
        <v>0</v>
      </c>
      <c r="F11" s="10">
        <v>-8005883602</v>
      </c>
      <c r="H11" s="10">
        <v>0</v>
      </c>
      <c r="J11" s="10">
        <v>-8005883602</v>
      </c>
      <c r="L11" s="11">
        <v>-0.31</v>
      </c>
      <c r="N11" s="10">
        <v>0</v>
      </c>
      <c r="Q11" s="10">
        <v>-8005883602</v>
      </c>
      <c r="S11" s="10">
        <v>1528384000</v>
      </c>
      <c r="U11" s="10">
        <v>-6477499602</v>
      </c>
      <c r="W11" s="11">
        <v>-0.06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39"/>
  <sheetViews>
    <sheetView rightToLeft="1" workbookViewId="0">
      <selection activeCell="K14" sqref="K14"/>
    </sheetView>
  </sheetViews>
  <sheetFormatPr defaultRowHeight="12.75" x14ac:dyDescent="0.2"/>
  <cols>
    <col min="1" max="1" width="36.28515625" bestFit="1" customWidth="1"/>
    <col min="2" max="2" width="1.28515625" customWidth="1"/>
    <col min="3" max="3" width="17.85546875" bestFit="1" customWidth="1"/>
    <col min="4" max="4" width="1.28515625" customWidth="1"/>
    <col min="5" max="5" width="16.85546875" bestFit="1" customWidth="1"/>
    <col min="6" max="6" width="1.28515625" customWidth="1"/>
    <col min="7" max="7" width="11.140625" bestFit="1" customWidth="1"/>
    <col min="8" max="8" width="1.28515625" customWidth="1"/>
    <col min="9" max="9" width="17.5703125" bestFit="1" customWidth="1"/>
    <col min="10" max="10" width="1.28515625" customWidth="1"/>
    <col min="11" max="11" width="17.5703125" bestFit="1" customWidth="1"/>
    <col min="12" max="12" width="1.28515625" customWidth="1"/>
    <col min="13" max="13" width="17.7109375" bestFit="1" customWidth="1"/>
    <col min="14" max="14" width="1.28515625" customWidth="1"/>
    <col min="15" max="15" width="15" bestFit="1" customWidth="1"/>
    <col min="16" max="16" width="1.28515625" customWidth="1"/>
    <col min="17" max="17" width="17.85546875" bestFit="1" customWidth="1"/>
    <col min="18" max="18" width="0.28515625" customWidth="1"/>
  </cols>
  <sheetData>
    <row r="1" spans="1:17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1.75" customHeight="1" x14ac:dyDescent="0.2">
      <c r="A2" s="37" t="s">
        <v>172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5" customHeight="1" x14ac:dyDescent="0.2"/>
    <row r="5" spans="1:17" ht="14.45" customHeight="1" x14ac:dyDescent="0.2">
      <c r="A5" s="1" t="s">
        <v>201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ht="14.45" customHeight="1" x14ac:dyDescent="0.2">
      <c r="C6" s="39" t="s">
        <v>191</v>
      </c>
      <c r="D6" s="39"/>
      <c r="E6" s="39"/>
      <c r="F6" s="39"/>
      <c r="G6" s="39"/>
      <c r="H6" s="39"/>
      <c r="I6" s="39"/>
      <c r="K6" s="39" t="s">
        <v>192</v>
      </c>
      <c r="L6" s="39"/>
      <c r="M6" s="39"/>
      <c r="N6" s="39"/>
      <c r="O6" s="39"/>
      <c r="P6" s="39"/>
      <c r="Q6" s="39"/>
    </row>
    <row r="7" spans="1:17" ht="14.45" customHeight="1" x14ac:dyDescent="0.2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17" ht="14.45" customHeight="1" x14ac:dyDescent="0.2">
      <c r="A8" s="2" t="s">
        <v>202</v>
      </c>
      <c r="C8" s="2" t="s">
        <v>203</v>
      </c>
      <c r="E8" s="2" t="s">
        <v>195</v>
      </c>
      <c r="G8" s="2" t="s">
        <v>196</v>
      </c>
      <c r="I8" s="2" t="s">
        <v>20</v>
      </c>
      <c r="K8" s="2" t="s">
        <v>203</v>
      </c>
      <c r="M8" s="2" t="s">
        <v>195</v>
      </c>
      <c r="O8" s="2" t="s">
        <v>196</v>
      </c>
      <c r="Q8" s="2" t="s">
        <v>20</v>
      </c>
    </row>
    <row r="9" spans="1:17" ht="21.75" customHeight="1" x14ac:dyDescent="0.2">
      <c r="A9" s="12" t="s">
        <v>204</v>
      </c>
      <c r="C9" s="6">
        <v>0</v>
      </c>
      <c r="E9" s="6">
        <v>0</v>
      </c>
      <c r="G9" s="6">
        <v>0</v>
      </c>
      <c r="I9" s="6">
        <f>C9+E9+G9</f>
        <v>0</v>
      </c>
      <c r="K9" s="6">
        <v>9148775203</v>
      </c>
      <c r="M9" s="6">
        <v>0</v>
      </c>
      <c r="O9" s="6">
        <v>6437410400</v>
      </c>
      <c r="Q9" s="6">
        <v>15586185603</v>
      </c>
    </row>
    <row r="10" spans="1:17" ht="21.75" customHeight="1" x14ac:dyDescent="0.2">
      <c r="A10" s="14" t="s">
        <v>205</v>
      </c>
      <c r="C10" s="16">
        <v>134894032862</v>
      </c>
      <c r="E10" s="16">
        <v>0</v>
      </c>
      <c r="G10" s="16">
        <v>0</v>
      </c>
      <c r="I10" s="16">
        <f>C10+E10+G10</f>
        <v>134894032862</v>
      </c>
      <c r="K10" s="16">
        <v>847075338742</v>
      </c>
      <c r="M10" s="16">
        <v>53310335769</v>
      </c>
      <c r="O10" s="16">
        <v>33381459825</v>
      </c>
      <c r="Q10" s="16">
        <f>K10+M10+O10</f>
        <v>933767134336</v>
      </c>
    </row>
    <row r="11" spans="1:17" ht="21.75" customHeight="1" x14ac:dyDescent="0.2">
      <c r="A11" s="14" t="s">
        <v>206</v>
      </c>
      <c r="C11" s="16">
        <v>0</v>
      </c>
      <c r="E11" s="16">
        <v>0</v>
      </c>
      <c r="G11" s="16">
        <v>0</v>
      </c>
      <c r="I11" s="16">
        <f t="shared" ref="I11:I38" si="0">C11+E11+G11</f>
        <v>0</v>
      </c>
      <c r="K11" s="16">
        <v>4111315</v>
      </c>
      <c r="M11" s="16">
        <v>0</v>
      </c>
      <c r="O11" s="16">
        <v>247084</v>
      </c>
      <c r="Q11" s="16">
        <f t="shared" ref="Q11:Q38" si="1">K11+M11+O11</f>
        <v>4358399</v>
      </c>
    </row>
    <row r="12" spans="1:17" ht="21.75" customHeight="1" x14ac:dyDescent="0.2">
      <c r="A12" s="14" t="s">
        <v>57</v>
      </c>
      <c r="C12" s="16">
        <v>68299657374</v>
      </c>
      <c r="E12" s="16">
        <v>79964625385</v>
      </c>
      <c r="G12" s="16">
        <v>0</v>
      </c>
      <c r="I12" s="16">
        <f t="shared" si="0"/>
        <v>148264282759</v>
      </c>
      <c r="K12" s="16">
        <v>103551093438</v>
      </c>
      <c r="M12" s="16">
        <v>114263097876</v>
      </c>
      <c r="O12" s="16">
        <v>-257029891</v>
      </c>
      <c r="Q12" s="16">
        <f t="shared" si="1"/>
        <v>217557161423</v>
      </c>
    </row>
    <row r="13" spans="1:17" ht="21.75" customHeight="1" x14ac:dyDescent="0.2">
      <c r="A13" s="14" t="s">
        <v>207</v>
      </c>
      <c r="C13" s="16">
        <v>0</v>
      </c>
      <c r="E13" s="16">
        <v>0</v>
      </c>
      <c r="G13" s="16">
        <v>0</v>
      </c>
      <c r="I13" s="16">
        <f t="shared" si="0"/>
        <v>0</v>
      </c>
      <c r="K13" s="16">
        <v>760336931</v>
      </c>
      <c r="M13" s="16">
        <v>0</v>
      </c>
      <c r="O13" s="16">
        <v>5168718877</v>
      </c>
      <c r="Q13" s="16">
        <f t="shared" si="1"/>
        <v>5929055808</v>
      </c>
    </row>
    <row r="14" spans="1:17" ht="21.75" customHeight="1" x14ac:dyDescent="0.2">
      <c r="A14" s="14" t="s">
        <v>96</v>
      </c>
      <c r="C14" s="16">
        <v>67755658055</v>
      </c>
      <c r="E14" s="16">
        <v>-43586125501</v>
      </c>
      <c r="G14" s="16">
        <v>0</v>
      </c>
      <c r="I14" s="16">
        <f t="shared" si="0"/>
        <v>24169532554</v>
      </c>
      <c r="K14" s="16">
        <v>212970341949</v>
      </c>
      <c r="M14" s="16">
        <v>-255546213516</v>
      </c>
      <c r="O14" s="16">
        <v>0</v>
      </c>
      <c r="Q14" s="16">
        <f t="shared" si="1"/>
        <v>-42575871567</v>
      </c>
    </row>
    <row r="15" spans="1:17" ht="21.75" customHeight="1" x14ac:dyDescent="0.2">
      <c r="A15" s="14" t="s">
        <v>75</v>
      </c>
      <c r="C15" s="16">
        <v>28185421014</v>
      </c>
      <c r="E15" s="16">
        <v>0</v>
      </c>
      <c r="G15" s="16">
        <v>0</v>
      </c>
      <c r="I15" s="16">
        <f t="shared" si="0"/>
        <v>28185421014</v>
      </c>
      <c r="K15" s="16">
        <v>100201724635</v>
      </c>
      <c r="M15" s="16">
        <v>-181250000</v>
      </c>
      <c r="O15" s="16">
        <v>0</v>
      </c>
      <c r="Q15" s="16">
        <f t="shared" si="1"/>
        <v>100020474635</v>
      </c>
    </row>
    <row r="16" spans="1:17" ht="21.75" customHeight="1" x14ac:dyDescent="0.2">
      <c r="A16" s="14" t="s">
        <v>60</v>
      </c>
      <c r="C16" s="16">
        <v>165512495720</v>
      </c>
      <c r="E16" s="16">
        <v>34481749050</v>
      </c>
      <c r="G16" s="16">
        <v>0</v>
      </c>
      <c r="I16" s="16">
        <f t="shared" si="0"/>
        <v>199994244770</v>
      </c>
      <c r="K16" s="16">
        <v>639258866236</v>
      </c>
      <c r="M16" s="16">
        <v>-330847720125</v>
      </c>
      <c r="O16" s="16">
        <v>0</v>
      </c>
      <c r="Q16" s="16">
        <f t="shared" si="1"/>
        <v>308411146111</v>
      </c>
    </row>
    <row r="17" spans="1:17" ht="21.75" customHeight="1" x14ac:dyDescent="0.2">
      <c r="A17" s="14" t="s">
        <v>99</v>
      </c>
      <c r="C17" s="16">
        <v>28323307784</v>
      </c>
      <c r="E17" s="16">
        <v>0</v>
      </c>
      <c r="G17" s="16">
        <v>0</v>
      </c>
      <c r="I17" s="16">
        <f t="shared" si="0"/>
        <v>28323307784</v>
      </c>
      <c r="K17" s="16">
        <v>127974554105</v>
      </c>
      <c r="M17" s="16">
        <v>-181250000</v>
      </c>
      <c r="O17" s="16">
        <v>0</v>
      </c>
      <c r="Q17" s="16">
        <f t="shared" si="1"/>
        <v>127793304105</v>
      </c>
    </row>
    <row r="18" spans="1:17" ht="21.75" customHeight="1" x14ac:dyDescent="0.2">
      <c r="A18" s="14" t="s">
        <v>93</v>
      </c>
      <c r="C18" s="16">
        <v>173661693219</v>
      </c>
      <c r="E18" s="16">
        <v>0</v>
      </c>
      <c r="G18" s="16">
        <v>0</v>
      </c>
      <c r="I18" s="16">
        <f t="shared" si="0"/>
        <v>173661693219</v>
      </c>
      <c r="K18" s="16">
        <v>179159859171</v>
      </c>
      <c r="M18" s="16">
        <v>-1584663124</v>
      </c>
      <c r="O18" s="16">
        <v>0</v>
      </c>
      <c r="Q18" s="16">
        <f t="shared" si="1"/>
        <v>177575196047</v>
      </c>
    </row>
    <row r="19" spans="1:17" ht="21.75" customHeight="1" x14ac:dyDescent="0.2">
      <c r="A19" s="14" t="s">
        <v>90</v>
      </c>
      <c r="C19" s="16">
        <v>60100379541</v>
      </c>
      <c r="E19" s="16">
        <v>0</v>
      </c>
      <c r="G19" s="16">
        <v>0</v>
      </c>
      <c r="I19" s="16">
        <f t="shared" si="0"/>
        <v>60100379541</v>
      </c>
      <c r="K19" s="16">
        <v>347468818461</v>
      </c>
      <c r="M19" s="16">
        <v>76428474841</v>
      </c>
      <c r="O19" s="16">
        <v>0</v>
      </c>
      <c r="Q19" s="16">
        <f t="shared" si="1"/>
        <v>423897293302</v>
      </c>
    </row>
    <row r="20" spans="1:17" ht="21.75" customHeight="1" x14ac:dyDescent="0.2">
      <c r="A20" s="14" t="s">
        <v>105</v>
      </c>
      <c r="C20" s="16">
        <v>46850295</v>
      </c>
      <c r="E20" s="16">
        <v>0</v>
      </c>
      <c r="G20" s="16">
        <v>0</v>
      </c>
      <c r="I20" s="16">
        <f t="shared" si="0"/>
        <v>46850295</v>
      </c>
      <c r="K20" s="16">
        <v>270292519</v>
      </c>
      <c r="M20" s="16">
        <v>0</v>
      </c>
      <c r="O20" s="16">
        <v>0</v>
      </c>
      <c r="Q20" s="16">
        <f t="shared" si="1"/>
        <v>270292519</v>
      </c>
    </row>
    <row r="21" spans="1:17" ht="21.75" customHeight="1" x14ac:dyDescent="0.2">
      <c r="A21" s="14" t="s">
        <v>87</v>
      </c>
      <c r="C21" s="16">
        <v>30694950005</v>
      </c>
      <c r="E21" s="16">
        <v>0</v>
      </c>
      <c r="G21" s="16">
        <v>0</v>
      </c>
      <c r="I21" s="16">
        <f t="shared" si="0"/>
        <v>30694950005</v>
      </c>
      <c r="K21" s="16">
        <v>183842830061</v>
      </c>
      <c r="M21" s="16">
        <v>12970729029</v>
      </c>
      <c r="O21" s="16">
        <v>0</v>
      </c>
      <c r="Q21" s="16">
        <f t="shared" si="1"/>
        <v>196813559090</v>
      </c>
    </row>
    <row r="22" spans="1:17" ht="21.75" customHeight="1" x14ac:dyDescent="0.2">
      <c r="A22" s="14" t="s">
        <v>72</v>
      </c>
      <c r="C22" s="16">
        <v>56951623079</v>
      </c>
      <c r="E22" s="16">
        <v>199963750000</v>
      </c>
      <c r="G22" s="16">
        <v>0</v>
      </c>
      <c r="I22" s="16">
        <f t="shared" si="0"/>
        <v>256915373079</v>
      </c>
      <c r="K22" s="16">
        <v>340650664586</v>
      </c>
      <c r="M22" s="16">
        <v>199963750000</v>
      </c>
      <c r="O22" s="16">
        <v>0</v>
      </c>
      <c r="Q22" s="16">
        <f t="shared" si="1"/>
        <v>540614414586</v>
      </c>
    </row>
    <row r="23" spans="1:17" ht="21.75" customHeight="1" x14ac:dyDescent="0.2">
      <c r="A23" s="14" t="s">
        <v>102</v>
      </c>
      <c r="C23" s="16">
        <v>29228116439</v>
      </c>
      <c r="E23" s="16">
        <v>149972812500</v>
      </c>
      <c r="G23" s="16">
        <v>0</v>
      </c>
      <c r="I23" s="16">
        <f t="shared" si="0"/>
        <v>179200928939</v>
      </c>
      <c r="K23" s="16">
        <v>172615560178</v>
      </c>
      <c r="M23" s="16">
        <v>149972812500</v>
      </c>
      <c r="O23" s="16">
        <v>0</v>
      </c>
      <c r="Q23" s="16">
        <f t="shared" si="1"/>
        <v>322588372678</v>
      </c>
    </row>
    <row r="24" spans="1:17" ht="21.75" customHeight="1" x14ac:dyDescent="0.2">
      <c r="A24" s="14" t="s">
        <v>84</v>
      </c>
      <c r="C24" s="16">
        <v>70534805880</v>
      </c>
      <c r="E24" s="16">
        <v>0</v>
      </c>
      <c r="G24" s="16">
        <v>0</v>
      </c>
      <c r="I24" s="16">
        <f t="shared" si="0"/>
        <v>70534805880</v>
      </c>
      <c r="K24" s="16">
        <v>342669404417</v>
      </c>
      <c r="M24" s="16">
        <v>-102496479148</v>
      </c>
      <c r="O24" s="16">
        <v>0</v>
      </c>
      <c r="Q24" s="16">
        <f t="shared" si="1"/>
        <v>240172925269</v>
      </c>
    </row>
    <row r="25" spans="1:17" ht="21.75" customHeight="1" x14ac:dyDescent="0.2">
      <c r="A25" s="14" t="s">
        <v>111</v>
      </c>
      <c r="C25" s="16">
        <v>31233528</v>
      </c>
      <c r="E25" s="16">
        <v>0</v>
      </c>
      <c r="G25" s="16">
        <v>0</v>
      </c>
      <c r="I25" s="16">
        <f t="shared" si="0"/>
        <v>31233528</v>
      </c>
      <c r="K25" s="16">
        <v>180195012</v>
      </c>
      <c r="M25" s="16">
        <v>0</v>
      </c>
      <c r="O25" s="16">
        <v>0</v>
      </c>
      <c r="Q25" s="16">
        <f t="shared" si="1"/>
        <v>180195012</v>
      </c>
    </row>
    <row r="26" spans="1:17" ht="21.75" customHeight="1" x14ac:dyDescent="0.2">
      <c r="A26" s="14" t="s">
        <v>81</v>
      </c>
      <c r="C26" s="16">
        <v>8848370887</v>
      </c>
      <c r="E26" s="16">
        <v>0</v>
      </c>
      <c r="G26" s="16">
        <v>0</v>
      </c>
      <c r="I26" s="16">
        <f t="shared" si="0"/>
        <v>8848370887</v>
      </c>
      <c r="K26" s="16">
        <v>53342595384</v>
      </c>
      <c r="M26" s="16">
        <v>10415191905</v>
      </c>
      <c r="O26" s="16">
        <v>0</v>
      </c>
      <c r="Q26" s="16">
        <f t="shared" si="1"/>
        <v>63757787289</v>
      </c>
    </row>
    <row r="27" spans="1:17" ht="21.75" customHeight="1" x14ac:dyDescent="0.2">
      <c r="A27" s="14" t="s">
        <v>208</v>
      </c>
      <c r="C27" s="16">
        <v>0</v>
      </c>
      <c r="E27" s="16">
        <v>0</v>
      </c>
      <c r="G27" s="16">
        <v>0</v>
      </c>
      <c r="I27" s="16">
        <f t="shared" si="0"/>
        <v>0</v>
      </c>
      <c r="K27" s="16">
        <v>37920327010</v>
      </c>
      <c r="M27" s="16">
        <v>0</v>
      </c>
      <c r="O27" s="16">
        <v>0</v>
      </c>
      <c r="Q27" s="16">
        <f t="shared" si="1"/>
        <v>37920327010</v>
      </c>
    </row>
    <row r="28" spans="1:17" ht="21.75" customHeight="1" x14ac:dyDescent="0.2">
      <c r="A28" s="14" t="s">
        <v>78</v>
      </c>
      <c r="C28" s="16">
        <v>50394479238</v>
      </c>
      <c r="E28" s="16">
        <v>0</v>
      </c>
      <c r="G28" s="16">
        <v>0</v>
      </c>
      <c r="I28" s="16">
        <f t="shared" si="0"/>
        <v>50394479238</v>
      </c>
      <c r="K28" s="16">
        <v>285072474728</v>
      </c>
      <c r="M28" s="16">
        <v>58320677461</v>
      </c>
      <c r="O28" s="16">
        <v>0</v>
      </c>
      <c r="Q28" s="16">
        <f t="shared" si="1"/>
        <v>343393152189</v>
      </c>
    </row>
    <row r="29" spans="1:17" ht="21.75" customHeight="1" x14ac:dyDescent="0.2">
      <c r="A29" s="14" t="s">
        <v>209</v>
      </c>
      <c r="C29" s="16">
        <v>0</v>
      </c>
      <c r="E29" s="16">
        <v>0</v>
      </c>
      <c r="G29" s="16">
        <v>0</v>
      </c>
      <c r="I29" s="16">
        <f t="shared" si="0"/>
        <v>0</v>
      </c>
      <c r="K29" s="16">
        <v>10312189522</v>
      </c>
      <c r="M29" s="16">
        <v>0</v>
      </c>
      <c r="O29" s="16">
        <v>0</v>
      </c>
      <c r="Q29" s="16">
        <f t="shared" si="1"/>
        <v>10312189522</v>
      </c>
    </row>
    <row r="30" spans="1:17" ht="21.75" customHeight="1" x14ac:dyDescent="0.2">
      <c r="A30" s="14" t="s">
        <v>112</v>
      </c>
      <c r="C30" s="16">
        <v>18844472967</v>
      </c>
      <c r="E30" s="16">
        <v>-27070103097</v>
      </c>
      <c r="G30" s="16">
        <v>0</v>
      </c>
      <c r="I30" s="16">
        <f t="shared" si="0"/>
        <v>-8225630130</v>
      </c>
      <c r="K30" s="16">
        <v>18844472967</v>
      </c>
      <c r="M30" s="16">
        <v>-27070103097</v>
      </c>
      <c r="O30" s="16">
        <v>0</v>
      </c>
      <c r="Q30" s="16">
        <f t="shared" si="1"/>
        <v>-8225630130</v>
      </c>
    </row>
    <row r="31" spans="1:17" ht="21.75" customHeight="1" x14ac:dyDescent="0.2">
      <c r="A31" s="14" t="s">
        <v>210</v>
      </c>
      <c r="C31" s="16">
        <v>0</v>
      </c>
      <c r="E31" s="16">
        <v>0</v>
      </c>
      <c r="G31" s="16">
        <v>0</v>
      </c>
      <c r="I31" s="16">
        <f t="shared" si="0"/>
        <v>0</v>
      </c>
      <c r="K31" s="16">
        <v>20560306202</v>
      </c>
      <c r="M31" s="16">
        <v>0</v>
      </c>
      <c r="O31" s="16">
        <v>0</v>
      </c>
      <c r="Q31" s="16">
        <f t="shared" si="1"/>
        <v>20560306202</v>
      </c>
    </row>
    <row r="32" spans="1:17" ht="21.75" customHeight="1" x14ac:dyDescent="0.2">
      <c r="A32" s="14" t="s">
        <v>211</v>
      </c>
      <c r="C32" s="16">
        <v>0</v>
      </c>
      <c r="E32" s="16">
        <v>0</v>
      </c>
      <c r="G32" s="16">
        <v>0</v>
      </c>
      <c r="I32" s="16">
        <f t="shared" si="0"/>
        <v>0</v>
      </c>
      <c r="K32" s="16">
        <v>50000000000</v>
      </c>
      <c r="M32" s="16">
        <v>0</v>
      </c>
      <c r="O32" s="16">
        <v>0</v>
      </c>
      <c r="Q32" s="16">
        <f t="shared" si="1"/>
        <v>50000000000</v>
      </c>
    </row>
    <row r="33" spans="1:17" ht="21.75" customHeight="1" x14ac:dyDescent="0.2">
      <c r="A33" s="14" t="s">
        <v>115</v>
      </c>
      <c r="C33" s="16">
        <v>128173021765</v>
      </c>
      <c r="E33" s="16">
        <v>-494928944562</v>
      </c>
      <c r="G33" s="16">
        <v>0</v>
      </c>
      <c r="I33" s="16">
        <f t="shared" si="0"/>
        <v>-366755922797</v>
      </c>
      <c r="K33" s="16">
        <v>128173021765</v>
      </c>
      <c r="M33" s="16">
        <v>-494928944562</v>
      </c>
      <c r="O33" s="16">
        <v>0</v>
      </c>
      <c r="Q33" s="16">
        <f t="shared" si="1"/>
        <v>-366755922797</v>
      </c>
    </row>
    <row r="34" spans="1:17" ht="21.75" customHeight="1" x14ac:dyDescent="0.2">
      <c r="A34" s="14" t="s">
        <v>212</v>
      </c>
      <c r="C34" s="16">
        <v>0</v>
      </c>
      <c r="E34" s="16">
        <v>978770566</v>
      </c>
      <c r="G34" s="16">
        <v>0</v>
      </c>
      <c r="I34" s="16">
        <f t="shared" si="0"/>
        <v>978770566</v>
      </c>
      <c r="K34" s="16">
        <v>0</v>
      </c>
      <c r="M34" s="16">
        <v>6694228451</v>
      </c>
      <c r="O34" s="16">
        <v>0</v>
      </c>
      <c r="Q34" s="16">
        <f t="shared" si="1"/>
        <v>6694228451</v>
      </c>
    </row>
    <row r="35" spans="1:17" ht="21.75" customHeight="1" x14ac:dyDescent="0.2">
      <c r="A35" s="14" t="s">
        <v>213</v>
      </c>
      <c r="C35" s="16">
        <v>0</v>
      </c>
      <c r="E35" s="16">
        <v>443919525</v>
      </c>
      <c r="G35" s="16">
        <v>0</v>
      </c>
      <c r="I35" s="16">
        <f t="shared" si="0"/>
        <v>443919525</v>
      </c>
      <c r="K35" s="16">
        <v>0</v>
      </c>
      <c r="M35" s="16">
        <v>2849783383</v>
      </c>
      <c r="O35" s="16">
        <v>0</v>
      </c>
      <c r="Q35" s="16">
        <f t="shared" si="1"/>
        <v>2849783383</v>
      </c>
    </row>
    <row r="36" spans="1:17" ht="21.75" customHeight="1" x14ac:dyDescent="0.2">
      <c r="A36" s="14" t="s">
        <v>214</v>
      </c>
      <c r="C36" s="16">
        <v>0</v>
      </c>
      <c r="E36" s="16">
        <v>55789887</v>
      </c>
      <c r="G36" s="16">
        <v>0</v>
      </c>
      <c r="I36" s="16">
        <f t="shared" si="0"/>
        <v>55789887</v>
      </c>
      <c r="K36" s="16">
        <v>0</v>
      </c>
      <c r="M36" s="16">
        <v>300676493</v>
      </c>
      <c r="O36" s="16">
        <v>0</v>
      </c>
      <c r="Q36" s="16">
        <f t="shared" si="1"/>
        <v>300676493</v>
      </c>
    </row>
    <row r="37" spans="1:17" ht="21.75" customHeight="1" x14ac:dyDescent="0.2">
      <c r="A37" s="14" t="s">
        <v>54</v>
      </c>
      <c r="C37" s="16">
        <v>49379480167</v>
      </c>
      <c r="E37" s="16">
        <v>116799861674</v>
      </c>
      <c r="G37" s="16">
        <v>0</v>
      </c>
      <c r="I37" s="16">
        <f t="shared" si="0"/>
        <v>166179341841</v>
      </c>
      <c r="K37" s="16">
        <v>291404650449</v>
      </c>
      <c r="M37" s="16">
        <v>689495957751</v>
      </c>
      <c r="O37" s="16">
        <v>0</v>
      </c>
      <c r="Q37" s="16">
        <f t="shared" si="1"/>
        <v>980900608200</v>
      </c>
    </row>
    <row r="38" spans="1:17" ht="21.75" customHeight="1" x14ac:dyDescent="0.2">
      <c r="A38" s="17" t="s">
        <v>50</v>
      </c>
      <c r="C38" s="19">
        <v>110057071162</v>
      </c>
      <c r="E38" s="19">
        <v>310319272897</v>
      </c>
      <c r="G38" s="19">
        <v>0</v>
      </c>
      <c r="I38" s="16">
        <f t="shared" si="0"/>
        <v>420376344059</v>
      </c>
      <c r="K38" s="19">
        <v>660342426974</v>
      </c>
      <c r="M38" s="19">
        <v>1765399612669</v>
      </c>
      <c r="O38" s="19">
        <v>0</v>
      </c>
      <c r="Q38" s="16">
        <f t="shared" si="1"/>
        <v>2425742039643</v>
      </c>
    </row>
    <row r="39" spans="1:17" ht="21.75" customHeight="1" thickBot="1" x14ac:dyDescent="0.25">
      <c r="A39" s="9" t="s">
        <v>20</v>
      </c>
      <c r="C39" s="10">
        <f>SUM(C9:C38)</f>
        <v>1279917120981</v>
      </c>
      <c r="E39" s="10">
        <v>327395378324</v>
      </c>
      <c r="G39" s="10">
        <v>0</v>
      </c>
      <c r="I39" s="10">
        <f>SUM(I9:I38)</f>
        <v>1607312499305</v>
      </c>
      <c r="K39" s="10">
        <f>SUM(K9:K38)</f>
        <v>5163775231960</v>
      </c>
      <c r="M39" s="10">
        <f>SUM(M9:M38)</f>
        <v>1927548704556</v>
      </c>
      <c r="O39" s="10">
        <v>44730806295</v>
      </c>
      <c r="Q39" s="10">
        <f>SUM(Q9:Q38)</f>
        <v>7136054742811</v>
      </c>
    </row>
  </sheetData>
  <mergeCells count="6">
    <mergeCell ref="A1:Q1"/>
    <mergeCell ref="A2:Q2"/>
    <mergeCell ref="A3:Q3"/>
    <mergeCell ref="B5:Q5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27"/>
  <sheetViews>
    <sheetView rightToLeft="1" tabSelected="1" workbookViewId="0">
      <selection activeCell="P13" sqref="P13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5.42578125" customWidth="1"/>
    <col min="5" max="5" width="1.28515625" customWidth="1"/>
    <col min="6" max="6" width="31" bestFit="1" customWidth="1"/>
    <col min="7" max="7" width="1.28515625" customWidth="1"/>
    <col min="8" max="8" width="13" customWidth="1"/>
    <col min="9" max="9" width="1.28515625" customWidth="1"/>
    <col min="10" max="10" width="18.85546875" bestFit="1" customWidth="1"/>
    <col min="11" max="11" width="1.28515625" customWidth="1"/>
    <col min="12" max="12" width="28.5703125" customWidth="1"/>
    <col min="13" max="13" width="1.28515625" customWidth="1"/>
    <col min="14" max="14" width="14.28515625" customWidth="1"/>
    <col min="15" max="15" width="1.28515625" customWidth="1"/>
    <col min="16" max="16" width="28.5703125" customWidth="1"/>
    <col min="17" max="17" width="0.28515625" customWidth="1"/>
    <col min="18" max="18" width="17.7109375" bestFit="1" customWidth="1"/>
  </cols>
  <sheetData>
    <row r="1" spans="1:16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21.75" customHeight="1" x14ac:dyDescent="0.2">
      <c r="A2" s="37" t="s">
        <v>172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14.45" customHeight="1" x14ac:dyDescent="0.2"/>
    <row r="5" spans="1:16" ht="14.45" customHeight="1" x14ac:dyDescent="0.2">
      <c r="A5" s="1" t="s">
        <v>215</v>
      </c>
      <c r="B5" s="41" t="s">
        <v>216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29.1" customHeight="1" x14ac:dyDescent="0.2">
      <c r="L6" s="47" t="s">
        <v>217</v>
      </c>
      <c r="P6" s="47" t="s">
        <v>218</v>
      </c>
    </row>
    <row r="7" spans="1:16" ht="14.45" customHeight="1" x14ac:dyDescent="0.2">
      <c r="A7" s="39" t="s">
        <v>219</v>
      </c>
      <c r="B7" s="39"/>
      <c r="D7" s="2" t="s">
        <v>220</v>
      </c>
      <c r="F7" s="35" t="s">
        <v>221</v>
      </c>
      <c r="H7" s="2" t="s">
        <v>31</v>
      </c>
      <c r="J7" s="2" t="s">
        <v>222</v>
      </c>
      <c r="L7" s="47"/>
      <c r="N7" s="2" t="s">
        <v>223</v>
      </c>
      <c r="P7" s="47"/>
    </row>
    <row r="8" spans="1:16" ht="3.75" customHeight="1" x14ac:dyDescent="0.2">
      <c r="A8" s="29"/>
      <c r="B8" s="29"/>
      <c r="D8" s="29"/>
      <c r="F8" s="29"/>
      <c r="H8" s="29"/>
      <c r="J8" s="29"/>
      <c r="L8" s="34"/>
      <c r="N8" s="29"/>
      <c r="P8" s="34"/>
    </row>
    <row r="9" spans="1:16" s="31" customFormat="1" ht="18.75" x14ac:dyDescent="0.45">
      <c r="A9" s="54" t="s">
        <v>290</v>
      </c>
      <c r="B9" s="54"/>
      <c r="D9" s="53" t="s">
        <v>224</v>
      </c>
      <c r="F9" s="30" t="s">
        <v>50</v>
      </c>
      <c r="H9" s="36">
        <v>3809800</v>
      </c>
      <c r="I9" s="32"/>
      <c r="J9" s="32">
        <v>14775044446400</v>
      </c>
      <c r="K9" s="32"/>
      <c r="L9" s="36">
        <v>660342426974</v>
      </c>
      <c r="M9" s="32"/>
      <c r="N9" s="36">
        <v>0</v>
      </c>
      <c r="O9" s="32"/>
      <c r="P9" s="55">
        <v>40.450000000000003</v>
      </c>
    </row>
    <row r="10" spans="1:16" s="31" customFormat="1" ht="18.75" x14ac:dyDescent="0.45">
      <c r="A10" s="54"/>
      <c r="B10" s="54"/>
      <c r="D10" s="53"/>
      <c r="F10" s="30" t="s">
        <v>54</v>
      </c>
      <c r="H10" s="36">
        <v>4308000</v>
      </c>
      <c r="I10" s="32"/>
      <c r="J10" s="32">
        <v>5999967000000</v>
      </c>
      <c r="K10" s="32"/>
      <c r="L10" s="36">
        <v>291404650449</v>
      </c>
      <c r="M10" s="32"/>
      <c r="N10" s="36">
        <v>0</v>
      </c>
      <c r="O10" s="32"/>
      <c r="P10" s="55">
        <v>27.4</v>
      </c>
    </row>
    <row r="11" spans="1:16" s="31" customFormat="1" ht="18.75" x14ac:dyDescent="0.45">
      <c r="A11" s="54"/>
      <c r="B11" s="54"/>
      <c r="D11" s="53"/>
      <c r="F11" s="30" t="s">
        <v>289</v>
      </c>
      <c r="H11" s="36">
        <v>1004200</v>
      </c>
      <c r="I11" s="32"/>
      <c r="J11" s="32">
        <v>3899842834400</v>
      </c>
      <c r="K11" s="32"/>
      <c r="L11" s="36">
        <v>103551093438</v>
      </c>
      <c r="M11" s="32"/>
      <c r="N11" s="36">
        <v>0</v>
      </c>
      <c r="O11" s="32"/>
      <c r="P11" s="55">
        <v>135.65</v>
      </c>
    </row>
    <row r="12" spans="1:16" s="31" customFormat="1" ht="18.75" x14ac:dyDescent="0.45">
      <c r="A12" s="54"/>
      <c r="B12" s="54"/>
      <c r="D12" s="53"/>
      <c r="F12" s="30" t="s">
        <v>72</v>
      </c>
      <c r="H12" s="36">
        <v>2000000</v>
      </c>
      <c r="I12" s="32"/>
      <c r="J12" s="32">
        <v>2000000000000</v>
      </c>
      <c r="K12" s="32"/>
      <c r="L12" s="36">
        <v>110621119395</v>
      </c>
      <c r="M12" s="32"/>
      <c r="N12" s="36">
        <v>23</v>
      </c>
      <c r="O12" s="32"/>
      <c r="P12" s="55">
        <v>38.22</v>
      </c>
    </row>
    <row r="13" spans="1:16" s="31" customFormat="1" ht="18.75" x14ac:dyDescent="0.45">
      <c r="A13" s="54"/>
      <c r="B13" s="54"/>
      <c r="D13" s="53"/>
      <c r="F13" s="30" t="s">
        <v>115</v>
      </c>
      <c r="H13" s="36">
        <v>5000000</v>
      </c>
      <c r="I13" s="32"/>
      <c r="J13" s="32">
        <v>4934254171000</v>
      </c>
      <c r="K13" s="32"/>
      <c r="L13" s="36">
        <v>58231577673</v>
      </c>
      <c r="M13" s="32"/>
      <c r="N13" s="36">
        <v>18</v>
      </c>
      <c r="O13" s="32"/>
      <c r="P13" s="55">
        <v>41.79</v>
      </c>
    </row>
    <row r="14" spans="1:16" ht="14.45" customHeight="1" x14ac:dyDescent="0.2">
      <c r="H14" s="33"/>
      <c r="I14" s="33"/>
      <c r="J14" s="33"/>
      <c r="K14" s="33"/>
      <c r="L14" s="36"/>
      <c r="M14" s="33"/>
      <c r="N14" s="33"/>
      <c r="O14" s="33"/>
      <c r="P14" s="56"/>
    </row>
    <row r="15" spans="1:16" ht="14.45" customHeight="1" x14ac:dyDescent="0.2">
      <c r="P15" s="57"/>
    </row>
    <row r="16" spans="1:16" ht="14.45" customHeight="1" x14ac:dyDescent="0.2">
      <c r="A16" s="39" t="s">
        <v>225</v>
      </c>
      <c r="B16" s="39"/>
      <c r="C16" s="39"/>
      <c r="D16" s="39"/>
      <c r="E16" s="39"/>
      <c r="F16" s="39"/>
      <c r="G16" s="39"/>
      <c r="H16" s="39"/>
      <c r="I16" s="39"/>
      <c r="J16" s="39"/>
      <c r="P16" s="57"/>
    </row>
    <row r="17" spans="1:18" ht="14.4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</row>
    <row r="26" spans="1:18" x14ac:dyDescent="0.2">
      <c r="R26" s="58"/>
    </row>
    <row r="27" spans="1:18" x14ac:dyDescent="0.2">
      <c r="R27" s="58"/>
    </row>
  </sheetData>
  <mergeCells count="10">
    <mergeCell ref="A16:J16"/>
    <mergeCell ref="D9:D13"/>
    <mergeCell ref="A9:B13"/>
    <mergeCell ref="A1:P1"/>
    <mergeCell ref="A2:P2"/>
    <mergeCell ref="A3:P3"/>
    <mergeCell ref="B5:P5"/>
    <mergeCell ref="L6:L7"/>
    <mergeCell ref="P6:P7"/>
    <mergeCell ref="A7:B7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72"/>
  <sheetViews>
    <sheetView rightToLeft="1" topLeftCell="A25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1.75" customHeight="1" x14ac:dyDescent="0.2">
      <c r="A2" s="37" t="s">
        <v>172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4.45" customHeight="1" x14ac:dyDescent="0.2"/>
    <row r="5" spans="1:10" ht="14.45" customHeight="1" x14ac:dyDescent="0.2">
      <c r="A5" s="1" t="s">
        <v>226</v>
      </c>
      <c r="B5" s="41" t="s">
        <v>227</v>
      </c>
      <c r="C5" s="41"/>
      <c r="D5" s="41"/>
      <c r="E5" s="41"/>
      <c r="F5" s="41"/>
      <c r="G5" s="41"/>
      <c r="H5" s="41"/>
      <c r="I5" s="41"/>
      <c r="J5" s="41"/>
    </row>
    <row r="6" spans="1:10" ht="14.45" customHeight="1" x14ac:dyDescent="0.2">
      <c r="D6" s="39" t="s">
        <v>191</v>
      </c>
      <c r="E6" s="39"/>
      <c r="F6" s="39"/>
      <c r="H6" s="39" t="s">
        <v>192</v>
      </c>
      <c r="I6" s="39"/>
      <c r="J6" s="39"/>
    </row>
    <row r="7" spans="1:10" ht="36.4" customHeight="1" x14ac:dyDescent="0.2">
      <c r="A7" s="39" t="s">
        <v>228</v>
      </c>
      <c r="B7" s="39"/>
      <c r="D7" s="21" t="s">
        <v>229</v>
      </c>
      <c r="E7" s="3"/>
      <c r="F7" s="21" t="s">
        <v>230</v>
      </c>
      <c r="H7" s="21" t="s">
        <v>229</v>
      </c>
      <c r="I7" s="3"/>
      <c r="J7" s="21" t="s">
        <v>230</v>
      </c>
    </row>
    <row r="8" spans="1:10" ht="21.75" customHeight="1" x14ac:dyDescent="0.2">
      <c r="A8" s="48" t="s">
        <v>143</v>
      </c>
      <c r="B8" s="48"/>
      <c r="D8" s="6">
        <v>779329</v>
      </c>
      <c r="F8" s="13"/>
      <c r="H8" s="6">
        <v>2095782</v>
      </c>
      <c r="J8" s="13"/>
    </row>
    <row r="9" spans="1:10" ht="21.75" customHeight="1" x14ac:dyDescent="0.2">
      <c r="A9" s="49" t="s">
        <v>144</v>
      </c>
      <c r="B9" s="49"/>
      <c r="D9" s="16">
        <v>350088</v>
      </c>
      <c r="F9" s="15"/>
      <c r="H9" s="16">
        <v>3517575</v>
      </c>
      <c r="J9" s="15"/>
    </row>
    <row r="10" spans="1:10" ht="21.75" customHeight="1" x14ac:dyDescent="0.2">
      <c r="A10" s="49" t="s">
        <v>145</v>
      </c>
      <c r="B10" s="49"/>
      <c r="D10" s="16">
        <v>207222</v>
      </c>
      <c r="F10" s="15"/>
      <c r="H10" s="16">
        <v>425193</v>
      </c>
      <c r="J10" s="15"/>
    </row>
    <row r="11" spans="1:10" ht="21.75" customHeight="1" x14ac:dyDescent="0.2">
      <c r="A11" s="49" t="s">
        <v>146</v>
      </c>
      <c r="B11" s="49"/>
      <c r="D11" s="16">
        <v>85926</v>
      </c>
      <c r="F11" s="15"/>
      <c r="H11" s="16">
        <v>1345374</v>
      </c>
      <c r="J11" s="15"/>
    </row>
    <row r="12" spans="1:10" ht="21.75" customHeight="1" x14ac:dyDescent="0.2">
      <c r="A12" s="49" t="s">
        <v>147</v>
      </c>
      <c r="B12" s="49"/>
      <c r="D12" s="16">
        <v>23035</v>
      </c>
      <c r="F12" s="15"/>
      <c r="H12" s="16">
        <v>133505</v>
      </c>
      <c r="J12" s="15"/>
    </row>
    <row r="13" spans="1:10" ht="21.75" customHeight="1" x14ac:dyDescent="0.2">
      <c r="A13" s="49" t="s">
        <v>231</v>
      </c>
      <c r="B13" s="49"/>
      <c r="D13" s="16">
        <v>0</v>
      </c>
      <c r="F13" s="15"/>
      <c r="H13" s="16">
        <v>16175</v>
      </c>
      <c r="J13" s="15"/>
    </row>
    <row r="14" spans="1:10" ht="21.75" customHeight="1" x14ac:dyDescent="0.2">
      <c r="A14" s="49" t="s">
        <v>148</v>
      </c>
      <c r="B14" s="49"/>
      <c r="D14" s="16">
        <v>93150</v>
      </c>
      <c r="F14" s="15"/>
      <c r="H14" s="16">
        <v>562612</v>
      </c>
      <c r="J14" s="15"/>
    </row>
    <row r="15" spans="1:10" ht="21.75" customHeight="1" x14ac:dyDescent="0.2">
      <c r="A15" s="49" t="s">
        <v>150</v>
      </c>
      <c r="B15" s="49"/>
      <c r="D15" s="16">
        <v>2488247</v>
      </c>
      <c r="F15" s="15"/>
      <c r="H15" s="16">
        <v>5956851</v>
      </c>
      <c r="J15" s="15"/>
    </row>
    <row r="16" spans="1:10" ht="21.75" customHeight="1" x14ac:dyDescent="0.2">
      <c r="A16" s="49" t="s">
        <v>232</v>
      </c>
      <c r="B16" s="49"/>
      <c r="D16" s="16">
        <v>0</v>
      </c>
      <c r="F16" s="15"/>
      <c r="H16" s="16">
        <v>1553424657</v>
      </c>
      <c r="J16" s="15"/>
    </row>
    <row r="17" spans="1:10" ht="21.75" customHeight="1" x14ac:dyDescent="0.2">
      <c r="A17" s="49" t="s">
        <v>232</v>
      </c>
      <c r="B17" s="49"/>
      <c r="D17" s="16">
        <v>0</v>
      </c>
      <c r="F17" s="15"/>
      <c r="H17" s="16">
        <v>1405479450</v>
      </c>
      <c r="J17" s="15"/>
    </row>
    <row r="18" spans="1:10" ht="21.75" customHeight="1" x14ac:dyDescent="0.2">
      <c r="A18" s="49" t="s">
        <v>232</v>
      </c>
      <c r="B18" s="49"/>
      <c r="D18" s="16">
        <v>0</v>
      </c>
      <c r="F18" s="15"/>
      <c r="H18" s="16">
        <v>288493149</v>
      </c>
      <c r="J18" s="15"/>
    </row>
    <row r="19" spans="1:10" ht="21.75" customHeight="1" x14ac:dyDescent="0.2">
      <c r="A19" s="49" t="s">
        <v>232</v>
      </c>
      <c r="B19" s="49"/>
      <c r="D19" s="16">
        <v>0</v>
      </c>
      <c r="F19" s="15"/>
      <c r="H19" s="16">
        <v>178273971</v>
      </c>
      <c r="J19" s="15"/>
    </row>
    <row r="20" spans="1:10" ht="21.75" customHeight="1" x14ac:dyDescent="0.2">
      <c r="A20" s="49" t="s">
        <v>232</v>
      </c>
      <c r="B20" s="49"/>
      <c r="D20" s="16">
        <v>0</v>
      </c>
      <c r="F20" s="15"/>
      <c r="H20" s="16">
        <v>251506848</v>
      </c>
      <c r="J20" s="15"/>
    </row>
    <row r="21" spans="1:10" ht="21.75" customHeight="1" x14ac:dyDescent="0.2">
      <c r="A21" s="49" t="s">
        <v>232</v>
      </c>
      <c r="B21" s="49"/>
      <c r="D21" s="16">
        <v>0</v>
      </c>
      <c r="F21" s="15"/>
      <c r="H21" s="16">
        <v>687945204</v>
      </c>
      <c r="J21" s="15"/>
    </row>
    <row r="22" spans="1:10" ht="21.75" customHeight="1" x14ac:dyDescent="0.2">
      <c r="A22" s="49" t="s">
        <v>232</v>
      </c>
      <c r="B22" s="49"/>
      <c r="D22" s="16">
        <v>0</v>
      </c>
      <c r="F22" s="15"/>
      <c r="H22" s="16">
        <v>4315068492</v>
      </c>
      <c r="J22" s="15"/>
    </row>
    <row r="23" spans="1:10" ht="21.75" customHeight="1" x14ac:dyDescent="0.2">
      <c r="A23" s="49" t="s">
        <v>232</v>
      </c>
      <c r="B23" s="49"/>
      <c r="D23" s="16">
        <v>0</v>
      </c>
      <c r="F23" s="15"/>
      <c r="H23" s="16">
        <v>665753424</v>
      </c>
      <c r="J23" s="15"/>
    </row>
    <row r="24" spans="1:10" ht="21.75" customHeight="1" x14ac:dyDescent="0.2">
      <c r="A24" s="49" t="s">
        <v>232</v>
      </c>
      <c r="B24" s="49"/>
      <c r="D24" s="16">
        <v>0</v>
      </c>
      <c r="F24" s="15"/>
      <c r="H24" s="16">
        <v>125753424</v>
      </c>
      <c r="J24" s="15"/>
    </row>
    <row r="25" spans="1:10" ht="21.75" customHeight="1" x14ac:dyDescent="0.2">
      <c r="A25" s="49" t="s">
        <v>233</v>
      </c>
      <c r="B25" s="49"/>
      <c r="D25" s="16">
        <v>0</v>
      </c>
      <c r="F25" s="15"/>
      <c r="H25" s="16">
        <v>7520547900</v>
      </c>
      <c r="J25" s="15"/>
    </row>
    <row r="26" spans="1:10" ht="21.75" customHeight="1" x14ac:dyDescent="0.2">
      <c r="A26" s="49" t="s">
        <v>234</v>
      </c>
      <c r="B26" s="49"/>
      <c r="D26" s="16">
        <v>0</v>
      </c>
      <c r="F26" s="15"/>
      <c r="H26" s="16">
        <v>4438356162</v>
      </c>
      <c r="J26" s="15"/>
    </row>
    <row r="27" spans="1:10" ht="21.75" customHeight="1" x14ac:dyDescent="0.2">
      <c r="A27" s="49" t="s">
        <v>232</v>
      </c>
      <c r="B27" s="49"/>
      <c r="D27" s="16">
        <v>0</v>
      </c>
      <c r="F27" s="15"/>
      <c r="H27" s="16">
        <v>2301369850</v>
      </c>
      <c r="J27" s="15"/>
    </row>
    <row r="28" spans="1:10" ht="21.75" customHeight="1" x14ac:dyDescent="0.2">
      <c r="A28" s="49" t="s">
        <v>152</v>
      </c>
      <c r="B28" s="49"/>
      <c r="D28" s="16">
        <v>0</v>
      </c>
      <c r="F28" s="15"/>
      <c r="H28" s="16">
        <v>656590</v>
      </c>
      <c r="J28" s="15"/>
    </row>
    <row r="29" spans="1:10" ht="21.75" customHeight="1" x14ac:dyDescent="0.2">
      <c r="A29" s="49" t="s">
        <v>235</v>
      </c>
      <c r="B29" s="49"/>
      <c r="D29" s="16">
        <v>0</v>
      </c>
      <c r="F29" s="15"/>
      <c r="H29" s="16">
        <v>377698438308</v>
      </c>
      <c r="J29" s="15"/>
    </row>
    <row r="30" spans="1:10" ht="21.75" customHeight="1" x14ac:dyDescent="0.2">
      <c r="A30" s="49" t="s">
        <v>235</v>
      </c>
      <c r="B30" s="49"/>
      <c r="D30" s="16">
        <v>0</v>
      </c>
      <c r="F30" s="15"/>
      <c r="H30" s="16">
        <v>90139079425</v>
      </c>
      <c r="J30" s="15"/>
    </row>
    <row r="31" spans="1:10" ht="21.75" customHeight="1" x14ac:dyDescent="0.2">
      <c r="A31" s="49" t="s">
        <v>235</v>
      </c>
      <c r="B31" s="49"/>
      <c r="D31" s="16">
        <v>0</v>
      </c>
      <c r="F31" s="15"/>
      <c r="H31" s="16">
        <v>24221457524</v>
      </c>
      <c r="J31" s="15"/>
    </row>
    <row r="32" spans="1:10" ht="21.75" customHeight="1" x14ac:dyDescent="0.2">
      <c r="A32" s="49" t="s">
        <v>232</v>
      </c>
      <c r="B32" s="49"/>
      <c r="D32" s="16">
        <v>0</v>
      </c>
      <c r="F32" s="15"/>
      <c r="H32" s="16">
        <v>46999972965</v>
      </c>
      <c r="J32" s="15"/>
    </row>
    <row r="33" spans="1:10" ht="21.75" customHeight="1" x14ac:dyDescent="0.2">
      <c r="A33" s="49" t="s">
        <v>232</v>
      </c>
      <c r="B33" s="49"/>
      <c r="D33" s="16">
        <v>0</v>
      </c>
      <c r="F33" s="15"/>
      <c r="H33" s="16">
        <v>16762191765</v>
      </c>
      <c r="J33" s="15"/>
    </row>
    <row r="34" spans="1:10" ht="21.75" customHeight="1" x14ac:dyDescent="0.2">
      <c r="A34" s="49" t="s">
        <v>232</v>
      </c>
      <c r="B34" s="49"/>
      <c r="D34" s="16">
        <v>0</v>
      </c>
      <c r="F34" s="15"/>
      <c r="H34" s="16">
        <v>2209315040</v>
      </c>
      <c r="J34" s="15"/>
    </row>
    <row r="35" spans="1:10" ht="21.75" customHeight="1" x14ac:dyDescent="0.2">
      <c r="A35" s="49" t="s">
        <v>163</v>
      </c>
      <c r="B35" s="49"/>
      <c r="D35" s="16">
        <v>0</v>
      </c>
      <c r="F35" s="15"/>
      <c r="H35" s="16">
        <v>94315068450</v>
      </c>
      <c r="J35" s="15"/>
    </row>
    <row r="36" spans="1:10" ht="21.75" customHeight="1" x14ac:dyDescent="0.2">
      <c r="A36" s="49" t="s">
        <v>169</v>
      </c>
      <c r="B36" s="49"/>
      <c r="D36" s="16">
        <v>0</v>
      </c>
      <c r="F36" s="15"/>
      <c r="H36" s="16">
        <v>35365556142</v>
      </c>
      <c r="J36" s="15"/>
    </row>
    <row r="37" spans="1:10" ht="21.75" customHeight="1" x14ac:dyDescent="0.2">
      <c r="A37" s="49" t="s">
        <v>153</v>
      </c>
      <c r="B37" s="49"/>
      <c r="D37" s="16">
        <v>36252</v>
      </c>
      <c r="F37" s="15"/>
      <c r="H37" s="16">
        <v>265309</v>
      </c>
      <c r="J37" s="15"/>
    </row>
    <row r="38" spans="1:10" ht="21.75" customHeight="1" x14ac:dyDescent="0.2">
      <c r="A38" s="49" t="s">
        <v>155</v>
      </c>
      <c r="B38" s="49"/>
      <c r="D38" s="16">
        <v>0</v>
      </c>
      <c r="F38" s="15"/>
      <c r="H38" s="16">
        <v>73730136970</v>
      </c>
      <c r="J38" s="15"/>
    </row>
    <row r="39" spans="1:10" ht="21.75" customHeight="1" x14ac:dyDescent="0.2">
      <c r="A39" s="49" t="s">
        <v>155</v>
      </c>
      <c r="B39" s="49"/>
      <c r="D39" s="16">
        <v>0</v>
      </c>
      <c r="F39" s="15"/>
      <c r="H39" s="16">
        <v>115469588988</v>
      </c>
      <c r="J39" s="15"/>
    </row>
    <row r="40" spans="1:10" ht="21.75" customHeight="1" x14ac:dyDescent="0.2">
      <c r="A40" s="49" t="s">
        <v>232</v>
      </c>
      <c r="B40" s="49"/>
      <c r="D40" s="16">
        <v>0</v>
      </c>
      <c r="F40" s="15"/>
      <c r="H40" s="16">
        <v>44095890377</v>
      </c>
      <c r="J40" s="15"/>
    </row>
    <row r="41" spans="1:10" ht="21.75" customHeight="1" x14ac:dyDescent="0.2">
      <c r="A41" s="49" t="s">
        <v>236</v>
      </c>
      <c r="B41" s="49"/>
      <c r="D41" s="16">
        <v>0</v>
      </c>
      <c r="F41" s="15"/>
      <c r="H41" s="16">
        <v>27852054788</v>
      </c>
      <c r="J41" s="15"/>
    </row>
    <row r="42" spans="1:10" ht="21.75" customHeight="1" x14ac:dyDescent="0.2">
      <c r="A42" s="49" t="s">
        <v>237</v>
      </c>
      <c r="B42" s="49"/>
      <c r="D42" s="16">
        <v>0</v>
      </c>
      <c r="F42" s="15"/>
      <c r="H42" s="16">
        <v>84193484904</v>
      </c>
      <c r="J42" s="15"/>
    </row>
    <row r="43" spans="1:10" ht="21.75" customHeight="1" x14ac:dyDescent="0.2">
      <c r="A43" s="49" t="s">
        <v>238</v>
      </c>
      <c r="B43" s="49"/>
      <c r="D43" s="16">
        <v>0</v>
      </c>
      <c r="F43" s="15"/>
      <c r="H43" s="16">
        <v>129294153415</v>
      </c>
      <c r="J43" s="15"/>
    </row>
    <row r="44" spans="1:10" ht="21.75" customHeight="1" x14ac:dyDescent="0.2">
      <c r="A44" s="49" t="s">
        <v>239</v>
      </c>
      <c r="B44" s="49"/>
      <c r="D44" s="16">
        <v>0</v>
      </c>
      <c r="F44" s="15"/>
      <c r="H44" s="16">
        <v>26301369856</v>
      </c>
      <c r="J44" s="15"/>
    </row>
    <row r="45" spans="1:10" ht="21.75" customHeight="1" x14ac:dyDescent="0.2">
      <c r="A45" s="49" t="s">
        <v>154</v>
      </c>
      <c r="B45" s="49"/>
      <c r="D45" s="16">
        <v>42805479427</v>
      </c>
      <c r="F45" s="15"/>
      <c r="H45" s="16">
        <v>113227397216</v>
      </c>
      <c r="J45" s="15"/>
    </row>
    <row r="46" spans="1:10" ht="21.75" customHeight="1" x14ac:dyDescent="0.2">
      <c r="A46" s="49" t="s">
        <v>155</v>
      </c>
      <c r="B46" s="49"/>
      <c r="D46" s="16">
        <v>27123287664</v>
      </c>
      <c r="F46" s="15"/>
      <c r="H46" s="16">
        <v>133150684896</v>
      </c>
      <c r="J46" s="15"/>
    </row>
    <row r="47" spans="1:10" ht="21.75" customHeight="1" x14ac:dyDescent="0.2">
      <c r="A47" s="49" t="s">
        <v>156</v>
      </c>
      <c r="B47" s="49"/>
      <c r="D47" s="16">
        <v>76438356144</v>
      </c>
      <c r="F47" s="15"/>
      <c r="H47" s="16">
        <v>182465753376</v>
      </c>
      <c r="J47" s="15"/>
    </row>
    <row r="48" spans="1:10" ht="21.75" customHeight="1" x14ac:dyDescent="0.2">
      <c r="A48" s="49" t="s">
        <v>157</v>
      </c>
      <c r="B48" s="49"/>
      <c r="D48" s="16">
        <v>50958904096</v>
      </c>
      <c r="F48" s="15"/>
      <c r="H48" s="16">
        <v>121643835584</v>
      </c>
      <c r="J48" s="15"/>
    </row>
    <row r="49" spans="1:10" ht="21.75" customHeight="1" x14ac:dyDescent="0.2">
      <c r="A49" s="49" t="s">
        <v>158</v>
      </c>
      <c r="B49" s="49"/>
      <c r="D49" s="16">
        <v>85738356144</v>
      </c>
      <c r="F49" s="15"/>
      <c r="H49" s="16">
        <v>204665753376</v>
      </c>
      <c r="J49" s="15"/>
    </row>
    <row r="50" spans="1:10" ht="21.75" customHeight="1" x14ac:dyDescent="0.2">
      <c r="A50" s="49" t="s">
        <v>159</v>
      </c>
      <c r="B50" s="49"/>
      <c r="D50" s="16">
        <v>13406027407</v>
      </c>
      <c r="F50" s="15"/>
      <c r="H50" s="16">
        <v>84090958895</v>
      </c>
      <c r="J50" s="15"/>
    </row>
    <row r="51" spans="1:10" ht="21.75" customHeight="1" x14ac:dyDescent="0.2">
      <c r="A51" s="49" t="s">
        <v>155</v>
      </c>
      <c r="B51" s="49"/>
      <c r="D51" s="16">
        <v>68233972590</v>
      </c>
      <c r="F51" s="15"/>
      <c r="H51" s="16">
        <v>114456986280</v>
      </c>
      <c r="J51" s="15"/>
    </row>
    <row r="52" spans="1:10" ht="21.75" customHeight="1" x14ac:dyDescent="0.2">
      <c r="A52" s="49" t="s">
        <v>160</v>
      </c>
      <c r="B52" s="49"/>
      <c r="D52" s="16">
        <v>40631232861</v>
      </c>
      <c r="F52" s="15"/>
      <c r="H52" s="16">
        <v>64223561619</v>
      </c>
      <c r="J52" s="15"/>
    </row>
    <row r="53" spans="1:10" ht="21.75" customHeight="1" x14ac:dyDescent="0.2">
      <c r="A53" s="49" t="s">
        <v>159</v>
      </c>
      <c r="B53" s="49"/>
      <c r="D53" s="16">
        <v>40224920542</v>
      </c>
      <c r="F53" s="15"/>
      <c r="H53" s="16">
        <v>63581326018</v>
      </c>
      <c r="J53" s="15"/>
    </row>
    <row r="54" spans="1:10" ht="21.75" customHeight="1" x14ac:dyDescent="0.2">
      <c r="A54" s="49" t="s">
        <v>156</v>
      </c>
      <c r="B54" s="49"/>
      <c r="D54" s="16">
        <v>17326027379</v>
      </c>
      <c r="F54" s="15"/>
      <c r="H54" s="16">
        <v>26827397232</v>
      </c>
      <c r="J54" s="15"/>
    </row>
    <row r="55" spans="1:10" ht="21.75" customHeight="1" x14ac:dyDescent="0.2">
      <c r="A55" s="49" t="s">
        <v>161</v>
      </c>
      <c r="B55" s="49"/>
      <c r="D55" s="16">
        <v>25394520542</v>
      </c>
      <c r="F55" s="15"/>
      <c r="H55" s="16">
        <v>38501369854</v>
      </c>
      <c r="J55" s="15"/>
    </row>
    <row r="56" spans="1:10" ht="21.75" customHeight="1" x14ac:dyDescent="0.2">
      <c r="A56" s="49" t="s">
        <v>162</v>
      </c>
      <c r="B56" s="49"/>
      <c r="D56" s="16">
        <v>25479452048</v>
      </c>
      <c r="F56" s="15"/>
      <c r="H56" s="16">
        <v>38630136976</v>
      </c>
      <c r="J56" s="15"/>
    </row>
    <row r="57" spans="1:10" ht="21.75" customHeight="1" x14ac:dyDescent="0.2">
      <c r="A57" s="49" t="s">
        <v>154</v>
      </c>
      <c r="B57" s="49"/>
      <c r="D57" s="16">
        <v>54016438343</v>
      </c>
      <c r="F57" s="15"/>
      <c r="H57" s="16">
        <v>78410958885</v>
      </c>
      <c r="J57" s="15"/>
    </row>
    <row r="58" spans="1:10" ht="21.75" customHeight="1" x14ac:dyDescent="0.2">
      <c r="A58" s="49" t="s">
        <v>163</v>
      </c>
      <c r="B58" s="49"/>
      <c r="D58" s="16">
        <v>51947506837</v>
      </c>
      <c r="F58" s="15"/>
      <c r="H58" s="16">
        <v>70380493134</v>
      </c>
      <c r="J58" s="15"/>
    </row>
    <row r="59" spans="1:10" ht="21.75" customHeight="1" x14ac:dyDescent="0.2">
      <c r="A59" s="49" t="s">
        <v>164</v>
      </c>
      <c r="B59" s="49"/>
      <c r="D59" s="16">
        <v>32169123292</v>
      </c>
      <c r="F59" s="15"/>
      <c r="H59" s="16">
        <v>41753506852</v>
      </c>
      <c r="J59" s="15"/>
    </row>
    <row r="60" spans="1:10" ht="21.75" customHeight="1" x14ac:dyDescent="0.2">
      <c r="A60" s="49" t="s">
        <v>165</v>
      </c>
      <c r="B60" s="49"/>
      <c r="D60" s="16">
        <v>22855068463</v>
      </c>
      <c r="F60" s="15"/>
      <c r="H60" s="16">
        <v>29490410920</v>
      </c>
      <c r="J60" s="15"/>
    </row>
    <row r="61" spans="1:10" ht="21.75" customHeight="1" x14ac:dyDescent="0.2">
      <c r="A61" s="49" t="s">
        <v>166</v>
      </c>
      <c r="B61" s="49"/>
      <c r="D61" s="16">
        <v>20315616415</v>
      </c>
      <c r="F61" s="15"/>
      <c r="H61" s="16">
        <v>26213698600</v>
      </c>
      <c r="J61" s="15"/>
    </row>
    <row r="62" spans="1:10" ht="21.75" customHeight="1" x14ac:dyDescent="0.2">
      <c r="A62" s="49" t="s">
        <v>167</v>
      </c>
      <c r="B62" s="49"/>
      <c r="D62" s="16">
        <v>12868493149</v>
      </c>
      <c r="F62" s="15"/>
      <c r="H62" s="16">
        <v>19526027392</v>
      </c>
      <c r="J62" s="15"/>
    </row>
    <row r="63" spans="1:10" ht="21.75" customHeight="1" x14ac:dyDescent="0.2">
      <c r="A63" s="49" t="s">
        <v>168</v>
      </c>
      <c r="B63" s="49"/>
      <c r="D63" s="16">
        <v>20315616466</v>
      </c>
      <c r="F63" s="15"/>
      <c r="H63" s="16">
        <v>26213698651</v>
      </c>
      <c r="J63" s="15"/>
    </row>
    <row r="64" spans="1:10" ht="21.75" customHeight="1" x14ac:dyDescent="0.2">
      <c r="A64" s="49" t="s">
        <v>163</v>
      </c>
      <c r="B64" s="49"/>
      <c r="D64" s="16">
        <v>8252054767</v>
      </c>
      <c r="F64" s="15"/>
      <c r="H64" s="16">
        <v>10619178047</v>
      </c>
      <c r="J64" s="15"/>
    </row>
    <row r="65" spans="1:10" ht="21.75" customHeight="1" x14ac:dyDescent="0.2">
      <c r="A65" s="49" t="s">
        <v>160</v>
      </c>
      <c r="B65" s="49"/>
      <c r="D65" s="16">
        <v>35659072803</v>
      </c>
      <c r="F65" s="15"/>
      <c r="H65" s="16">
        <v>42540168689</v>
      </c>
      <c r="J65" s="15"/>
    </row>
    <row r="66" spans="1:10" ht="21.75" customHeight="1" x14ac:dyDescent="0.2">
      <c r="A66" s="49" t="s">
        <v>169</v>
      </c>
      <c r="B66" s="49"/>
      <c r="D66" s="16">
        <v>25394520542</v>
      </c>
      <c r="F66" s="15"/>
      <c r="H66" s="16">
        <v>31128767116</v>
      </c>
      <c r="J66" s="15"/>
    </row>
    <row r="67" spans="1:10" ht="21.75" customHeight="1" x14ac:dyDescent="0.2">
      <c r="A67" s="49" t="s">
        <v>163</v>
      </c>
      <c r="B67" s="49"/>
      <c r="D67" s="16">
        <v>76438356144</v>
      </c>
      <c r="F67" s="15"/>
      <c r="H67" s="16">
        <v>93698630112</v>
      </c>
      <c r="J67" s="15"/>
    </row>
    <row r="68" spans="1:10" ht="21.75" customHeight="1" x14ac:dyDescent="0.2">
      <c r="A68" s="49" t="s">
        <v>158</v>
      </c>
      <c r="B68" s="49"/>
      <c r="D68" s="16">
        <v>84082191780</v>
      </c>
      <c r="F68" s="15"/>
      <c r="H68" s="16">
        <v>103068493149</v>
      </c>
      <c r="J68" s="15"/>
    </row>
    <row r="69" spans="1:10" ht="21.75" customHeight="1" x14ac:dyDescent="0.2">
      <c r="A69" s="49" t="s">
        <v>154</v>
      </c>
      <c r="B69" s="49"/>
      <c r="D69" s="16">
        <v>27123287671</v>
      </c>
      <c r="F69" s="15"/>
      <c r="H69" s="16">
        <v>32876712327</v>
      </c>
      <c r="J69" s="15"/>
    </row>
    <row r="70" spans="1:10" ht="21.75" customHeight="1" x14ac:dyDescent="0.2">
      <c r="A70" s="49" t="s">
        <v>170</v>
      </c>
      <c r="B70" s="49"/>
      <c r="D70" s="16">
        <v>6839458496</v>
      </c>
      <c r="F70" s="15"/>
      <c r="H70" s="16">
        <v>12017540685</v>
      </c>
      <c r="J70" s="15"/>
    </row>
    <row r="71" spans="1:10" ht="21.75" customHeight="1" x14ac:dyDescent="0.2">
      <c r="A71" s="50" t="s">
        <v>171</v>
      </c>
      <c r="B71" s="50"/>
      <c r="D71" s="19">
        <v>11230136984</v>
      </c>
      <c r="F71" s="18"/>
      <c r="H71" s="19">
        <v>16408219173</v>
      </c>
      <c r="J71" s="18"/>
    </row>
    <row r="72" spans="1:10" ht="21.75" customHeight="1" x14ac:dyDescent="0.2">
      <c r="A72" s="43" t="s">
        <v>20</v>
      </c>
      <c r="B72" s="43"/>
      <c r="D72" s="10">
        <v>1003271542245</v>
      </c>
      <c r="F72" s="10"/>
      <c r="H72" s="10">
        <v>3032206371468</v>
      </c>
      <c r="J72" s="10"/>
    </row>
  </sheetData>
  <mergeCells count="72">
    <mergeCell ref="A72:B72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7" t="s">
        <v>0</v>
      </c>
      <c r="B1" s="37"/>
      <c r="C1" s="37"/>
      <c r="D1" s="37"/>
      <c r="E1" s="37"/>
      <c r="F1" s="37"/>
    </row>
    <row r="2" spans="1:6" ht="21.75" customHeight="1" x14ac:dyDescent="0.2">
      <c r="A2" s="37" t="s">
        <v>172</v>
      </c>
      <c r="B2" s="37"/>
      <c r="C2" s="37"/>
      <c r="D2" s="37"/>
      <c r="E2" s="37"/>
      <c r="F2" s="37"/>
    </row>
    <row r="3" spans="1:6" ht="21.75" customHeight="1" x14ac:dyDescent="0.2">
      <c r="A3" s="37" t="s">
        <v>2</v>
      </c>
      <c r="B3" s="37"/>
      <c r="C3" s="37"/>
      <c r="D3" s="37"/>
      <c r="E3" s="37"/>
      <c r="F3" s="37"/>
    </row>
    <row r="4" spans="1:6" ht="14.45" customHeight="1" x14ac:dyDescent="0.2"/>
    <row r="5" spans="1:6" ht="29.1" customHeight="1" x14ac:dyDescent="0.2">
      <c r="A5" s="1" t="s">
        <v>240</v>
      </c>
      <c r="B5" s="41" t="s">
        <v>187</v>
      </c>
      <c r="C5" s="41"/>
      <c r="D5" s="41"/>
      <c r="E5" s="41"/>
      <c r="F5" s="41"/>
    </row>
    <row r="6" spans="1:6" ht="14.45" customHeight="1" x14ac:dyDescent="0.2">
      <c r="D6" s="2" t="s">
        <v>191</v>
      </c>
      <c r="F6" s="2" t="s">
        <v>9</v>
      </c>
    </row>
    <row r="7" spans="1:6" ht="14.45" customHeight="1" x14ac:dyDescent="0.2">
      <c r="A7" s="39" t="s">
        <v>187</v>
      </c>
      <c r="B7" s="39"/>
      <c r="D7" s="4" t="s">
        <v>137</v>
      </c>
      <c r="F7" s="4" t="s">
        <v>137</v>
      </c>
    </row>
    <row r="8" spans="1:6" ht="21.75" customHeight="1" x14ac:dyDescent="0.2">
      <c r="A8" s="48" t="s">
        <v>187</v>
      </c>
      <c r="B8" s="48"/>
      <c r="D8" s="6">
        <v>16</v>
      </c>
      <c r="F8" s="6">
        <v>16</v>
      </c>
    </row>
    <row r="9" spans="1:6" ht="21.75" customHeight="1" x14ac:dyDescent="0.2">
      <c r="A9" s="49" t="s">
        <v>241</v>
      </c>
      <c r="B9" s="49"/>
      <c r="D9" s="16">
        <v>0</v>
      </c>
      <c r="F9" s="16">
        <v>417911301</v>
      </c>
    </row>
    <row r="10" spans="1:6" ht="21.75" customHeight="1" x14ac:dyDescent="0.2">
      <c r="A10" s="50" t="s">
        <v>242</v>
      </c>
      <c r="B10" s="50"/>
      <c r="D10" s="19">
        <v>244138709</v>
      </c>
      <c r="F10" s="19">
        <v>996772235</v>
      </c>
    </row>
    <row r="11" spans="1:6" ht="21.75" customHeight="1" x14ac:dyDescent="0.2">
      <c r="A11" s="43" t="s">
        <v>20</v>
      </c>
      <c r="B11" s="43"/>
      <c r="D11" s="10">
        <v>244138725</v>
      </c>
      <c r="F11" s="10">
        <v>1414683552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1.75" customHeight="1" x14ac:dyDescent="0.2">
      <c r="A2" s="37" t="s">
        <v>172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14.45" customHeight="1" x14ac:dyDescent="0.2"/>
    <row r="5" spans="1:19" ht="14.45" customHeight="1" x14ac:dyDescent="0.2">
      <c r="A5" s="41" t="s">
        <v>194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19" ht="14.45" customHeight="1" x14ac:dyDescent="0.2">
      <c r="A6" s="39" t="s">
        <v>22</v>
      </c>
      <c r="C6" s="39" t="s">
        <v>243</v>
      </c>
      <c r="D6" s="39"/>
      <c r="E6" s="39"/>
      <c r="F6" s="39"/>
      <c r="G6" s="39"/>
      <c r="I6" s="39" t="s">
        <v>191</v>
      </c>
      <c r="J6" s="39"/>
      <c r="K6" s="39"/>
      <c r="L6" s="39"/>
      <c r="M6" s="39"/>
      <c r="O6" s="39" t="s">
        <v>192</v>
      </c>
      <c r="P6" s="39"/>
      <c r="Q6" s="39"/>
      <c r="R6" s="39"/>
      <c r="S6" s="39"/>
    </row>
    <row r="7" spans="1:19" ht="29.1" customHeight="1" x14ac:dyDescent="0.2">
      <c r="A7" s="39"/>
      <c r="C7" s="21" t="s">
        <v>244</v>
      </c>
      <c r="D7" s="3"/>
      <c r="E7" s="21" t="s">
        <v>245</v>
      </c>
      <c r="F7" s="3"/>
      <c r="G7" s="21" t="s">
        <v>246</v>
      </c>
      <c r="I7" s="21" t="s">
        <v>247</v>
      </c>
      <c r="J7" s="3"/>
      <c r="K7" s="21" t="s">
        <v>248</v>
      </c>
      <c r="L7" s="3"/>
      <c r="M7" s="21" t="s">
        <v>249</v>
      </c>
      <c r="O7" s="21" t="s">
        <v>247</v>
      </c>
      <c r="P7" s="3"/>
      <c r="Q7" s="21" t="s">
        <v>248</v>
      </c>
      <c r="R7" s="3"/>
      <c r="S7" s="21" t="s">
        <v>249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1.75" customHeight="1" x14ac:dyDescent="0.2">
      <c r="A2" s="37" t="s">
        <v>172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4.45" customHeight="1" x14ac:dyDescent="0.2"/>
    <row r="5" spans="1:11" ht="14.45" customHeight="1" x14ac:dyDescent="0.2">
      <c r="A5" s="41" t="s">
        <v>199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4.45" customHeight="1" x14ac:dyDescent="0.2">
      <c r="I6" s="2" t="s">
        <v>191</v>
      </c>
      <c r="K6" s="2" t="s">
        <v>192</v>
      </c>
    </row>
    <row r="7" spans="1:11" ht="29.1" customHeight="1" x14ac:dyDescent="0.2">
      <c r="A7" s="2" t="s">
        <v>250</v>
      </c>
      <c r="C7" s="20" t="s">
        <v>251</v>
      </c>
      <c r="E7" s="20" t="s">
        <v>252</v>
      </c>
      <c r="G7" s="20" t="s">
        <v>253</v>
      </c>
      <c r="I7" s="21" t="s">
        <v>254</v>
      </c>
      <c r="K7" s="21" t="s">
        <v>254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36"/>
  <sheetViews>
    <sheetView rightToLeft="1" topLeftCell="A16" workbookViewId="0">
      <selection activeCell="P30" sqref="P30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7.85546875" bestFit="1" customWidth="1"/>
    <col min="11" max="11" width="1.28515625" customWidth="1"/>
    <col min="12" max="12" width="10.7109375" bestFit="1" customWidth="1"/>
    <col min="13" max="13" width="1.28515625" customWidth="1"/>
    <col min="14" max="14" width="17.85546875" bestFit="1" customWidth="1"/>
    <col min="15" max="15" width="1.28515625" customWidth="1"/>
    <col min="16" max="16" width="17.5703125" bestFit="1" customWidth="1"/>
    <col min="17" max="17" width="1.28515625" customWidth="1"/>
    <col min="18" max="18" width="10.7109375" bestFit="1" customWidth="1"/>
    <col min="19" max="19" width="1.28515625" customWidth="1"/>
    <col min="20" max="20" width="17.5703125" bestFit="1" customWidth="1"/>
    <col min="21" max="21" width="0.28515625" customWidth="1"/>
  </cols>
  <sheetData>
    <row r="1" spans="1:20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21.75" customHeight="1" x14ac:dyDescent="0.2">
      <c r="A2" s="37" t="s">
        <v>172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0" ht="14.45" customHeight="1" x14ac:dyDescent="0.2"/>
    <row r="5" spans="1:20" ht="14.45" customHeight="1" x14ac:dyDescent="0.2">
      <c r="A5" s="41" t="s">
        <v>255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ht="14.45" customHeight="1" x14ac:dyDescent="0.2">
      <c r="A6" s="39" t="s">
        <v>175</v>
      </c>
      <c r="J6" s="39" t="s">
        <v>191</v>
      </c>
      <c r="K6" s="39"/>
      <c r="L6" s="39"/>
      <c r="M6" s="39"/>
      <c r="N6" s="39"/>
      <c r="P6" s="39" t="s">
        <v>192</v>
      </c>
      <c r="Q6" s="39"/>
      <c r="R6" s="39"/>
      <c r="S6" s="39"/>
      <c r="T6" s="39"/>
    </row>
    <row r="7" spans="1:20" ht="29.1" customHeight="1" x14ac:dyDescent="0.2">
      <c r="A7" s="39"/>
      <c r="C7" s="20" t="s">
        <v>256</v>
      </c>
      <c r="E7" s="47" t="s">
        <v>48</v>
      </c>
      <c r="F7" s="47"/>
      <c r="H7" s="20" t="s">
        <v>257</v>
      </c>
      <c r="J7" s="21" t="s">
        <v>258</v>
      </c>
      <c r="K7" s="3"/>
      <c r="L7" s="21" t="s">
        <v>248</v>
      </c>
      <c r="M7" s="3"/>
      <c r="N7" s="21" t="s">
        <v>259</v>
      </c>
      <c r="P7" s="21" t="s">
        <v>258</v>
      </c>
      <c r="Q7" s="3"/>
      <c r="R7" s="21" t="s">
        <v>248</v>
      </c>
      <c r="S7" s="3"/>
      <c r="T7" s="21" t="s">
        <v>259</v>
      </c>
    </row>
    <row r="8" spans="1:20" ht="21.75" customHeight="1" x14ac:dyDescent="0.2">
      <c r="A8" s="12" t="s">
        <v>96</v>
      </c>
      <c r="C8" s="3"/>
      <c r="E8" s="12" t="s">
        <v>98</v>
      </c>
      <c r="F8" s="3"/>
      <c r="H8" s="13">
        <v>23</v>
      </c>
      <c r="J8" s="6">
        <v>67755658055</v>
      </c>
      <c r="L8" s="6">
        <v>0</v>
      </c>
      <c r="N8" s="6">
        <f>J8-L8</f>
        <v>67755658055</v>
      </c>
      <c r="P8" s="6">
        <v>212970341949</v>
      </c>
      <c r="R8" s="6">
        <v>0</v>
      </c>
      <c r="T8" s="16">
        <f>P8-R8</f>
        <v>212970341949</v>
      </c>
    </row>
    <row r="9" spans="1:20" ht="21.75" customHeight="1" x14ac:dyDescent="0.2">
      <c r="A9" s="14" t="s">
        <v>75</v>
      </c>
      <c r="E9" s="14" t="s">
        <v>77</v>
      </c>
      <c r="H9" s="15">
        <v>23</v>
      </c>
      <c r="J9" s="16">
        <v>28185421014</v>
      </c>
      <c r="L9" s="16">
        <v>0</v>
      </c>
      <c r="N9" s="16">
        <f>J9-L9</f>
        <v>28185421014</v>
      </c>
      <c r="P9" s="16">
        <v>100201724635</v>
      </c>
      <c r="R9" s="16">
        <v>0</v>
      </c>
      <c r="T9" s="16">
        <f t="shared" ref="T9:T34" si="0">P9-R9</f>
        <v>100201724635</v>
      </c>
    </row>
    <row r="10" spans="1:20" ht="21.75" customHeight="1" x14ac:dyDescent="0.2">
      <c r="A10" s="14" t="s">
        <v>60</v>
      </c>
      <c r="E10" s="14" t="s">
        <v>62</v>
      </c>
      <c r="H10" s="15">
        <v>23</v>
      </c>
      <c r="J10" s="16">
        <v>165512495720</v>
      </c>
      <c r="L10" s="16">
        <v>0</v>
      </c>
      <c r="N10" s="16">
        <f t="shared" ref="N10:N34" si="1">J10-L10</f>
        <v>165512495720</v>
      </c>
      <c r="P10" s="16">
        <v>639258866236</v>
      </c>
      <c r="R10" s="16">
        <v>0</v>
      </c>
      <c r="T10" s="16">
        <f t="shared" si="0"/>
        <v>639258866236</v>
      </c>
    </row>
    <row r="11" spans="1:20" ht="21.75" customHeight="1" x14ac:dyDescent="0.2">
      <c r="A11" s="14" t="s">
        <v>99</v>
      </c>
      <c r="E11" s="14" t="s">
        <v>101</v>
      </c>
      <c r="H11" s="15">
        <v>23</v>
      </c>
      <c r="J11" s="16">
        <v>28323307784</v>
      </c>
      <c r="L11" s="16">
        <v>0</v>
      </c>
      <c r="N11" s="16">
        <f t="shared" si="1"/>
        <v>28323307784</v>
      </c>
      <c r="P11" s="16">
        <v>127974554105</v>
      </c>
      <c r="R11" s="16">
        <v>0</v>
      </c>
      <c r="T11" s="16">
        <f t="shared" si="0"/>
        <v>127974554105</v>
      </c>
    </row>
    <row r="12" spans="1:20" ht="21.75" customHeight="1" x14ac:dyDescent="0.2">
      <c r="A12" s="14" t="s">
        <v>93</v>
      </c>
      <c r="E12" s="14" t="s">
        <v>95</v>
      </c>
      <c r="H12" s="15">
        <v>23</v>
      </c>
      <c r="J12" s="16">
        <v>173661693219</v>
      </c>
      <c r="L12" s="16">
        <v>0</v>
      </c>
      <c r="N12" s="16">
        <f t="shared" si="1"/>
        <v>173661693219</v>
      </c>
      <c r="P12" s="16">
        <v>179159859171</v>
      </c>
      <c r="R12" s="16">
        <v>0</v>
      </c>
      <c r="T12" s="16">
        <f t="shared" si="0"/>
        <v>179159859171</v>
      </c>
    </row>
    <row r="13" spans="1:20" ht="21.75" customHeight="1" x14ac:dyDescent="0.2">
      <c r="A13" s="14" t="s">
        <v>108</v>
      </c>
      <c r="E13" s="14" t="s">
        <v>110</v>
      </c>
      <c r="H13" s="15">
        <v>20.5</v>
      </c>
      <c r="J13" s="16">
        <v>134894032862</v>
      </c>
      <c r="L13" s="16">
        <v>0</v>
      </c>
      <c r="N13" s="16">
        <f t="shared" si="1"/>
        <v>134894032862</v>
      </c>
      <c r="P13" s="16">
        <v>847075338742</v>
      </c>
      <c r="R13" s="16">
        <v>0</v>
      </c>
      <c r="T13" s="16">
        <f t="shared" si="0"/>
        <v>847075338742</v>
      </c>
    </row>
    <row r="14" spans="1:20" ht="21.75" customHeight="1" x14ac:dyDescent="0.2">
      <c r="A14" s="14" t="s">
        <v>90</v>
      </c>
      <c r="E14" s="14" t="s">
        <v>92</v>
      </c>
      <c r="H14" s="15">
        <v>23</v>
      </c>
      <c r="J14" s="16">
        <v>60100379541</v>
      </c>
      <c r="L14" s="16">
        <v>0</v>
      </c>
      <c r="N14" s="16">
        <f t="shared" si="1"/>
        <v>60100379541</v>
      </c>
      <c r="P14" s="16">
        <v>347468818461</v>
      </c>
      <c r="R14" s="16">
        <v>0</v>
      </c>
      <c r="T14" s="16">
        <f t="shared" si="0"/>
        <v>347468818461</v>
      </c>
    </row>
    <row r="15" spans="1:20" ht="21.75" customHeight="1" x14ac:dyDescent="0.2">
      <c r="A15" s="14" t="s">
        <v>105</v>
      </c>
      <c r="E15" s="14" t="s">
        <v>107</v>
      </c>
      <c r="H15" s="15">
        <v>18</v>
      </c>
      <c r="J15" s="16">
        <v>46850295</v>
      </c>
      <c r="L15" s="16">
        <v>0</v>
      </c>
      <c r="N15" s="16">
        <f t="shared" si="1"/>
        <v>46850295</v>
      </c>
      <c r="P15" s="16">
        <v>270292519</v>
      </c>
      <c r="R15" s="16">
        <v>0</v>
      </c>
      <c r="T15" s="16">
        <f t="shared" si="0"/>
        <v>270292519</v>
      </c>
    </row>
    <row r="16" spans="1:20" ht="21.75" customHeight="1" x14ac:dyDescent="0.2">
      <c r="A16" s="14" t="s">
        <v>87</v>
      </c>
      <c r="E16" s="14" t="s">
        <v>89</v>
      </c>
      <c r="H16" s="15">
        <v>23</v>
      </c>
      <c r="J16" s="16">
        <v>30694950005</v>
      </c>
      <c r="L16" s="16">
        <v>0</v>
      </c>
      <c r="N16" s="16">
        <f t="shared" si="1"/>
        <v>30694950005</v>
      </c>
      <c r="P16" s="16">
        <v>183842830061</v>
      </c>
      <c r="R16" s="16">
        <v>0</v>
      </c>
      <c r="T16" s="16">
        <f t="shared" si="0"/>
        <v>183842830061</v>
      </c>
    </row>
    <row r="17" spans="1:20" ht="21.75" customHeight="1" x14ac:dyDescent="0.2">
      <c r="A17" s="14" t="s">
        <v>72</v>
      </c>
      <c r="E17" s="14" t="s">
        <v>74</v>
      </c>
      <c r="H17" s="15">
        <v>23</v>
      </c>
      <c r="J17" s="16">
        <f>38212525955+18739097124</f>
        <v>56951623079</v>
      </c>
      <c r="L17" s="16">
        <v>0</v>
      </c>
      <c r="N17" s="16">
        <f t="shared" si="1"/>
        <v>56951623079</v>
      </c>
      <c r="P17" s="16">
        <v>340650664586</v>
      </c>
      <c r="R17" s="16">
        <v>0</v>
      </c>
      <c r="T17" s="16">
        <f t="shared" si="0"/>
        <v>340650664586</v>
      </c>
    </row>
    <row r="18" spans="1:20" ht="21.75" customHeight="1" x14ac:dyDescent="0.2">
      <c r="A18" s="14" t="s">
        <v>102</v>
      </c>
      <c r="E18" s="14" t="s">
        <v>104</v>
      </c>
      <c r="H18" s="15">
        <v>23</v>
      </c>
      <c r="J18" s="16">
        <v>29228116439</v>
      </c>
      <c r="L18" s="16">
        <v>0</v>
      </c>
      <c r="N18" s="16">
        <f t="shared" si="1"/>
        <v>29228116439</v>
      </c>
      <c r="P18" s="16">
        <v>172615560178</v>
      </c>
      <c r="R18" s="16">
        <v>0</v>
      </c>
      <c r="T18" s="16">
        <f t="shared" si="0"/>
        <v>172615560178</v>
      </c>
    </row>
    <row r="19" spans="1:20" ht="21.75" customHeight="1" x14ac:dyDescent="0.2">
      <c r="A19" s="14" t="s">
        <v>84</v>
      </c>
      <c r="E19" s="14" t="s">
        <v>86</v>
      </c>
      <c r="H19" s="15">
        <v>20.5</v>
      </c>
      <c r="J19" s="16">
        <v>70534805880</v>
      </c>
      <c r="L19" s="16">
        <v>0</v>
      </c>
      <c r="N19" s="16">
        <f t="shared" si="1"/>
        <v>70534805880</v>
      </c>
      <c r="P19" s="16">
        <v>342669404417</v>
      </c>
      <c r="R19" s="16">
        <v>0</v>
      </c>
      <c r="T19" s="16">
        <f t="shared" si="0"/>
        <v>342669404417</v>
      </c>
    </row>
    <row r="20" spans="1:20" ht="21.75" customHeight="1" x14ac:dyDescent="0.2">
      <c r="A20" s="14" t="s">
        <v>111</v>
      </c>
      <c r="E20" s="14" t="s">
        <v>107</v>
      </c>
      <c r="H20" s="15">
        <v>18</v>
      </c>
      <c r="J20" s="16">
        <v>31233528</v>
      </c>
      <c r="L20" s="16">
        <v>0</v>
      </c>
      <c r="N20" s="16">
        <f t="shared" si="1"/>
        <v>31233528</v>
      </c>
      <c r="P20" s="16">
        <v>180195012</v>
      </c>
      <c r="R20" s="16">
        <v>0</v>
      </c>
      <c r="T20" s="16">
        <f t="shared" si="0"/>
        <v>180195012</v>
      </c>
    </row>
    <row r="21" spans="1:20" ht="21.75" customHeight="1" x14ac:dyDescent="0.2">
      <c r="A21" s="14" t="s">
        <v>81</v>
      </c>
      <c r="E21" s="14" t="s">
        <v>83</v>
      </c>
      <c r="H21" s="15">
        <v>20.5</v>
      </c>
      <c r="J21" s="16">
        <v>8848370887</v>
      </c>
      <c r="L21" s="16">
        <v>0</v>
      </c>
      <c r="N21" s="16">
        <f t="shared" si="1"/>
        <v>8848370887</v>
      </c>
      <c r="P21" s="16">
        <v>53342595384</v>
      </c>
      <c r="R21" s="16">
        <v>0</v>
      </c>
      <c r="T21" s="16">
        <f t="shared" si="0"/>
        <v>53342595384</v>
      </c>
    </row>
    <row r="22" spans="1:20" ht="21.75" customHeight="1" x14ac:dyDescent="0.2">
      <c r="A22" s="14" t="s">
        <v>260</v>
      </c>
      <c r="E22" s="14" t="s">
        <v>94</v>
      </c>
      <c r="H22" s="15">
        <v>20.5</v>
      </c>
      <c r="J22" s="16">
        <v>0</v>
      </c>
      <c r="L22" s="16">
        <v>0</v>
      </c>
      <c r="N22" s="16">
        <f t="shared" si="1"/>
        <v>0</v>
      </c>
      <c r="P22" s="16">
        <v>760336931</v>
      </c>
      <c r="R22" s="16">
        <v>0</v>
      </c>
      <c r="T22" s="16">
        <f t="shared" si="0"/>
        <v>760336931</v>
      </c>
    </row>
    <row r="23" spans="1:20" ht="21.75" customHeight="1" x14ac:dyDescent="0.2">
      <c r="A23" s="14" t="s">
        <v>208</v>
      </c>
      <c r="E23" s="14" t="s">
        <v>261</v>
      </c>
      <c r="H23" s="15">
        <v>18</v>
      </c>
      <c r="J23" s="16">
        <v>0</v>
      </c>
      <c r="L23" s="16">
        <v>0</v>
      </c>
      <c r="N23" s="16">
        <f t="shared" si="1"/>
        <v>0</v>
      </c>
      <c r="P23" s="16">
        <v>37920327010</v>
      </c>
      <c r="R23" s="16">
        <v>0</v>
      </c>
      <c r="T23" s="16">
        <f t="shared" si="0"/>
        <v>37920327010</v>
      </c>
    </row>
    <row r="24" spans="1:20" ht="21.75" customHeight="1" x14ac:dyDescent="0.2">
      <c r="A24" s="14" t="s">
        <v>78</v>
      </c>
      <c r="E24" s="14" t="s">
        <v>80</v>
      </c>
      <c r="H24" s="15">
        <v>20.5</v>
      </c>
      <c r="J24" s="16">
        <v>50394479238</v>
      </c>
      <c r="L24" s="16">
        <v>0</v>
      </c>
      <c r="N24" s="16">
        <f t="shared" si="1"/>
        <v>50394479238</v>
      </c>
      <c r="P24" s="16">
        <v>285072474728</v>
      </c>
      <c r="R24" s="16">
        <v>0</v>
      </c>
      <c r="T24" s="16">
        <f t="shared" si="0"/>
        <v>285072474728</v>
      </c>
    </row>
    <row r="25" spans="1:20" ht="21.75" customHeight="1" x14ac:dyDescent="0.2">
      <c r="A25" s="14" t="s">
        <v>209</v>
      </c>
      <c r="E25" s="14" t="s">
        <v>262</v>
      </c>
      <c r="H25" s="15">
        <v>18</v>
      </c>
      <c r="J25" s="16">
        <v>0</v>
      </c>
      <c r="L25" s="16">
        <v>0</v>
      </c>
      <c r="N25" s="16">
        <f t="shared" si="1"/>
        <v>0</v>
      </c>
      <c r="P25" s="16">
        <v>10312189522</v>
      </c>
      <c r="R25" s="16">
        <v>0</v>
      </c>
      <c r="T25" s="16">
        <f t="shared" si="0"/>
        <v>10312189522</v>
      </c>
    </row>
    <row r="26" spans="1:20" ht="21.75" customHeight="1" x14ac:dyDescent="0.2">
      <c r="A26" s="14" t="s">
        <v>263</v>
      </c>
      <c r="E26" s="14" t="s">
        <v>264</v>
      </c>
      <c r="H26" s="15">
        <v>17</v>
      </c>
      <c r="J26" s="16">
        <v>0</v>
      </c>
      <c r="L26" s="16">
        <v>0</v>
      </c>
      <c r="N26" s="16">
        <f t="shared" si="1"/>
        <v>0</v>
      </c>
      <c r="P26" s="16">
        <v>9148775203</v>
      </c>
      <c r="R26" s="16">
        <v>0</v>
      </c>
      <c r="T26" s="16">
        <f t="shared" si="0"/>
        <v>9148775203</v>
      </c>
    </row>
    <row r="27" spans="1:20" ht="21.75" customHeight="1" x14ac:dyDescent="0.2">
      <c r="A27" s="14" t="s">
        <v>112</v>
      </c>
      <c r="E27" s="14" t="s">
        <v>114</v>
      </c>
      <c r="H27" s="15">
        <v>18</v>
      </c>
      <c r="J27" s="16">
        <v>18844472967</v>
      </c>
      <c r="L27" s="16">
        <v>0</v>
      </c>
      <c r="N27" s="16">
        <f t="shared" si="1"/>
        <v>18844472967</v>
      </c>
      <c r="P27" s="16">
        <v>18844472967</v>
      </c>
      <c r="R27" s="16">
        <v>0</v>
      </c>
      <c r="T27" s="16">
        <f t="shared" si="0"/>
        <v>18844472967</v>
      </c>
    </row>
    <row r="28" spans="1:20" ht="21.75" customHeight="1" x14ac:dyDescent="0.2">
      <c r="A28" s="14" t="s">
        <v>210</v>
      </c>
      <c r="E28" s="14" t="s">
        <v>265</v>
      </c>
      <c r="H28" s="15">
        <v>18</v>
      </c>
      <c r="J28" s="16">
        <v>0</v>
      </c>
      <c r="L28" s="16">
        <v>0</v>
      </c>
      <c r="N28" s="16">
        <f t="shared" si="1"/>
        <v>0</v>
      </c>
      <c r="P28" s="16">
        <v>20560306202</v>
      </c>
      <c r="R28" s="16">
        <v>0</v>
      </c>
      <c r="T28" s="16">
        <f t="shared" si="0"/>
        <v>20560306202</v>
      </c>
    </row>
    <row r="29" spans="1:20" ht="21.75" customHeight="1" x14ac:dyDescent="0.2">
      <c r="A29" s="14" t="s">
        <v>211</v>
      </c>
      <c r="E29" s="14" t="s">
        <v>266</v>
      </c>
      <c r="H29" s="15">
        <v>18</v>
      </c>
      <c r="J29" s="16">
        <v>0</v>
      </c>
      <c r="L29" s="16">
        <v>0</v>
      </c>
      <c r="N29" s="16">
        <f t="shared" si="1"/>
        <v>0</v>
      </c>
      <c r="P29" s="16">
        <v>50000000000</v>
      </c>
      <c r="R29" s="16">
        <v>0</v>
      </c>
      <c r="T29" s="16">
        <f t="shared" si="0"/>
        <v>50000000000</v>
      </c>
    </row>
    <row r="30" spans="1:20" ht="21.75" customHeight="1" x14ac:dyDescent="0.2">
      <c r="A30" s="14" t="s">
        <v>115</v>
      </c>
      <c r="E30" s="14" t="s">
        <v>117</v>
      </c>
      <c r="H30" s="15">
        <v>18</v>
      </c>
      <c r="J30" s="16">
        <f>58231577673+69941444092</f>
        <v>128173021765</v>
      </c>
      <c r="L30" s="16">
        <v>0</v>
      </c>
      <c r="N30" s="16">
        <f t="shared" si="1"/>
        <v>128173021765</v>
      </c>
      <c r="P30" s="16">
        <v>128173021765</v>
      </c>
      <c r="R30" s="16">
        <v>0</v>
      </c>
      <c r="T30" s="16">
        <f t="shared" si="0"/>
        <v>128173021765</v>
      </c>
    </row>
    <row r="31" spans="1:20" ht="21.75" customHeight="1" x14ac:dyDescent="0.2">
      <c r="A31" s="14" t="s">
        <v>50</v>
      </c>
      <c r="E31" s="14"/>
      <c r="H31" s="15"/>
      <c r="J31" s="16">
        <v>110057071162</v>
      </c>
      <c r="L31" s="16">
        <v>0</v>
      </c>
      <c r="N31" s="16">
        <f t="shared" si="1"/>
        <v>110057071162</v>
      </c>
      <c r="P31" s="16">
        <v>660342426974</v>
      </c>
      <c r="R31" s="16">
        <v>0</v>
      </c>
      <c r="T31" s="16">
        <f t="shared" si="0"/>
        <v>660342426974</v>
      </c>
    </row>
    <row r="32" spans="1:20" ht="21.75" customHeight="1" x14ac:dyDescent="0.2">
      <c r="A32" s="14" t="s">
        <v>54</v>
      </c>
      <c r="E32" s="14"/>
      <c r="H32" s="15"/>
      <c r="J32" s="16">
        <v>49379480167</v>
      </c>
      <c r="L32" s="16">
        <v>0</v>
      </c>
      <c r="N32" s="16">
        <f t="shared" si="1"/>
        <v>49379480167</v>
      </c>
      <c r="P32" s="16">
        <v>291404650449</v>
      </c>
      <c r="R32" s="16">
        <v>0</v>
      </c>
      <c r="T32" s="16">
        <f t="shared" si="0"/>
        <v>291404650449</v>
      </c>
    </row>
    <row r="33" spans="1:20" ht="21.75" customHeight="1" x14ac:dyDescent="0.2">
      <c r="A33" s="14" t="s">
        <v>289</v>
      </c>
      <c r="E33" s="14"/>
      <c r="H33" s="15"/>
      <c r="J33" s="16">
        <v>68299657374</v>
      </c>
      <c r="L33" s="16">
        <v>0</v>
      </c>
      <c r="N33" s="16">
        <f t="shared" si="1"/>
        <v>68299657374</v>
      </c>
      <c r="P33" s="16">
        <v>103551093438</v>
      </c>
      <c r="R33" s="16">
        <v>0</v>
      </c>
      <c r="T33" s="16">
        <f t="shared" si="0"/>
        <v>103551093438</v>
      </c>
    </row>
    <row r="34" spans="1:20" ht="21.75" customHeight="1" x14ac:dyDescent="0.2">
      <c r="A34" s="17" t="s">
        <v>267</v>
      </c>
      <c r="C34" s="5"/>
      <c r="E34" s="17" t="s">
        <v>268</v>
      </c>
      <c r="H34" s="18">
        <v>18.5</v>
      </c>
      <c r="J34" s="19">
        <v>0</v>
      </c>
      <c r="L34" s="16">
        <v>0</v>
      </c>
      <c r="N34" s="16">
        <f t="shared" si="1"/>
        <v>0</v>
      </c>
      <c r="P34" s="19">
        <v>4111315</v>
      </c>
      <c r="R34" s="16">
        <v>0</v>
      </c>
      <c r="T34" s="16">
        <f t="shared" si="0"/>
        <v>4111315</v>
      </c>
    </row>
    <row r="35" spans="1:20" ht="21.75" customHeight="1" thickBot="1" x14ac:dyDescent="0.25">
      <c r="A35" s="9" t="s">
        <v>20</v>
      </c>
      <c r="C35" s="10"/>
      <c r="E35" s="10"/>
      <c r="H35" s="10"/>
      <c r="J35" s="10">
        <f>SUM(J8:J34)</f>
        <v>1279917120981</v>
      </c>
      <c r="L35" s="10">
        <v>0</v>
      </c>
      <c r="N35" s="10">
        <f>SUM(N8:N34)</f>
        <v>1279917120981</v>
      </c>
      <c r="P35" s="10">
        <f>SUM(P8:P34)</f>
        <v>5163775231960</v>
      </c>
      <c r="R35" s="10">
        <v>0</v>
      </c>
      <c r="T35" s="10">
        <f>SUM(T8:T34)</f>
        <v>5163775231960</v>
      </c>
    </row>
    <row r="36" spans="1:20" ht="13.5" thickTop="1" x14ac:dyDescent="0.2"/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2"/>
  <sheetViews>
    <sheetView rightToLeft="1" topLeftCell="A52" workbookViewId="0">
      <selection activeCell="M44" sqref="M44"/>
    </sheetView>
  </sheetViews>
  <sheetFormatPr defaultRowHeight="12.75" x14ac:dyDescent="0.2"/>
  <cols>
    <col min="1" max="1" width="39.85546875" bestFit="1" customWidth="1"/>
    <col min="2" max="2" width="1.28515625" customWidth="1"/>
    <col min="3" max="3" width="17.85546875" bestFit="1" customWidth="1"/>
    <col min="4" max="4" width="1.28515625" customWidth="1"/>
    <col min="5" max="5" width="13.85546875" bestFit="1" customWidth="1"/>
    <col min="6" max="6" width="1.28515625" customWidth="1"/>
    <col min="7" max="7" width="17.5703125" bestFit="1" customWidth="1"/>
    <col min="8" max="8" width="1.28515625" customWidth="1"/>
    <col min="9" max="9" width="17.5703125" bestFit="1" customWidth="1"/>
    <col min="10" max="10" width="1.28515625" customWidth="1"/>
    <col min="11" max="11" width="13.85546875" bestFit="1" customWidth="1"/>
    <col min="12" max="12" width="1.28515625" customWidth="1"/>
    <col min="13" max="13" width="17.7109375" bestFit="1" customWidth="1"/>
    <col min="14" max="14" width="0.28515625" customWidth="1"/>
  </cols>
  <sheetData>
    <row r="1" spans="1:13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75" customHeight="1" x14ac:dyDescent="0.2">
      <c r="A2" s="37" t="s">
        <v>172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4.45" customHeight="1" x14ac:dyDescent="0.2"/>
    <row r="5" spans="1:13" ht="14.45" customHeight="1" x14ac:dyDescent="0.2">
      <c r="A5" s="41" t="s">
        <v>269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14.45" customHeight="1" x14ac:dyDescent="0.2">
      <c r="A6" s="39" t="s">
        <v>175</v>
      </c>
      <c r="C6" s="39" t="s">
        <v>191</v>
      </c>
      <c r="D6" s="39"/>
      <c r="E6" s="39"/>
      <c r="F6" s="39"/>
      <c r="G6" s="39"/>
      <c r="I6" s="39" t="s">
        <v>192</v>
      </c>
      <c r="J6" s="39"/>
      <c r="K6" s="39"/>
      <c r="L6" s="39"/>
      <c r="M6" s="39"/>
    </row>
    <row r="7" spans="1:13" ht="29.1" customHeight="1" x14ac:dyDescent="0.2">
      <c r="A7" s="39"/>
      <c r="C7" s="21" t="s">
        <v>258</v>
      </c>
      <c r="D7" s="3"/>
      <c r="E7" s="21" t="s">
        <v>248</v>
      </c>
      <c r="F7" s="3"/>
      <c r="G7" s="21" t="s">
        <v>259</v>
      </c>
      <c r="I7" s="21" t="s">
        <v>258</v>
      </c>
      <c r="J7" s="3"/>
      <c r="K7" s="21" t="s">
        <v>248</v>
      </c>
      <c r="L7" s="3"/>
      <c r="M7" s="21" t="s">
        <v>259</v>
      </c>
    </row>
    <row r="8" spans="1:13" ht="21.75" customHeight="1" x14ac:dyDescent="0.2">
      <c r="A8" s="12" t="s">
        <v>143</v>
      </c>
      <c r="C8" s="6">
        <v>779329</v>
      </c>
      <c r="E8" s="6">
        <v>0</v>
      </c>
      <c r="G8" s="6">
        <v>779329</v>
      </c>
      <c r="I8" s="6">
        <v>2095782</v>
      </c>
      <c r="K8" s="6">
        <v>0</v>
      </c>
      <c r="M8" s="6">
        <v>2095782</v>
      </c>
    </row>
    <row r="9" spans="1:13" ht="21.75" customHeight="1" x14ac:dyDescent="0.2">
      <c r="A9" s="14" t="s">
        <v>144</v>
      </c>
      <c r="C9" s="16">
        <v>350088</v>
      </c>
      <c r="E9" s="16">
        <v>0</v>
      </c>
      <c r="G9" s="16">
        <v>350088</v>
      </c>
      <c r="I9" s="16">
        <v>3517575</v>
      </c>
      <c r="K9" s="16">
        <v>0</v>
      </c>
      <c r="M9" s="16">
        <v>3517575</v>
      </c>
    </row>
    <row r="10" spans="1:13" ht="21.75" customHeight="1" x14ac:dyDescent="0.2">
      <c r="A10" s="14" t="s">
        <v>145</v>
      </c>
      <c r="C10" s="16">
        <v>207222</v>
      </c>
      <c r="E10" s="16">
        <v>0</v>
      </c>
      <c r="G10" s="16">
        <v>207222</v>
      </c>
      <c r="I10" s="16">
        <v>425193</v>
      </c>
      <c r="K10" s="16">
        <v>0</v>
      </c>
      <c r="M10" s="16">
        <v>425193</v>
      </c>
    </row>
    <row r="11" spans="1:13" ht="21.75" customHeight="1" x14ac:dyDescent="0.2">
      <c r="A11" s="14" t="s">
        <v>146</v>
      </c>
      <c r="C11" s="16">
        <v>85926</v>
      </c>
      <c r="E11" s="16">
        <v>0</v>
      </c>
      <c r="G11" s="16">
        <v>85926</v>
      </c>
      <c r="I11" s="16">
        <v>1345374</v>
      </c>
      <c r="K11" s="16">
        <v>0</v>
      </c>
      <c r="M11" s="16">
        <v>1345374</v>
      </c>
    </row>
    <row r="12" spans="1:13" ht="21.75" customHeight="1" x14ac:dyDescent="0.2">
      <c r="A12" s="14" t="s">
        <v>147</v>
      </c>
      <c r="C12" s="16">
        <v>23035</v>
      </c>
      <c r="E12" s="16">
        <v>0</v>
      </c>
      <c r="G12" s="16">
        <v>23035</v>
      </c>
      <c r="I12" s="16">
        <v>133505</v>
      </c>
      <c r="K12" s="16">
        <v>0</v>
      </c>
      <c r="M12" s="16">
        <v>133505</v>
      </c>
    </row>
    <row r="13" spans="1:13" ht="21.75" customHeight="1" x14ac:dyDescent="0.2">
      <c r="A13" s="14" t="s">
        <v>231</v>
      </c>
      <c r="C13" s="16">
        <v>0</v>
      </c>
      <c r="E13" s="16">
        <v>0</v>
      </c>
      <c r="G13" s="16">
        <v>0</v>
      </c>
      <c r="I13" s="16">
        <v>16175</v>
      </c>
      <c r="K13" s="16">
        <v>0</v>
      </c>
      <c r="M13" s="16">
        <v>16175</v>
      </c>
    </row>
    <row r="14" spans="1:13" ht="21.75" customHeight="1" x14ac:dyDescent="0.2">
      <c r="A14" s="14" t="s">
        <v>148</v>
      </c>
      <c r="C14" s="16">
        <v>93150</v>
      </c>
      <c r="E14" s="16">
        <v>0</v>
      </c>
      <c r="G14" s="16">
        <v>93150</v>
      </c>
      <c r="I14" s="16">
        <v>562612</v>
      </c>
      <c r="K14" s="16">
        <v>0</v>
      </c>
      <c r="M14" s="16">
        <v>562612</v>
      </c>
    </row>
    <row r="15" spans="1:13" ht="21.75" customHeight="1" x14ac:dyDescent="0.2">
      <c r="A15" s="14" t="s">
        <v>150</v>
      </c>
      <c r="C15" s="16">
        <v>2488247</v>
      </c>
      <c r="E15" s="16">
        <v>0</v>
      </c>
      <c r="G15" s="16">
        <v>2488247</v>
      </c>
      <c r="I15" s="16">
        <v>5956851</v>
      </c>
      <c r="K15" s="16">
        <v>0</v>
      </c>
      <c r="M15" s="16">
        <v>5956851</v>
      </c>
    </row>
    <row r="16" spans="1:13" ht="21.75" customHeight="1" x14ac:dyDescent="0.2">
      <c r="A16" s="14" t="s">
        <v>232</v>
      </c>
      <c r="C16" s="16">
        <v>0</v>
      </c>
      <c r="E16" s="16">
        <v>0</v>
      </c>
      <c r="G16" s="16">
        <v>0</v>
      </c>
      <c r="I16" s="16">
        <v>1553424657</v>
      </c>
      <c r="K16" s="16">
        <v>0</v>
      </c>
      <c r="M16" s="16">
        <v>1553424657</v>
      </c>
    </row>
    <row r="17" spans="1:13" ht="21.75" customHeight="1" x14ac:dyDescent="0.2">
      <c r="A17" s="14" t="s">
        <v>232</v>
      </c>
      <c r="C17" s="16">
        <v>0</v>
      </c>
      <c r="E17" s="16">
        <v>0</v>
      </c>
      <c r="G17" s="16">
        <v>0</v>
      </c>
      <c r="I17" s="16">
        <v>1405479450</v>
      </c>
      <c r="K17" s="16">
        <v>0</v>
      </c>
      <c r="M17" s="16">
        <v>1405479450</v>
      </c>
    </row>
    <row r="18" spans="1:13" ht="21.75" customHeight="1" x14ac:dyDescent="0.2">
      <c r="A18" s="14" t="s">
        <v>232</v>
      </c>
      <c r="C18" s="16">
        <v>0</v>
      </c>
      <c r="E18" s="16">
        <v>0</v>
      </c>
      <c r="G18" s="16">
        <v>0</v>
      </c>
      <c r="I18" s="16">
        <v>288493149</v>
      </c>
      <c r="K18" s="16">
        <v>0</v>
      </c>
      <c r="M18" s="16">
        <v>288493149</v>
      </c>
    </row>
    <row r="19" spans="1:13" ht="21.75" customHeight="1" x14ac:dyDescent="0.2">
      <c r="A19" s="14" t="s">
        <v>232</v>
      </c>
      <c r="C19" s="16">
        <v>0</v>
      </c>
      <c r="E19" s="16">
        <v>0</v>
      </c>
      <c r="G19" s="16">
        <v>0</v>
      </c>
      <c r="I19" s="16">
        <v>178273971</v>
      </c>
      <c r="K19" s="16">
        <v>0</v>
      </c>
      <c r="M19" s="16">
        <v>178273971</v>
      </c>
    </row>
    <row r="20" spans="1:13" ht="21.75" customHeight="1" x14ac:dyDescent="0.2">
      <c r="A20" s="14" t="s">
        <v>232</v>
      </c>
      <c r="C20" s="16">
        <v>0</v>
      </c>
      <c r="E20" s="16">
        <v>0</v>
      </c>
      <c r="G20" s="16">
        <v>0</v>
      </c>
      <c r="I20" s="16">
        <v>251506848</v>
      </c>
      <c r="K20" s="16">
        <v>0</v>
      </c>
      <c r="M20" s="16">
        <v>251506848</v>
      </c>
    </row>
    <row r="21" spans="1:13" ht="21.75" customHeight="1" x14ac:dyDescent="0.2">
      <c r="A21" s="14" t="s">
        <v>232</v>
      </c>
      <c r="C21" s="16">
        <v>0</v>
      </c>
      <c r="E21" s="16">
        <v>0</v>
      </c>
      <c r="G21" s="16">
        <v>0</v>
      </c>
      <c r="I21" s="16">
        <v>687945204</v>
      </c>
      <c r="K21" s="16">
        <v>0</v>
      </c>
      <c r="M21" s="16">
        <v>687945204</v>
      </c>
    </row>
    <row r="22" spans="1:13" ht="21.75" customHeight="1" x14ac:dyDescent="0.2">
      <c r="A22" s="14" t="s">
        <v>232</v>
      </c>
      <c r="C22" s="16">
        <v>0</v>
      </c>
      <c r="E22" s="16">
        <v>0</v>
      </c>
      <c r="G22" s="16">
        <v>0</v>
      </c>
      <c r="I22" s="16">
        <v>4315068492</v>
      </c>
      <c r="K22" s="16">
        <v>0</v>
      </c>
      <c r="M22" s="16">
        <v>4315068492</v>
      </c>
    </row>
    <row r="23" spans="1:13" ht="21.75" customHeight="1" x14ac:dyDescent="0.2">
      <c r="A23" s="14" t="s">
        <v>232</v>
      </c>
      <c r="C23" s="16">
        <v>0</v>
      </c>
      <c r="E23" s="16">
        <v>0</v>
      </c>
      <c r="G23" s="16">
        <v>0</v>
      </c>
      <c r="I23" s="16">
        <v>665753424</v>
      </c>
      <c r="K23" s="16">
        <v>0</v>
      </c>
      <c r="M23" s="16">
        <v>665753424</v>
      </c>
    </row>
    <row r="24" spans="1:13" ht="21.75" customHeight="1" x14ac:dyDescent="0.2">
      <c r="A24" s="14" t="s">
        <v>232</v>
      </c>
      <c r="C24" s="16">
        <v>0</v>
      </c>
      <c r="E24" s="16">
        <v>0</v>
      </c>
      <c r="G24" s="16">
        <v>0</v>
      </c>
      <c r="I24" s="16">
        <v>125753424</v>
      </c>
      <c r="K24" s="16">
        <v>0</v>
      </c>
      <c r="M24" s="16">
        <v>125753424</v>
      </c>
    </row>
    <row r="25" spans="1:13" ht="21.75" customHeight="1" x14ac:dyDescent="0.2">
      <c r="A25" s="14" t="s">
        <v>233</v>
      </c>
      <c r="C25" s="16">
        <v>0</v>
      </c>
      <c r="E25" s="16">
        <v>0</v>
      </c>
      <c r="G25" s="16">
        <v>0</v>
      </c>
      <c r="I25" s="16">
        <v>7520547900</v>
      </c>
      <c r="K25" s="16">
        <v>0</v>
      </c>
      <c r="M25" s="16">
        <v>7520547900</v>
      </c>
    </row>
    <row r="26" spans="1:13" ht="21.75" customHeight="1" x14ac:dyDescent="0.2">
      <c r="A26" s="14" t="s">
        <v>234</v>
      </c>
      <c r="C26" s="16">
        <v>0</v>
      </c>
      <c r="E26" s="16">
        <v>0</v>
      </c>
      <c r="G26" s="16">
        <v>0</v>
      </c>
      <c r="I26" s="16">
        <v>4438356162</v>
      </c>
      <c r="K26" s="16">
        <v>0</v>
      </c>
      <c r="M26" s="16">
        <v>4438356162</v>
      </c>
    </row>
    <row r="27" spans="1:13" ht="21.75" customHeight="1" x14ac:dyDescent="0.2">
      <c r="A27" s="14" t="s">
        <v>232</v>
      </c>
      <c r="C27" s="16">
        <v>0</v>
      </c>
      <c r="E27" s="16">
        <v>0</v>
      </c>
      <c r="G27" s="16">
        <v>0</v>
      </c>
      <c r="I27" s="16">
        <v>2301369850</v>
      </c>
      <c r="K27" s="16">
        <v>2180364</v>
      </c>
      <c r="M27" s="16">
        <v>2299189486</v>
      </c>
    </row>
    <row r="28" spans="1:13" ht="21.75" customHeight="1" x14ac:dyDescent="0.2">
      <c r="A28" s="14" t="s">
        <v>152</v>
      </c>
      <c r="C28" s="16">
        <v>0</v>
      </c>
      <c r="E28" s="16">
        <v>0</v>
      </c>
      <c r="G28" s="16">
        <v>0</v>
      </c>
      <c r="I28" s="16">
        <v>656590</v>
      </c>
      <c r="K28" s="16">
        <v>0</v>
      </c>
      <c r="M28" s="16">
        <v>656590</v>
      </c>
    </row>
    <row r="29" spans="1:13" ht="21.75" customHeight="1" x14ac:dyDescent="0.2">
      <c r="A29" s="14" t="s">
        <v>235</v>
      </c>
      <c r="C29" s="16">
        <v>0</v>
      </c>
      <c r="E29" s="16">
        <v>0</v>
      </c>
      <c r="G29" s="16">
        <v>0</v>
      </c>
      <c r="I29" s="16">
        <v>377698438308</v>
      </c>
      <c r="K29" s="16">
        <v>0</v>
      </c>
      <c r="M29" s="16">
        <v>377698438308</v>
      </c>
    </row>
    <row r="30" spans="1:13" ht="21.75" customHeight="1" x14ac:dyDescent="0.2">
      <c r="A30" s="14" t="s">
        <v>235</v>
      </c>
      <c r="C30" s="16">
        <v>0</v>
      </c>
      <c r="E30" s="16">
        <v>0</v>
      </c>
      <c r="G30" s="16">
        <v>0</v>
      </c>
      <c r="I30" s="16">
        <v>90139079425</v>
      </c>
      <c r="K30" s="16">
        <v>0</v>
      </c>
      <c r="M30" s="16">
        <v>90139079425</v>
      </c>
    </row>
    <row r="31" spans="1:13" ht="21.75" customHeight="1" x14ac:dyDescent="0.2">
      <c r="A31" s="14" t="s">
        <v>235</v>
      </c>
      <c r="C31" s="16">
        <v>0</v>
      </c>
      <c r="E31" s="16">
        <v>0</v>
      </c>
      <c r="G31" s="16">
        <v>0</v>
      </c>
      <c r="I31" s="16">
        <v>24221457524</v>
      </c>
      <c r="K31" s="16">
        <v>0</v>
      </c>
      <c r="M31" s="16">
        <v>24221457524</v>
      </c>
    </row>
    <row r="32" spans="1:13" ht="21.75" customHeight="1" x14ac:dyDescent="0.2">
      <c r="A32" s="14" t="s">
        <v>232</v>
      </c>
      <c r="C32" s="16">
        <v>0</v>
      </c>
      <c r="E32" s="16">
        <v>0</v>
      </c>
      <c r="G32" s="16">
        <v>0</v>
      </c>
      <c r="I32" s="16">
        <v>46999972965</v>
      </c>
      <c r="K32" s="16">
        <v>0</v>
      </c>
      <c r="M32" s="16">
        <v>46999972965</v>
      </c>
    </row>
    <row r="33" spans="1:13" ht="21.75" customHeight="1" x14ac:dyDescent="0.2">
      <c r="A33" s="14" t="s">
        <v>232</v>
      </c>
      <c r="C33" s="16">
        <v>0</v>
      </c>
      <c r="E33" s="16">
        <v>0</v>
      </c>
      <c r="G33" s="16">
        <v>0</v>
      </c>
      <c r="I33" s="16">
        <v>16762191765</v>
      </c>
      <c r="K33" s="16">
        <v>0</v>
      </c>
      <c r="M33" s="16">
        <v>16762191765</v>
      </c>
    </row>
    <row r="34" spans="1:13" ht="21.75" customHeight="1" x14ac:dyDescent="0.2">
      <c r="A34" s="14" t="s">
        <v>232</v>
      </c>
      <c r="C34" s="16">
        <v>0</v>
      </c>
      <c r="E34" s="16">
        <v>0</v>
      </c>
      <c r="G34" s="16">
        <v>0</v>
      </c>
      <c r="I34" s="16">
        <v>2209315040</v>
      </c>
      <c r="K34" s="16">
        <v>0</v>
      </c>
      <c r="M34" s="16">
        <v>2209315040</v>
      </c>
    </row>
    <row r="35" spans="1:13" ht="21.75" customHeight="1" x14ac:dyDescent="0.2">
      <c r="A35" s="14" t="s">
        <v>163</v>
      </c>
      <c r="C35" s="16">
        <v>0</v>
      </c>
      <c r="E35" s="16">
        <v>0</v>
      </c>
      <c r="G35" s="16">
        <v>0</v>
      </c>
      <c r="I35" s="16">
        <v>94315068450</v>
      </c>
      <c r="K35" s="16">
        <v>0</v>
      </c>
      <c r="M35" s="16">
        <v>94315068450</v>
      </c>
    </row>
    <row r="36" spans="1:13" ht="21.75" customHeight="1" x14ac:dyDescent="0.2">
      <c r="A36" s="14" t="s">
        <v>169</v>
      </c>
      <c r="C36" s="16">
        <v>0</v>
      </c>
      <c r="E36" s="16">
        <v>0</v>
      </c>
      <c r="G36" s="16">
        <v>0</v>
      </c>
      <c r="I36" s="16">
        <v>35365556142</v>
      </c>
      <c r="K36" s="16">
        <v>0</v>
      </c>
      <c r="M36" s="16">
        <v>35365556142</v>
      </c>
    </row>
    <row r="37" spans="1:13" ht="21.75" customHeight="1" x14ac:dyDescent="0.2">
      <c r="A37" s="14" t="s">
        <v>153</v>
      </c>
      <c r="C37" s="16">
        <v>36252</v>
      </c>
      <c r="E37" s="16">
        <v>0</v>
      </c>
      <c r="G37" s="16">
        <v>36252</v>
      </c>
      <c r="I37" s="16">
        <v>265309</v>
      </c>
      <c r="K37" s="16">
        <v>0</v>
      </c>
      <c r="M37" s="16">
        <v>265309</v>
      </c>
    </row>
    <row r="38" spans="1:13" ht="21.75" customHeight="1" x14ac:dyDescent="0.2">
      <c r="A38" s="14" t="s">
        <v>155</v>
      </c>
      <c r="C38" s="16">
        <v>0</v>
      </c>
      <c r="E38" s="16">
        <v>0</v>
      </c>
      <c r="G38" s="16">
        <v>0</v>
      </c>
      <c r="I38" s="16">
        <v>73730136970</v>
      </c>
      <c r="K38" s="16">
        <v>0</v>
      </c>
      <c r="M38" s="16">
        <v>73730136970</v>
      </c>
    </row>
    <row r="39" spans="1:13" ht="21.75" customHeight="1" x14ac:dyDescent="0.2">
      <c r="A39" s="14" t="s">
        <v>155</v>
      </c>
      <c r="C39" s="16">
        <v>0</v>
      </c>
      <c r="E39" s="16">
        <v>0</v>
      </c>
      <c r="G39" s="16">
        <v>0</v>
      </c>
      <c r="I39" s="16">
        <v>115469588988</v>
      </c>
      <c r="K39" s="16">
        <v>0</v>
      </c>
      <c r="M39" s="16">
        <v>115469588988</v>
      </c>
    </row>
    <row r="40" spans="1:13" ht="21.75" customHeight="1" x14ac:dyDescent="0.2">
      <c r="A40" s="14" t="s">
        <v>232</v>
      </c>
      <c r="C40" s="16">
        <v>0</v>
      </c>
      <c r="E40" s="16">
        <v>0</v>
      </c>
      <c r="G40" s="16">
        <v>0</v>
      </c>
      <c r="I40" s="16">
        <v>44095890377</v>
      </c>
      <c r="K40" s="16">
        <v>0</v>
      </c>
      <c r="M40" s="16">
        <v>44095890377</v>
      </c>
    </row>
    <row r="41" spans="1:13" ht="21.75" customHeight="1" x14ac:dyDescent="0.2">
      <c r="A41" s="14" t="s">
        <v>236</v>
      </c>
      <c r="C41" s="16">
        <v>0</v>
      </c>
      <c r="E41" s="16">
        <v>0</v>
      </c>
      <c r="G41" s="16">
        <v>0</v>
      </c>
      <c r="I41" s="16">
        <v>27852054788</v>
      </c>
      <c r="K41" s="16">
        <v>0</v>
      </c>
      <c r="M41" s="16">
        <v>27852054788</v>
      </c>
    </row>
    <row r="42" spans="1:13" ht="21.75" customHeight="1" x14ac:dyDescent="0.2">
      <c r="A42" s="14" t="s">
        <v>237</v>
      </c>
      <c r="C42" s="16">
        <v>0</v>
      </c>
      <c r="E42" s="16">
        <v>0</v>
      </c>
      <c r="G42" s="16">
        <v>0</v>
      </c>
      <c r="I42" s="16">
        <v>84193484904</v>
      </c>
      <c r="K42" s="16">
        <v>0</v>
      </c>
      <c r="M42" s="16">
        <v>84193484904</v>
      </c>
    </row>
    <row r="43" spans="1:13" ht="21.75" customHeight="1" x14ac:dyDescent="0.2">
      <c r="A43" s="14" t="s">
        <v>238</v>
      </c>
      <c r="C43" s="16">
        <v>0</v>
      </c>
      <c r="E43" s="16">
        <v>0</v>
      </c>
      <c r="G43" s="16">
        <v>0</v>
      </c>
      <c r="I43" s="16">
        <v>129294153415</v>
      </c>
      <c r="K43" s="16">
        <v>0</v>
      </c>
      <c r="M43" s="16">
        <v>129294153415</v>
      </c>
    </row>
    <row r="44" spans="1:13" ht="21.75" customHeight="1" x14ac:dyDescent="0.2">
      <c r="A44" s="14" t="s">
        <v>239</v>
      </c>
      <c r="C44" s="16">
        <v>0</v>
      </c>
      <c r="E44" s="16">
        <v>0</v>
      </c>
      <c r="G44" s="16">
        <v>0</v>
      </c>
      <c r="I44" s="16">
        <v>26301369856</v>
      </c>
      <c r="K44" s="16">
        <v>0</v>
      </c>
      <c r="M44" s="16">
        <v>26301369856</v>
      </c>
    </row>
    <row r="45" spans="1:13" ht="21.75" customHeight="1" x14ac:dyDescent="0.2">
      <c r="A45" s="14" t="s">
        <v>154</v>
      </c>
      <c r="C45" s="16">
        <v>42805479427</v>
      </c>
      <c r="E45" s="16">
        <v>-26792703</v>
      </c>
      <c r="G45" s="16">
        <v>42832272130</v>
      </c>
      <c r="I45" s="16">
        <v>113227397216</v>
      </c>
      <c r="K45" s="16">
        <v>299774953</v>
      </c>
      <c r="M45" s="16">
        <v>112927622263</v>
      </c>
    </row>
    <row r="46" spans="1:13" ht="21.75" customHeight="1" x14ac:dyDescent="0.2">
      <c r="A46" s="14" t="s">
        <v>155</v>
      </c>
      <c r="C46" s="16">
        <v>27123287664</v>
      </c>
      <c r="E46" s="16">
        <v>-341227814</v>
      </c>
      <c r="G46" s="16">
        <v>27464515478</v>
      </c>
      <c r="I46" s="16">
        <v>133150684896</v>
      </c>
      <c r="K46" s="16">
        <v>0</v>
      </c>
      <c r="M46" s="16">
        <v>133150684896</v>
      </c>
    </row>
    <row r="47" spans="1:13" ht="21.75" customHeight="1" x14ac:dyDescent="0.2">
      <c r="A47" s="14" t="s">
        <v>156</v>
      </c>
      <c r="C47" s="16">
        <v>76438356144</v>
      </c>
      <c r="E47" s="16">
        <v>235152303</v>
      </c>
      <c r="G47" s="16">
        <v>76203203841</v>
      </c>
      <c r="I47" s="16">
        <v>182465753376</v>
      </c>
      <c r="K47" s="16">
        <v>637793030</v>
      </c>
      <c r="M47" s="16">
        <v>181827960346</v>
      </c>
    </row>
    <row r="48" spans="1:13" ht="21.75" customHeight="1" x14ac:dyDescent="0.2">
      <c r="A48" s="14" t="s">
        <v>157</v>
      </c>
      <c r="C48" s="16">
        <v>50958904096</v>
      </c>
      <c r="E48" s="16">
        <v>0</v>
      </c>
      <c r="G48" s="16">
        <v>50958904096</v>
      </c>
      <c r="I48" s="16">
        <v>121643835584</v>
      </c>
      <c r="K48" s="16">
        <v>303313612</v>
      </c>
      <c r="M48" s="16">
        <v>121340521972</v>
      </c>
    </row>
    <row r="49" spans="1:13" ht="21.75" customHeight="1" x14ac:dyDescent="0.2">
      <c r="A49" s="14" t="s">
        <v>158</v>
      </c>
      <c r="C49" s="16">
        <v>85738356144</v>
      </c>
      <c r="E49" s="16">
        <v>0</v>
      </c>
      <c r="G49" s="16">
        <v>85738356144</v>
      </c>
      <c r="I49" s="16">
        <v>204665753376</v>
      </c>
      <c r="K49" s="16">
        <v>510325153</v>
      </c>
      <c r="M49" s="16">
        <v>204155428223</v>
      </c>
    </row>
    <row r="50" spans="1:13" ht="21.75" customHeight="1" x14ac:dyDescent="0.2">
      <c r="A50" s="14" t="s">
        <v>159</v>
      </c>
      <c r="C50" s="16">
        <v>13406027407</v>
      </c>
      <c r="E50" s="16">
        <v>-257395301</v>
      </c>
      <c r="G50" s="16">
        <v>13663422708</v>
      </c>
      <c r="I50" s="16">
        <v>84090958895</v>
      </c>
      <c r="K50" s="16">
        <v>48530178</v>
      </c>
      <c r="M50" s="16">
        <v>84042428717</v>
      </c>
    </row>
    <row r="51" spans="1:13" ht="21.75" customHeight="1" x14ac:dyDescent="0.2">
      <c r="A51" s="14" t="s">
        <v>155</v>
      </c>
      <c r="C51" s="16">
        <v>68233972590</v>
      </c>
      <c r="E51" s="16">
        <v>107662299</v>
      </c>
      <c r="G51" s="16">
        <v>68126310291</v>
      </c>
      <c r="I51" s="16">
        <v>114456986280</v>
      </c>
      <c r="K51" s="16">
        <v>269155747</v>
      </c>
      <c r="M51" s="16">
        <v>114187830533</v>
      </c>
    </row>
    <row r="52" spans="1:13" ht="21.75" customHeight="1" x14ac:dyDescent="0.2">
      <c r="A52" s="14" t="s">
        <v>160</v>
      </c>
      <c r="C52" s="16">
        <v>40631232861</v>
      </c>
      <c r="E52" s="16">
        <v>54641704</v>
      </c>
      <c r="G52" s="16">
        <v>40576591157</v>
      </c>
      <c r="I52" s="16">
        <v>64223561619</v>
      </c>
      <c r="K52" s="16">
        <v>262405599</v>
      </c>
      <c r="M52" s="16">
        <v>63961156020</v>
      </c>
    </row>
    <row r="53" spans="1:13" ht="21.75" customHeight="1" x14ac:dyDescent="0.2">
      <c r="A53" s="14" t="s">
        <v>159</v>
      </c>
      <c r="C53" s="16">
        <v>40224920542</v>
      </c>
      <c r="E53" s="16">
        <v>104900344</v>
      </c>
      <c r="G53" s="16">
        <v>40120020198</v>
      </c>
      <c r="I53" s="16">
        <v>63581326018</v>
      </c>
      <c r="K53" s="16">
        <v>268972898</v>
      </c>
      <c r="M53" s="16">
        <v>63312353120</v>
      </c>
    </row>
    <row r="54" spans="1:13" ht="21.75" customHeight="1" x14ac:dyDescent="0.2">
      <c r="A54" s="14" t="s">
        <v>156</v>
      </c>
      <c r="C54" s="16">
        <v>17326027379</v>
      </c>
      <c r="E54" s="16">
        <v>49274997</v>
      </c>
      <c r="G54" s="16">
        <v>17276752382</v>
      </c>
      <c r="I54" s="16">
        <v>26827397232</v>
      </c>
      <c r="K54" s="16">
        <v>157362086</v>
      </c>
      <c r="M54" s="16">
        <v>26670035146</v>
      </c>
    </row>
    <row r="55" spans="1:13" ht="21.75" customHeight="1" x14ac:dyDescent="0.2">
      <c r="A55" s="14" t="s">
        <v>161</v>
      </c>
      <c r="C55" s="16">
        <v>25394520542</v>
      </c>
      <c r="E55" s="16">
        <v>29830821</v>
      </c>
      <c r="G55" s="16">
        <v>25364689721</v>
      </c>
      <c r="I55" s="16">
        <v>38501369854</v>
      </c>
      <c r="K55" s="16">
        <v>188928536</v>
      </c>
      <c r="M55" s="16">
        <v>38312441318</v>
      </c>
    </row>
    <row r="56" spans="1:13" ht="21.75" customHeight="1" x14ac:dyDescent="0.2">
      <c r="A56" s="14" t="s">
        <v>162</v>
      </c>
      <c r="C56" s="16">
        <v>25479452048</v>
      </c>
      <c r="E56" s="16">
        <v>-10009824</v>
      </c>
      <c r="G56" s="16">
        <v>25489461872</v>
      </c>
      <c r="I56" s="16">
        <v>38630136976</v>
      </c>
      <c r="K56" s="16">
        <v>150147367</v>
      </c>
      <c r="M56" s="16">
        <v>38479989609</v>
      </c>
    </row>
    <row r="57" spans="1:13" ht="21.75" customHeight="1" x14ac:dyDescent="0.2">
      <c r="A57" s="14" t="s">
        <v>154</v>
      </c>
      <c r="C57" s="16">
        <v>54016438343</v>
      </c>
      <c r="E57" s="16">
        <v>24011282</v>
      </c>
      <c r="G57" s="16">
        <v>53992427061</v>
      </c>
      <c r="I57" s="16">
        <v>78410958885</v>
      </c>
      <c r="K57" s="16">
        <v>360169225</v>
      </c>
      <c r="M57" s="16">
        <v>78050789660</v>
      </c>
    </row>
    <row r="58" spans="1:13" ht="21.75" customHeight="1" x14ac:dyDescent="0.2">
      <c r="A58" s="14" t="s">
        <v>163</v>
      </c>
      <c r="C58" s="16">
        <v>51947506837</v>
      </c>
      <c r="E58" s="16">
        <v>840121404</v>
      </c>
      <c r="G58" s="16">
        <v>51107385433</v>
      </c>
      <c r="I58" s="16">
        <v>70380493134</v>
      </c>
      <c r="K58" s="16">
        <v>943104028</v>
      </c>
      <c r="M58" s="16">
        <v>69437389106</v>
      </c>
    </row>
    <row r="59" spans="1:13" ht="21.75" customHeight="1" x14ac:dyDescent="0.2">
      <c r="A59" s="14" t="s">
        <v>164</v>
      </c>
      <c r="C59" s="16">
        <v>32169123292</v>
      </c>
      <c r="E59" s="16">
        <v>0</v>
      </c>
      <c r="G59" s="16">
        <v>32169123292</v>
      </c>
      <c r="I59" s="16">
        <v>41753506852</v>
      </c>
      <c r="K59" s="16">
        <v>162089276</v>
      </c>
      <c r="M59" s="16">
        <v>41591417576</v>
      </c>
    </row>
    <row r="60" spans="1:13" ht="21.75" customHeight="1" x14ac:dyDescent="0.2">
      <c r="A60" s="14" t="s">
        <v>165</v>
      </c>
      <c r="C60" s="16">
        <v>22855068463</v>
      </c>
      <c r="E60" s="16">
        <v>0</v>
      </c>
      <c r="G60" s="16">
        <v>22855068463</v>
      </c>
      <c r="I60" s="16">
        <v>29490410920</v>
      </c>
      <c r="K60" s="16">
        <v>117464658</v>
      </c>
      <c r="M60" s="16">
        <v>29372946262</v>
      </c>
    </row>
    <row r="61" spans="1:13" ht="21.75" customHeight="1" x14ac:dyDescent="0.2">
      <c r="A61" s="14" t="s">
        <v>166</v>
      </c>
      <c r="C61" s="16">
        <v>20315616415</v>
      </c>
      <c r="E61" s="16">
        <v>0</v>
      </c>
      <c r="G61" s="16">
        <v>20315616415</v>
      </c>
      <c r="I61" s="16">
        <v>26213698600</v>
      </c>
      <c r="K61" s="16">
        <v>104413029</v>
      </c>
      <c r="M61" s="16">
        <v>26109285571</v>
      </c>
    </row>
    <row r="62" spans="1:13" ht="21.75" customHeight="1" x14ac:dyDescent="0.2">
      <c r="A62" s="14" t="s">
        <v>167</v>
      </c>
      <c r="C62" s="16">
        <v>12868493149</v>
      </c>
      <c r="E62" s="16">
        <v>-546790</v>
      </c>
      <c r="G62" s="16">
        <v>12869039939</v>
      </c>
      <c r="I62" s="16">
        <v>19526027392</v>
      </c>
      <c r="K62" s="16">
        <v>0</v>
      </c>
      <c r="M62" s="16">
        <v>19526027392</v>
      </c>
    </row>
    <row r="63" spans="1:13" ht="21.75" customHeight="1" x14ac:dyDescent="0.2">
      <c r="A63" s="14" t="s">
        <v>168</v>
      </c>
      <c r="C63" s="16">
        <v>20315616466</v>
      </c>
      <c r="E63" s="16">
        <v>-78571677</v>
      </c>
      <c r="G63" s="16">
        <v>20394188143</v>
      </c>
      <c r="I63" s="16">
        <v>26213698651</v>
      </c>
      <c r="K63" s="16">
        <v>25841352</v>
      </c>
      <c r="M63" s="16">
        <v>26187857299</v>
      </c>
    </row>
    <row r="64" spans="1:13" ht="21.75" customHeight="1" x14ac:dyDescent="0.2">
      <c r="A64" s="14" t="s">
        <v>163</v>
      </c>
      <c r="C64" s="16">
        <v>8252054767</v>
      </c>
      <c r="E64" s="16">
        <v>117968963</v>
      </c>
      <c r="G64" s="16">
        <v>8134085804</v>
      </c>
      <c r="I64" s="16">
        <v>10619178047</v>
      </c>
      <c r="K64" s="16">
        <v>132242353</v>
      </c>
      <c r="M64" s="16">
        <v>10486935694</v>
      </c>
    </row>
    <row r="65" spans="1:13" ht="21.75" customHeight="1" x14ac:dyDescent="0.2">
      <c r="A65" s="14" t="s">
        <v>160</v>
      </c>
      <c r="C65" s="16">
        <v>35659072803</v>
      </c>
      <c r="E65" s="16">
        <v>0</v>
      </c>
      <c r="G65" s="16">
        <v>35659072803</v>
      </c>
      <c r="I65" s="16">
        <v>42540168689</v>
      </c>
      <c r="K65" s="16">
        <v>132675788</v>
      </c>
      <c r="M65" s="16">
        <v>42407492901</v>
      </c>
    </row>
    <row r="66" spans="1:13" ht="21.75" customHeight="1" x14ac:dyDescent="0.2">
      <c r="A66" s="14" t="s">
        <v>169</v>
      </c>
      <c r="C66" s="16">
        <v>25394520542</v>
      </c>
      <c r="E66" s="16">
        <v>0</v>
      </c>
      <c r="G66" s="16">
        <v>25394520542</v>
      </c>
      <c r="I66" s="16">
        <v>31128767116</v>
      </c>
      <c r="K66" s="16">
        <v>110563157</v>
      </c>
      <c r="M66" s="16">
        <v>31018203959</v>
      </c>
    </row>
    <row r="67" spans="1:13" ht="21.75" customHeight="1" x14ac:dyDescent="0.2">
      <c r="A67" s="14" t="s">
        <v>163</v>
      </c>
      <c r="C67" s="16">
        <v>76438356144</v>
      </c>
      <c r="E67" s="16">
        <v>1249703723</v>
      </c>
      <c r="G67" s="16">
        <v>75188652421</v>
      </c>
      <c r="I67" s="16">
        <v>93698630112</v>
      </c>
      <c r="K67" s="16">
        <v>1583594031</v>
      </c>
      <c r="M67" s="16">
        <v>92115036081</v>
      </c>
    </row>
    <row r="68" spans="1:13" ht="21.75" customHeight="1" x14ac:dyDescent="0.2">
      <c r="A68" s="14" t="s">
        <v>158</v>
      </c>
      <c r="C68" s="16">
        <v>84082191780</v>
      </c>
      <c r="E68" s="16">
        <v>0</v>
      </c>
      <c r="G68" s="16">
        <v>84082191780</v>
      </c>
      <c r="I68" s="16">
        <v>103068493149</v>
      </c>
      <c r="K68" s="16">
        <v>367279339</v>
      </c>
      <c r="M68" s="16">
        <v>102701213810</v>
      </c>
    </row>
    <row r="69" spans="1:13" ht="21.75" customHeight="1" x14ac:dyDescent="0.2">
      <c r="A69" s="14" t="s">
        <v>154</v>
      </c>
      <c r="C69" s="16">
        <v>27123287671</v>
      </c>
      <c r="E69" s="16">
        <v>31799077</v>
      </c>
      <c r="G69" s="16">
        <v>27091488594</v>
      </c>
      <c r="I69" s="16">
        <v>32876712327</v>
      </c>
      <c r="K69" s="16">
        <v>143095846</v>
      </c>
      <c r="M69" s="16">
        <v>32733616481</v>
      </c>
    </row>
    <row r="70" spans="1:13" ht="21.75" customHeight="1" x14ac:dyDescent="0.2">
      <c r="A70" s="14" t="s">
        <v>170</v>
      </c>
      <c r="C70" s="16">
        <v>6839458496</v>
      </c>
      <c r="E70" s="16">
        <v>-3280741</v>
      </c>
      <c r="G70" s="16">
        <v>6842739237</v>
      </c>
      <c r="I70" s="16">
        <v>12017540685</v>
      </c>
      <c r="K70" s="16">
        <v>0</v>
      </c>
      <c r="M70" s="16">
        <v>12017540685</v>
      </c>
    </row>
    <row r="71" spans="1:13" ht="21.75" customHeight="1" x14ac:dyDescent="0.2">
      <c r="A71" s="17" t="s">
        <v>171</v>
      </c>
      <c r="C71" s="19">
        <v>11230136984</v>
      </c>
      <c r="E71" s="19">
        <v>-546790</v>
      </c>
      <c r="G71" s="19">
        <v>11230683774</v>
      </c>
      <c r="I71" s="19">
        <v>16408219173</v>
      </c>
      <c r="K71" s="19">
        <v>0</v>
      </c>
      <c r="M71" s="19">
        <v>16408219173</v>
      </c>
    </row>
    <row r="72" spans="1:13" ht="21.75" customHeight="1" x14ac:dyDescent="0.2">
      <c r="A72" s="9" t="s">
        <v>20</v>
      </c>
      <c r="C72" s="10">
        <v>1003271542245</v>
      </c>
      <c r="E72" s="10">
        <v>2126695277</v>
      </c>
      <c r="G72" s="10">
        <v>1001144846968</v>
      </c>
      <c r="I72" s="10">
        <v>3032206371468</v>
      </c>
      <c r="K72" s="10">
        <v>7281421605</v>
      </c>
      <c r="M72" s="10">
        <v>3024924949863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4"/>
  <sheetViews>
    <sheetView rightToLeft="1" workbookViewId="0">
      <selection activeCell="L22" sqref="L22"/>
    </sheetView>
  </sheetViews>
  <sheetFormatPr defaultColWidth="9" defaultRowHeight="12.75" x14ac:dyDescent="0.2"/>
  <cols>
    <col min="1" max="1" width="36.28515625" bestFit="1" customWidth="1"/>
    <col min="2" max="2" width="0.85546875" customWidth="1"/>
    <col min="3" max="3" width="5.42578125" bestFit="1" customWidth="1"/>
    <col min="4" max="4" width="0.85546875" customWidth="1"/>
    <col min="5" max="5" width="15.42578125" bestFit="1" customWidth="1"/>
    <col min="6" max="6" width="0.85546875" customWidth="1"/>
    <col min="7" max="7" width="11.140625" bestFit="1" customWidth="1"/>
    <col min="8" max="8" width="0.85546875" customWidth="1"/>
    <col min="9" max="9" width="21.85546875" bestFit="1" customWidth="1"/>
    <col min="10" max="10" width="0.85546875" customWidth="1"/>
    <col min="11" max="11" width="9.85546875" bestFit="1" customWidth="1"/>
    <col min="12" max="12" width="0.85546875" customWidth="1"/>
    <col min="13" max="13" width="17.7109375" bestFit="1" customWidth="1"/>
    <col min="14" max="14" width="0.85546875" customWidth="1"/>
    <col min="15" max="15" width="17.85546875" bestFit="1" customWidth="1"/>
    <col min="16" max="16" width="0.85546875" customWidth="1"/>
    <col min="17" max="17" width="21.85546875" bestFit="1" customWidth="1"/>
  </cols>
  <sheetData>
    <row r="1" spans="1:17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1.75" customHeight="1" x14ac:dyDescent="0.2">
      <c r="A2" s="37" t="s">
        <v>172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5" customHeight="1" x14ac:dyDescent="0.2"/>
    <row r="5" spans="1:17" ht="14.45" customHeight="1" x14ac:dyDescent="0.2">
      <c r="A5" s="41" t="s">
        <v>270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ht="14.45" customHeight="1" x14ac:dyDescent="0.2">
      <c r="A6" s="39" t="s">
        <v>175</v>
      </c>
      <c r="C6" s="39" t="s">
        <v>191</v>
      </c>
      <c r="D6" s="39"/>
      <c r="E6" s="39"/>
      <c r="F6" s="39"/>
      <c r="G6" s="39"/>
      <c r="H6" s="39"/>
      <c r="I6" s="39"/>
      <c r="K6" s="39" t="s">
        <v>192</v>
      </c>
      <c r="L6" s="39"/>
      <c r="M6" s="39"/>
      <c r="N6" s="39"/>
      <c r="O6" s="39"/>
      <c r="P6" s="39"/>
      <c r="Q6" s="39"/>
    </row>
    <row r="7" spans="1:17" ht="29.1" customHeight="1" x14ac:dyDescent="0.2">
      <c r="A7" s="39"/>
      <c r="C7" s="21" t="s">
        <v>13</v>
      </c>
      <c r="D7" s="3"/>
      <c r="E7" s="21" t="s">
        <v>271</v>
      </c>
      <c r="F7" s="3"/>
      <c r="G7" s="21" t="s">
        <v>272</v>
      </c>
      <c r="H7" s="3"/>
      <c r="I7" s="21" t="s">
        <v>273</v>
      </c>
      <c r="K7" s="21" t="s">
        <v>13</v>
      </c>
      <c r="L7" s="3"/>
      <c r="M7" s="21" t="s">
        <v>271</v>
      </c>
      <c r="N7" s="3"/>
      <c r="O7" s="21" t="s">
        <v>272</v>
      </c>
      <c r="P7" s="3"/>
      <c r="Q7" s="21" t="s">
        <v>273</v>
      </c>
    </row>
    <row r="8" spans="1:17" ht="21.75" customHeight="1" x14ac:dyDescent="0.2">
      <c r="A8" s="12" t="s">
        <v>200</v>
      </c>
      <c r="C8" s="6">
        <v>0</v>
      </c>
      <c r="E8" s="6">
        <v>0</v>
      </c>
      <c r="G8" s="6">
        <v>0</v>
      </c>
      <c r="I8" s="6">
        <v>0</v>
      </c>
      <c r="K8" s="6">
        <v>352000</v>
      </c>
      <c r="M8" s="6">
        <v>39607392000</v>
      </c>
      <c r="O8" s="6">
        <v>38079008000</v>
      </c>
      <c r="Q8" s="6">
        <v>1528384000</v>
      </c>
    </row>
    <row r="9" spans="1:17" ht="21.75" customHeight="1" x14ac:dyDescent="0.2">
      <c r="A9" s="14" t="s">
        <v>204</v>
      </c>
      <c r="C9" s="16">
        <v>0</v>
      </c>
      <c r="E9" s="16">
        <v>0</v>
      </c>
      <c r="G9" s="16">
        <v>0</v>
      </c>
      <c r="I9" s="16">
        <v>0</v>
      </c>
      <c r="K9" s="16">
        <v>263000</v>
      </c>
      <c r="M9" s="16">
        <v>263000000000</v>
      </c>
      <c r="O9" s="16">
        <v>256562589600</v>
      </c>
      <c r="Q9" s="16">
        <v>6437410400</v>
      </c>
    </row>
    <row r="10" spans="1:17" ht="21.75" customHeight="1" x14ac:dyDescent="0.2">
      <c r="A10" s="14" t="s">
        <v>205</v>
      </c>
      <c r="C10" s="16">
        <v>0</v>
      </c>
      <c r="E10" s="16">
        <v>0</v>
      </c>
      <c r="G10" s="16">
        <v>0</v>
      </c>
      <c r="I10" s="16">
        <v>0</v>
      </c>
      <c r="K10" s="16">
        <v>2500000</v>
      </c>
      <c r="M10" s="16">
        <v>2499609375000</v>
      </c>
      <c r="O10" s="16">
        <v>2466227915175</v>
      </c>
      <c r="Q10" s="16">
        <v>33381459825</v>
      </c>
    </row>
    <row r="11" spans="1:17" ht="21.75" customHeight="1" x14ac:dyDescent="0.2">
      <c r="A11" s="14" t="s">
        <v>206</v>
      </c>
      <c r="C11" s="16">
        <v>0</v>
      </c>
      <c r="E11" s="16">
        <v>0</v>
      </c>
      <c r="G11" s="16">
        <v>0</v>
      </c>
      <c r="I11" s="16">
        <v>0</v>
      </c>
      <c r="K11" s="16">
        <v>100</v>
      </c>
      <c r="M11" s="16">
        <v>100000000</v>
      </c>
      <c r="O11" s="16">
        <v>99752916</v>
      </c>
      <c r="Q11" s="16">
        <v>247084</v>
      </c>
    </row>
    <row r="12" spans="1:17" ht="21.75" customHeight="1" x14ac:dyDescent="0.2">
      <c r="A12" s="14" t="s">
        <v>57</v>
      </c>
      <c r="C12" s="16">
        <v>0</v>
      </c>
      <c r="E12" s="16">
        <v>0</v>
      </c>
      <c r="G12" s="16">
        <v>0</v>
      </c>
      <c r="I12" s="16">
        <v>0</v>
      </c>
      <c r="K12" s="16">
        <v>255100</v>
      </c>
      <c r="M12" s="16">
        <v>999348608468</v>
      </c>
      <c r="O12" s="16">
        <v>999605638359</v>
      </c>
      <c r="Q12" s="16">
        <v>-257029891</v>
      </c>
    </row>
    <row r="13" spans="1:17" ht="21.75" customHeight="1" x14ac:dyDescent="0.2">
      <c r="A13" s="17" t="s">
        <v>207</v>
      </c>
      <c r="C13" s="19">
        <v>0</v>
      </c>
      <c r="E13" s="19">
        <v>0</v>
      </c>
      <c r="G13" s="19">
        <v>0</v>
      </c>
      <c r="I13" s="19">
        <v>0</v>
      </c>
      <c r="K13" s="19">
        <v>322473</v>
      </c>
      <c r="M13" s="19">
        <v>322473000000</v>
      </c>
      <c r="O13" s="19">
        <v>317304281123</v>
      </c>
      <c r="Q13" s="19">
        <v>5168718877</v>
      </c>
    </row>
    <row r="14" spans="1:17" ht="21.75" customHeight="1" x14ac:dyDescent="0.2">
      <c r="A14" s="9" t="s">
        <v>20</v>
      </c>
      <c r="C14" s="10">
        <v>0</v>
      </c>
      <c r="E14" s="10">
        <v>0</v>
      </c>
      <c r="G14" s="10">
        <v>0</v>
      </c>
      <c r="I14" s="10">
        <v>0</v>
      </c>
      <c r="K14" s="10">
        <v>3692673</v>
      </c>
      <c r="M14" s="10">
        <v>4124138375468</v>
      </c>
      <c r="O14" s="10">
        <v>4077879185173</v>
      </c>
      <c r="Q14" s="10">
        <v>46259190295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1"/>
  <sheetViews>
    <sheetView rightToLeft="1" workbookViewId="0">
      <selection activeCell="U18" sqref="U18"/>
    </sheetView>
  </sheetViews>
  <sheetFormatPr defaultRowHeight="12.75" x14ac:dyDescent="0.2"/>
  <cols>
    <col min="1" max="1" width="3.5703125" bestFit="1" customWidth="1"/>
    <col min="2" max="2" width="2.5703125" customWidth="1"/>
    <col min="3" max="3" width="22.42578125" customWidth="1"/>
    <col min="4" max="4" width="1.28515625" customWidth="1"/>
    <col min="5" max="5" width="7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12.140625" bestFit="1" customWidth="1"/>
    <col min="12" max="12" width="1.28515625" customWidth="1"/>
    <col min="13" max="13" width="16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2.140625" bestFit="1" customWidth="1"/>
    <col min="20" max="20" width="1.28515625" customWidth="1"/>
    <col min="21" max="21" width="16.140625" bestFit="1" customWidth="1"/>
    <col min="22" max="22" width="1.28515625" customWidth="1"/>
    <col min="23" max="23" width="16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14.45" customHeight="1" x14ac:dyDescent="0.2">
      <c r="A4" s="1" t="s">
        <v>3</v>
      </c>
      <c r="B4" s="41" t="s">
        <v>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14.45" customHeight="1" x14ac:dyDescent="0.2">
      <c r="A5" s="41" t="s">
        <v>5</v>
      </c>
      <c r="B5" s="41"/>
      <c r="C5" s="41" t="s">
        <v>6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ht="14.45" customHeight="1" x14ac:dyDescent="0.2">
      <c r="F6" s="39"/>
      <c r="G6" s="39"/>
      <c r="H6" s="39"/>
      <c r="I6" s="39"/>
      <c r="K6" s="39" t="s">
        <v>8</v>
      </c>
      <c r="L6" s="39"/>
      <c r="M6" s="39"/>
      <c r="N6" s="39"/>
      <c r="O6" s="39"/>
      <c r="P6" s="39"/>
      <c r="Q6" s="39"/>
      <c r="S6" s="39" t="s">
        <v>9</v>
      </c>
      <c r="T6" s="39"/>
      <c r="U6" s="39"/>
      <c r="V6" s="39"/>
      <c r="W6" s="39"/>
      <c r="X6" s="39"/>
      <c r="Y6" s="39"/>
      <c r="Z6" s="39"/>
      <c r="AA6" s="39"/>
    </row>
    <row r="7" spans="1:27" ht="14.45" customHeight="1" x14ac:dyDescent="0.2">
      <c r="F7" s="3"/>
      <c r="G7" s="3"/>
      <c r="H7" s="3"/>
      <c r="I7" s="3"/>
      <c r="K7" s="40" t="s">
        <v>10</v>
      </c>
      <c r="L7" s="40"/>
      <c r="M7" s="40"/>
      <c r="N7" s="3"/>
      <c r="O7" s="40" t="s">
        <v>11</v>
      </c>
      <c r="P7" s="40"/>
      <c r="Q7" s="4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9" t="s">
        <v>12</v>
      </c>
      <c r="B8" s="39"/>
      <c r="C8" s="39"/>
      <c r="E8" s="2" t="s">
        <v>13</v>
      </c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42" t="s">
        <v>19</v>
      </c>
      <c r="B9" s="42"/>
      <c r="C9" s="42"/>
      <c r="D9" s="5"/>
      <c r="E9" s="22">
        <v>0</v>
      </c>
      <c r="G9" s="7">
        <v>0</v>
      </c>
      <c r="I9" s="7">
        <v>0</v>
      </c>
      <c r="K9" s="6">
        <v>120000000</v>
      </c>
      <c r="M9" s="7">
        <v>153495936085</v>
      </c>
      <c r="O9" s="6">
        <v>0</v>
      </c>
      <c r="Q9" s="7">
        <v>0</v>
      </c>
      <c r="S9" s="6">
        <v>120000000</v>
      </c>
      <c r="U9" s="6">
        <v>1271</v>
      </c>
      <c r="W9" s="7">
        <v>153495936085</v>
      </c>
      <c r="Y9" s="7">
        <v>151612506000</v>
      </c>
      <c r="AA9" s="8">
        <v>0.14000000000000001</v>
      </c>
    </row>
    <row r="10" spans="1:27" ht="21.75" customHeight="1" thickBot="1" x14ac:dyDescent="0.25">
      <c r="A10" s="43" t="s">
        <v>20</v>
      </c>
      <c r="B10" s="43"/>
      <c r="C10" s="43"/>
      <c r="D10" s="43"/>
      <c r="E10" s="23"/>
      <c r="G10" s="10">
        <v>0</v>
      </c>
      <c r="I10" s="10">
        <v>0</v>
      </c>
      <c r="K10" s="16"/>
      <c r="M10" s="10">
        <v>153495936085</v>
      </c>
      <c r="O10" s="16"/>
      <c r="Q10" s="10">
        <v>0</v>
      </c>
      <c r="S10" s="16"/>
      <c r="U10" s="16"/>
      <c r="W10" s="10">
        <v>153495936085</v>
      </c>
      <c r="Y10" s="10">
        <v>151612506000</v>
      </c>
      <c r="AA10" s="11">
        <v>0.14000000000000001</v>
      </c>
    </row>
    <row r="11" spans="1:27" ht="13.5" thickTop="1" x14ac:dyDescent="0.2"/>
  </sheetData>
  <mergeCells count="14">
    <mergeCell ref="A8:C8"/>
    <mergeCell ref="A9:C9"/>
    <mergeCell ref="A10:D10"/>
    <mergeCell ref="F6:I6"/>
    <mergeCell ref="K6:Q6"/>
    <mergeCell ref="S6:AA6"/>
    <mergeCell ref="K7:M7"/>
    <mergeCell ref="O7:Q7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33"/>
  <sheetViews>
    <sheetView rightToLeft="1" topLeftCell="A19" workbookViewId="0">
      <selection activeCell="W10" sqref="W10"/>
    </sheetView>
  </sheetViews>
  <sheetFormatPr defaultRowHeight="12.75" x14ac:dyDescent="0.2"/>
  <cols>
    <col min="1" max="1" width="34.42578125" bestFit="1" customWidth="1"/>
    <col min="2" max="2" width="1.28515625" customWidth="1"/>
    <col min="3" max="3" width="12.140625" bestFit="1" customWidth="1"/>
    <col min="4" max="4" width="1.28515625" customWidth="1"/>
    <col min="5" max="5" width="18.85546875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8.85546875" bestFit="1" customWidth="1"/>
    <col min="14" max="14" width="1.28515625" customWidth="1"/>
    <col min="15" max="15" width="18.7109375" bestFit="1" customWidth="1"/>
    <col min="16" max="16" width="1.28515625" customWidth="1"/>
    <col min="17" max="17" width="26.28515625" bestFit="1" customWidth="1"/>
    <col min="18" max="18" width="0.28515625" customWidth="1"/>
  </cols>
  <sheetData>
    <row r="1" spans="1:17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1.75" customHeight="1" x14ac:dyDescent="0.2">
      <c r="A2" s="37" t="s">
        <v>172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5" customHeight="1" x14ac:dyDescent="0.2"/>
    <row r="5" spans="1:17" ht="14.45" customHeight="1" x14ac:dyDescent="0.2">
      <c r="A5" s="41" t="s">
        <v>274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ht="14.45" customHeight="1" x14ac:dyDescent="0.2">
      <c r="A6" s="39" t="s">
        <v>175</v>
      </c>
      <c r="C6" s="39" t="s">
        <v>191</v>
      </c>
      <c r="D6" s="39"/>
      <c r="E6" s="39"/>
      <c r="F6" s="39"/>
      <c r="G6" s="39"/>
      <c r="H6" s="39"/>
      <c r="I6" s="39"/>
      <c r="K6" s="39" t="s">
        <v>192</v>
      </c>
      <c r="L6" s="39"/>
      <c r="M6" s="39"/>
      <c r="N6" s="39"/>
      <c r="O6" s="39"/>
      <c r="P6" s="39"/>
      <c r="Q6" s="39"/>
    </row>
    <row r="7" spans="1:17" ht="29.1" customHeight="1" x14ac:dyDescent="0.2">
      <c r="A7" s="39"/>
      <c r="C7" s="21" t="s">
        <v>13</v>
      </c>
      <c r="D7" s="3"/>
      <c r="E7" s="21" t="s">
        <v>15</v>
      </c>
      <c r="F7" s="3"/>
      <c r="G7" s="21" t="s">
        <v>272</v>
      </c>
      <c r="H7" s="3"/>
      <c r="I7" s="21" t="s">
        <v>275</v>
      </c>
      <c r="K7" s="21" t="s">
        <v>13</v>
      </c>
      <c r="L7" s="3"/>
      <c r="M7" s="21" t="s">
        <v>15</v>
      </c>
      <c r="N7" s="3"/>
      <c r="O7" s="21" t="s">
        <v>272</v>
      </c>
      <c r="P7" s="3"/>
      <c r="Q7" s="21" t="s">
        <v>275</v>
      </c>
    </row>
    <row r="8" spans="1:17" ht="21.75" customHeight="1" x14ac:dyDescent="0.2">
      <c r="A8" s="12" t="s">
        <v>40</v>
      </c>
      <c r="C8" s="6">
        <v>13500000</v>
      </c>
      <c r="E8" s="6">
        <v>295244979750</v>
      </c>
      <c r="G8" s="6">
        <v>303250863352</v>
      </c>
      <c r="I8" s="6">
        <v>-8005883602</v>
      </c>
      <c r="K8" s="6">
        <v>13500000</v>
      </c>
      <c r="M8" s="6">
        <v>295244979750</v>
      </c>
      <c r="O8" s="6">
        <v>303250863352</v>
      </c>
      <c r="Q8" s="6">
        <v>-8005883602</v>
      </c>
    </row>
    <row r="9" spans="1:17" ht="21.75" customHeight="1" x14ac:dyDescent="0.2">
      <c r="A9" s="14" t="s">
        <v>19</v>
      </c>
      <c r="C9" s="16">
        <v>120000000</v>
      </c>
      <c r="E9" s="16">
        <v>151612506000</v>
      </c>
      <c r="G9" s="16">
        <v>153495936085</v>
      </c>
      <c r="I9" s="16">
        <v>-1883430085</v>
      </c>
      <c r="K9" s="16">
        <v>120000000</v>
      </c>
      <c r="M9" s="16">
        <v>151612506000</v>
      </c>
      <c r="O9" s="16">
        <v>153495936085</v>
      </c>
      <c r="Q9" s="16">
        <v>-1883430085</v>
      </c>
    </row>
    <row r="10" spans="1:17" ht="21.75" customHeight="1" x14ac:dyDescent="0.2">
      <c r="A10" s="14" t="s">
        <v>126</v>
      </c>
      <c r="C10" s="16">
        <v>5000000</v>
      </c>
      <c r="E10" s="16">
        <v>4439325226437</v>
      </c>
      <c r="G10" s="16">
        <v>4934254171000</v>
      </c>
      <c r="I10" s="16">
        <v>-494928944562</v>
      </c>
      <c r="K10" s="16">
        <v>5000000</v>
      </c>
      <c r="M10" s="16">
        <v>4439325226437</v>
      </c>
      <c r="O10" s="16">
        <v>4934254171000</v>
      </c>
      <c r="Q10" s="16">
        <v>-494928944562</v>
      </c>
    </row>
    <row r="11" spans="1:17" ht="21.75" customHeight="1" x14ac:dyDescent="0.2">
      <c r="A11" s="14" t="s">
        <v>129</v>
      </c>
      <c r="C11" s="16">
        <v>832807</v>
      </c>
      <c r="E11" s="16">
        <v>805867843170</v>
      </c>
      <c r="G11" s="16">
        <v>832937946268</v>
      </c>
      <c r="I11" s="16">
        <v>-27070103097</v>
      </c>
      <c r="K11" s="16">
        <v>832807</v>
      </c>
      <c r="M11" s="16">
        <v>805867843170</v>
      </c>
      <c r="O11" s="16">
        <v>832937946268</v>
      </c>
      <c r="Q11" s="16">
        <v>-27070103097</v>
      </c>
    </row>
    <row r="12" spans="1:17" ht="21.75" customHeight="1" x14ac:dyDescent="0.2">
      <c r="A12" s="14" t="s">
        <v>212</v>
      </c>
      <c r="C12" s="16">
        <v>63900</v>
      </c>
      <c r="E12" s="16">
        <v>58098849674</v>
      </c>
      <c r="G12" s="16">
        <v>57120079108</v>
      </c>
      <c r="I12" s="16">
        <v>978770566</v>
      </c>
      <c r="K12" s="16">
        <v>63900</v>
      </c>
      <c r="M12" s="16">
        <v>58098849674</v>
      </c>
      <c r="O12" s="16">
        <v>51404621223</v>
      </c>
      <c r="Q12" s="16">
        <v>6694228451</v>
      </c>
    </row>
    <row r="13" spans="1:17" ht="21.75" customHeight="1" x14ac:dyDescent="0.2">
      <c r="A13" s="14" t="s">
        <v>276</v>
      </c>
      <c r="C13" s="16">
        <v>2745000</v>
      </c>
      <c r="E13" s="16">
        <v>2705667758817</v>
      </c>
      <c r="G13" s="16">
        <v>2705667758817</v>
      </c>
      <c r="I13" s="16">
        <v>0</v>
      </c>
      <c r="K13" s="16">
        <v>2745000</v>
      </c>
      <c r="M13" s="16">
        <v>2705667758817</v>
      </c>
      <c r="O13" s="16">
        <v>2647347081356</v>
      </c>
      <c r="Q13" s="16">
        <v>58320677461</v>
      </c>
    </row>
    <row r="14" spans="1:17" ht="21.75" customHeight="1" x14ac:dyDescent="0.2">
      <c r="A14" s="14" t="s">
        <v>213</v>
      </c>
      <c r="C14" s="16">
        <v>30000</v>
      </c>
      <c r="E14" s="16">
        <v>26365220437</v>
      </c>
      <c r="G14" s="16">
        <v>25921300912</v>
      </c>
      <c r="I14" s="16">
        <v>443919525</v>
      </c>
      <c r="K14" s="16">
        <v>30000</v>
      </c>
      <c r="M14" s="16">
        <v>26365220437</v>
      </c>
      <c r="O14" s="16">
        <v>23515437054</v>
      </c>
      <c r="Q14" s="16">
        <v>2849783383</v>
      </c>
    </row>
    <row r="15" spans="1:17" ht="21.75" customHeight="1" x14ac:dyDescent="0.2">
      <c r="A15" s="14" t="s">
        <v>277</v>
      </c>
      <c r="C15" s="16">
        <v>520854</v>
      </c>
      <c r="E15" s="16">
        <v>483264904357</v>
      </c>
      <c r="G15" s="16">
        <v>483264904357</v>
      </c>
      <c r="I15" s="16">
        <v>0</v>
      </c>
      <c r="K15" s="16">
        <v>520854</v>
      </c>
      <c r="M15" s="16">
        <v>483264904357</v>
      </c>
      <c r="O15" s="16">
        <v>472849712452</v>
      </c>
      <c r="Q15" s="16">
        <v>10415191905</v>
      </c>
    </row>
    <row r="16" spans="1:17" ht="21.75" customHeight="1" x14ac:dyDescent="0.2">
      <c r="A16" s="14" t="s">
        <v>278</v>
      </c>
      <c r="C16" s="16">
        <v>2000</v>
      </c>
      <c r="E16" s="16">
        <v>1999637500</v>
      </c>
      <c r="G16" s="16">
        <v>1999637500</v>
      </c>
      <c r="I16" s="16">
        <v>0</v>
      </c>
      <c r="K16" s="16">
        <v>2000</v>
      </c>
      <c r="M16" s="16">
        <v>1999637500</v>
      </c>
      <c r="O16" s="16">
        <v>1999637500</v>
      </c>
      <c r="Q16" s="16">
        <v>0</v>
      </c>
    </row>
    <row r="17" spans="1:17" ht="21.75" customHeight="1" x14ac:dyDescent="0.2">
      <c r="A17" s="14" t="s">
        <v>279</v>
      </c>
      <c r="C17" s="16">
        <v>4262630</v>
      </c>
      <c r="E17" s="16">
        <v>3759384411051</v>
      </c>
      <c r="G17" s="16">
        <v>3759384411051</v>
      </c>
      <c r="I17" s="16">
        <v>0</v>
      </c>
      <c r="K17" s="16">
        <v>4262630</v>
      </c>
      <c r="M17" s="16">
        <v>3759384411051</v>
      </c>
      <c r="O17" s="16">
        <v>3861880890200</v>
      </c>
      <c r="Q17" s="16">
        <v>-102496479148</v>
      </c>
    </row>
    <row r="18" spans="1:17" ht="21.75" customHeight="1" x14ac:dyDescent="0.2">
      <c r="A18" s="14" t="s">
        <v>280</v>
      </c>
      <c r="C18" s="16">
        <v>1500000</v>
      </c>
      <c r="E18" s="16">
        <v>1499728125000</v>
      </c>
      <c r="G18" s="16">
        <v>1349755312500</v>
      </c>
      <c r="I18" s="16">
        <v>149972812500</v>
      </c>
      <c r="K18" s="16">
        <v>1500000</v>
      </c>
      <c r="M18" s="16">
        <v>1499728125000</v>
      </c>
      <c r="O18" s="16">
        <v>1349755312500</v>
      </c>
      <c r="Q18" s="16">
        <v>149972812500</v>
      </c>
    </row>
    <row r="19" spans="1:17" ht="21.75" customHeight="1" x14ac:dyDescent="0.2">
      <c r="A19" s="14" t="s">
        <v>214</v>
      </c>
      <c r="C19" s="16">
        <v>3100</v>
      </c>
      <c r="E19" s="16">
        <v>2705809483</v>
      </c>
      <c r="G19" s="16">
        <v>2650019596</v>
      </c>
      <c r="I19" s="16">
        <v>55789887</v>
      </c>
      <c r="K19" s="16">
        <v>3100</v>
      </c>
      <c r="M19" s="16">
        <v>2705809483</v>
      </c>
      <c r="O19" s="16">
        <v>2405132990</v>
      </c>
      <c r="Q19" s="16">
        <v>300676493</v>
      </c>
    </row>
    <row r="20" spans="1:17" ht="21.75" customHeight="1" x14ac:dyDescent="0.2">
      <c r="A20" s="14" t="s">
        <v>281</v>
      </c>
      <c r="C20" s="16">
        <v>2000000</v>
      </c>
      <c r="E20" s="16">
        <v>1999637500000</v>
      </c>
      <c r="G20" s="16">
        <v>1799673750000</v>
      </c>
      <c r="I20" s="16">
        <v>199963750000</v>
      </c>
      <c r="K20" s="16">
        <v>2000000</v>
      </c>
      <c r="M20" s="16">
        <v>1999637500000</v>
      </c>
      <c r="O20" s="16">
        <v>1799673750000</v>
      </c>
      <c r="Q20" s="16">
        <v>199963750000</v>
      </c>
    </row>
    <row r="21" spans="1:17" ht="21.75" customHeight="1" x14ac:dyDescent="0.2">
      <c r="A21" s="14" t="s">
        <v>54</v>
      </c>
      <c r="C21" s="16">
        <v>4308000</v>
      </c>
      <c r="E21" s="16">
        <v>7205060753278</v>
      </c>
      <c r="G21" s="16">
        <v>7088260891604</v>
      </c>
      <c r="I21" s="16">
        <v>116799861674</v>
      </c>
      <c r="K21" s="16">
        <v>4308000</v>
      </c>
      <c r="M21" s="16">
        <v>7205060753278</v>
      </c>
      <c r="O21" s="16">
        <v>6515564795527</v>
      </c>
      <c r="Q21" s="16">
        <v>689495957751</v>
      </c>
    </row>
    <row r="22" spans="1:17" ht="21.75" customHeight="1" x14ac:dyDescent="0.2">
      <c r="A22" s="14" t="s">
        <v>282</v>
      </c>
      <c r="C22" s="16">
        <v>1599640</v>
      </c>
      <c r="E22" s="16">
        <v>1533632771068</v>
      </c>
      <c r="G22" s="16">
        <v>1533632771068</v>
      </c>
      <c r="I22" s="16">
        <v>0</v>
      </c>
      <c r="K22" s="16">
        <v>1599640</v>
      </c>
      <c r="M22" s="16">
        <v>1533632771068</v>
      </c>
      <c r="O22" s="16">
        <v>1520662042039</v>
      </c>
      <c r="Q22" s="16">
        <v>12970729029</v>
      </c>
    </row>
    <row r="23" spans="1:17" ht="21.75" customHeight="1" x14ac:dyDescent="0.2">
      <c r="A23" s="14" t="s">
        <v>283</v>
      </c>
      <c r="C23" s="16">
        <v>3000</v>
      </c>
      <c r="E23" s="16">
        <v>2999456250</v>
      </c>
      <c r="G23" s="16">
        <v>2999456250</v>
      </c>
      <c r="I23" s="16">
        <v>0</v>
      </c>
      <c r="K23" s="16">
        <v>3000</v>
      </c>
      <c r="M23" s="16">
        <v>2999456250</v>
      </c>
      <c r="O23" s="16">
        <v>2999456250</v>
      </c>
      <c r="Q23" s="16">
        <v>0</v>
      </c>
    </row>
    <row r="24" spans="1:17" ht="21.75" customHeight="1" x14ac:dyDescent="0.2">
      <c r="A24" s="14" t="s">
        <v>284</v>
      </c>
      <c r="C24" s="16">
        <v>3215000</v>
      </c>
      <c r="E24" s="16">
        <v>3112809550989</v>
      </c>
      <c r="G24" s="16">
        <v>3112809550989</v>
      </c>
      <c r="I24" s="16">
        <v>0</v>
      </c>
      <c r="K24" s="16">
        <v>3215000</v>
      </c>
      <c r="M24" s="16">
        <v>3112809550989</v>
      </c>
      <c r="O24" s="16">
        <v>3036381076148</v>
      </c>
      <c r="Q24" s="16">
        <v>76428474841</v>
      </c>
    </row>
    <row r="25" spans="1:17" ht="21.75" customHeight="1" x14ac:dyDescent="0.2">
      <c r="A25" s="14" t="s">
        <v>205</v>
      </c>
      <c r="C25" s="16">
        <v>4000000</v>
      </c>
      <c r="E25" s="16">
        <v>3999275000000</v>
      </c>
      <c r="G25" s="16">
        <v>3999275000000</v>
      </c>
      <c r="I25" s="16">
        <v>0</v>
      </c>
      <c r="K25" s="16">
        <v>4000000</v>
      </c>
      <c r="M25" s="16">
        <v>3999275000000</v>
      </c>
      <c r="O25" s="16">
        <v>3945964664231</v>
      </c>
      <c r="Q25" s="16">
        <v>53310335769</v>
      </c>
    </row>
    <row r="26" spans="1:17" ht="21.75" customHeight="1" x14ac:dyDescent="0.2">
      <c r="A26" s="14" t="s">
        <v>50</v>
      </c>
      <c r="C26" s="16">
        <v>3809800</v>
      </c>
      <c r="E26" s="16">
        <v>16529732151845</v>
      </c>
      <c r="G26" s="16">
        <v>16219412878948</v>
      </c>
      <c r="I26" s="16">
        <v>310319272897</v>
      </c>
      <c r="K26" s="16">
        <v>3809800</v>
      </c>
      <c r="M26" s="16">
        <v>16529732151845</v>
      </c>
      <c r="O26" s="16">
        <v>14764332539176</v>
      </c>
      <c r="Q26" s="16">
        <v>1765399612669</v>
      </c>
    </row>
    <row r="27" spans="1:17" ht="21.75" customHeight="1" x14ac:dyDescent="0.2">
      <c r="A27" s="14" t="s">
        <v>285</v>
      </c>
      <c r="C27" s="16">
        <v>8171000</v>
      </c>
      <c r="E27" s="16">
        <v>7761043055937</v>
      </c>
      <c r="G27" s="16">
        <v>7761043055937</v>
      </c>
      <c r="I27" s="16">
        <v>0</v>
      </c>
      <c r="K27" s="16">
        <v>8171000</v>
      </c>
      <c r="M27" s="16">
        <v>7761043055937</v>
      </c>
      <c r="O27" s="16">
        <v>7762627719062</v>
      </c>
      <c r="Q27" s="16">
        <v>-1584663124</v>
      </c>
    </row>
    <row r="28" spans="1:17" ht="21.75" customHeight="1" x14ac:dyDescent="0.2">
      <c r="A28" s="14" t="s">
        <v>286</v>
      </c>
      <c r="C28" s="16">
        <v>1000000</v>
      </c>
      <c r="E28" s="16">
        <v>999818750000</v>
      </c>
      <c r="G28" s="16">
        <v>999818750000</v>
      </c>
      <c r="I28" s="16">
        <v>0</v>
      </c>
      <c r="K28" s="16">
        <v>1000000</v>
      </c>
      <c r="M28" s="16">
        <v>999818750000</v>
      </c>
      <c r="O28" s="16">
        <v>1000000000000</v>
      </c>
      <c r="Q28" s="16">
        <v>-181250000</v>
      </c>
    </row>
    <row r="29" spans="1:17" ht="21.75" customHeight="1" x14ac:dyDescent="0.2">
      <c r="A29" s="14" t="s">
        <v>132</v>
      </c>
      <c r="C29" s="16">
        <v>6000000</v>
      </c>
      <c r="E29" s="16">
        <v>5669152279875</v>
      </c>
      <c r="G29" s="16">
        <v>5634670530825</v>
      </c>
      <c r="I29" s="16">
        <v>34481749050</v>
      </c>
      <c r="K29" s="16">
        <v>6000000</v>
      </c>
      <c r="M29" s="16">
        <v>5669152279875</v>
      </c>
      <c r="O29" s="16">
        <v>6000000000000</v>
      </c>
      <c r="Q29" s="16">
        <v>-330847720125</v>
      </c>
    </row>
    <row r="30" spans="1:17" ht="21.75" customHeight="1" x14ac:dyDescent="0.2">
      <c r="A30" s="14" t="s">
        <v>287</v>
      </c>
      <c r="C30" s="16">
        <v>1000000</v>
      </c>
      <c r="E30" s="16">
        <v>999818750000</v>
      </c>
      <c r="G30" s="16">
        <v>999818750000</v>
      </c>
      <c r="I30" s="16">
        <v>0</v>
      </c>
      <c r="K30" s="16">
        <v>1000000</v>
      </c>
      <c r="M30" s="16">
        <v>999818750000</v>
      </c>
      <c r="O30" s="16">
        <v>1000000000000</v>
      </c>
      <c r="Q30" s="16">
        <v>-181250000</v>
      </c>
    </row>
    <row r="31" spans="1:17" ht="21.75" customHeight="1" x14ac:dyDescent="0.2">
      <c r="A31" s="14" t="s">
        <v>288</v>
      </c>
      <c r="C31" s="16">
        <v>3504343</v>
      </c>
      <c r="E31" s="16">
        <v>3145453711413</v>
      </c>
      <c r="G31" s="16">
        <v>3189039836915</v>
      </c>
      <c r="I31" s="16">
        <v>-43586125501</v>
      </c>
      <c r="K31" s="16">
        <v>3504343</v>
      </c>
      <c r="M31" s="16">
        <v>3145453711413</v>
      </c>
      <c r="O31" s="16">
        <v>3400999924930</v>
      </c>
      <c r="Q31" s="16">
        <v>-255546213516</v>
      </c>
    </row>
    <row r="32" spans="1:17" ht="21.75" customHeight="1" x14ac:dyDescent="0.2">
      <c r="A32" s="17" t="s">
        <v>57</v>
      </c>
      <c r="C32" s="19">
        <v>1004200</v>
      </c>
      <c r="E32" s="19">
        <v>4049206187009</v>
      </c>
      <c r="G32" s="19">
        <v>3969241561624</v>
      </c>
      <c r="I32" s="19">
        <v>79964625385</v>
      </c>
      <c r="K32" s="19">
        <v>1004200</v>
      </c>
      <c r="M32" s="19">
        <v>4049206187009</v>
      </c>
      <c r="O32" s="19">
        <v>3934943089133</v>
      </c>
      <c r="Q32" s="19">
        <v>114263097876</v>
      </c>
    </row>
    <row r="33" spans="1:17" ht="21.75" customHeight="1" x14ac:dyDescent="0.2">
      <c r="A33" s="9" t="s">
        <v>20</v>
      </c>
      <c r="C33" s="10">
        <v>188075274</v>
      </c>
      <c r="E33" s="10">
        <v>71236905189340</v>
      </c>
      <c r="G33" s="10">
        <v>70919399124706</v>
      </c>
      <c r="I33" s="10">
        <v>317506064637</v>
      </c>
      <c r="K33" s="10">
        <v>188075274</v>
      </c>
      <c r="M33" s="10">
        <v>71236905189340</v>
      </c>
      <c r="O33" s="10">
        <v>69319245798476</v>
      </c>
      <c r="Q33" s="10">
        <v>1917659390869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</row>
    <row r="2" spans="1:49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</row>
    <row r="3" spans="1:49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</row>
    <row r="4" spans="1:49" ht="14.45" customHeight="1" x14ac:dyDescent="0.2"/>
    <row r="5" spans="1:49" ht="14.45" customHeight="1" x14ac:dyDescent="0.2">
      <c r="A5" s="41" t="s">
        <v>21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</row>
    <row r="6" spans="1:49" ht="14.45" customHeight="1" x14ac:dyDescent="0.2">
      <c r="I6" s="39" t="s">
        <v>7</v>
      </c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C6" s="39" t="s">
        <v>9</v>
      </c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9" t="s">
        <v>22</v>
      </c>
      <c r="B8" s="39"/>
      <c r="C8" s="39"/>
      <c r="D8" s="39"/>
      <c r="E8" s="39"/>
      <c r="F8" s="39"/>
      <c r="G8" s="39"/>
      <c r="I8" s="39" t="s">
        <v>23</v>
      </c>
      <c r="J8" s="39"/>
      <c r="K8" s="39"/>
      <c r="M8" s="39" t="s">
        <v>24</v>
      </c>
      <c r="N8" s="39"/>
      <c r="O8" s="39"/>
      <c r="Q8" s="39" t="s">
        <v>25</v>
      </c>
      <c r="R8" s="39"/>
      <c r="S8" s="39"/>
      <c r="T8" s="39"/>
      <c r="U8" s="39"/>
      <c r="W8" s="39" t="s">
        <v>26</v>
      </c>
      <c r="X8" s="39"/>
      <c r="Y8" s="39"/>
      <c r="Z8" s="39"/>
      <c r="AA8" s="39"/>
      <c r="AC8" s="39" t="s">
        <v>23</v>
      </c>
      <c r="AD8" s="39"/>
      <c r="AE8" s="39"/>
      <c r="AF8" s="39"/>
      <c r="AG8" s="39"/>
      <c r="AI8" s="39" t="s">
        <v>24</v>
      </c>
      <c r="AJ8" s="39"/>
      <c r="AK8" s="39"/>
      <c r="AM8" s="39" t="s">
        <v>25</v>
      </c>
      <c r="AN8" s="39"/>
      <c r="AO8" s="39"/>
      <c r="AQ8" s="39" t="s">
        <v>26</v>
      </c>
      <c r="AR8" s="39"/>
      <c r="AS8" s="39"/>
    </row>
    <row r="9" spans="1:49" ht="14.45" customHeight="1" x14ac:dyDescent="0.2">
      <c r="A9" s="41" t="s">
        <v>27</v>
      </c>
      <c r="B9" s="44"/>
      <c r="C9" s="44"/>
      <c r="D9" s="44"/>
      <c r="E9" s="44"/>
      <c r="F9" s="44"/>
      <c r="G9" s="44"/>
      <c r="H9" s="41"/>
      <c r="I9" s="44"/>
      <c r="J9" s="44"/>
      <c r="K9" s="44"/>
      <c r="L9" s="41"/>
      <c r="M9" s="44"/>
      <c r="N9" s="44"/>
      <c r="O9" s="44"/>
      <c r="P9" s="41"/>
      <c r="Q9" s="44"/>
      <c r="R9" s="44"/>
      <c r="S9" s="44"/>
      <c r="T9" s="44"/>
      <c r="U9" s="44"/>
      <c r="V9" s="41"/>
      <c r="W9" s="44"/>
      <c r="X9" s="44"/>
      <c r="Y9" s="44"/>
      <c r="Z9" s="44"/>
      <c r="AA9" s="44"/>
      <c r="AB9" s="41"/>
      <c r="AC9" s="44"/>
      <c r="AD9" s="44"/>
      <c r="AE9" s="44"/>
      <c r="AF9" s="44"/>
      <c r="AG9" s="44"/>
      <c r="AH9" s="41"/>
      <c r="AI9" s="44"/>
      <c r="AJ9" s="44"/>
      <c r="AK9" s="44"/>
      <c r="AL9" s="41"/>
      <c r="AM9" s="44"/>
      <c r="AN9" s="44"/>
      <c r="AO9" s="44"/>
      <c r="AP9" s="41"/>
      <c r="AQ9" s="44"/>
      <c r="AR9" s="44"/>
      <c r="AS9" s="44"/>
      <c r="AT9" s="41"/>
      <c r="AU9" s="41"/>
      <c r="AV9" s="41"/>
      <c r="AW9" s="41"/>
    </row>
    <row r="10" spans="1:49" ht="14.45" customHeight="1" x14ac:dyDescent="0.2">
      <c r="C10" s="39" t="s">
        <v>7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Y10" s="39" t="s">
        <v>9</v>
      </c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</row>
    <row r="11" spans="1:49" ht="14.45" customHeight="1" x14ac:dyDescent="0.2">
      <c r="A11" s="2" t="s">
        <v>22</v>
      </c>
      <c r="C11" s="4" t="s">
        <v>28</v>
      </c>
      <c r="D11" s="3"/>
      <c r="E11" s="4" t="s">
        <v>29</v>
      </c>
      <c r="F11" s="3"/>
      <c r="G11" s="40" t="s">
        <v>30</v>
      </c>
      <c r="H11" s="40"/>
      <c r="I11" s="40"/>
      <c r="J11" s="3"/>
      <c r="K11" s="40" t="s">
        <v>31</v>
      </c>
      <c r="L11" s="40"/>
      <c r="M11" s="40"/>
      <c r="N11" s="3"/>
      <c r="O11" s="40" t="s">
        <v>24</v>
      </c>
      <c r="P11" s="40"/>
      <c r="Q11" s="40"/>
      <c r="R11" s="3"/>
      <c r="S11" s="40" t="s">
        <v>25</v>
      </c>
      <c r="T11" s="40"/>
      <c r="U11" s="40"/>
      <c r="V11" s="40"/>
      <c r="W11" s="40"/>
      <c r="Y11" s="40" t="s">
        <v>28</v>
      </c>
      <c r="Z11" s="40"/>
      <c r="AA11" s="40"/>
      <c r="AB11" s="40"/>
      <c r="AC11" s="40"/>
      <c r="AD11" s="3"/>
      <c r="AE11" s="40" t="s">
        <v>29</v>
      </c>
      <c r="AF11" s="40"/>
      <c r="AG11" s="40"/>
      <c r="AH11" s="40"/>
      <c r="AI11" s="40"/>
      <c r="AJ11" s="3"/>
      <c r="AK11" s="40" t="s">
        <v>30</v>
      </c>
      <c r="AL11" s="40"/>
      <c r="AM11" s="40"/>
      <c r="AN11" s="3"/>
      <c r="AO11" s="40" t="s">
        <v>31</v>
      </c>
      <c r="AP11" s="40"/>
      <c r="AQ11" s="40"/>
      <c r="AR11" s="3"/>
      <c r="AS11" s="40" t="s">
        <v>24</v>
      </c>
      <c r="AT11" s="40"/>
      <c r="AU11" s="3"/>
      <c r="AV11" s="4" t="s">
        <v>25</v>
      </c>
    </row>
    <row r="12" spans="1:49" ht="14.45" customHeight="1" x14ac:dyDescent="0.2">
      <c r="A12" s="41" t="s">
        <v>32</v>
      </c>
      <c r="B12" s="41"/>
      <c r="C12" s="44"/>
      <c r="D12" s="41"/>
      <c r="E12" s="44"/>
      <c r="F12" s="41"/>
      <c r="G12" s="44"/>
      <c r="H12" s="44"/>
      <c r="I12" s="44"/>
      <c r="J12" s="41"/>
      <c r="K12" s="44"/>
      <c r="L12" s="44"/>
      <c r="M12" s="44"/>
      <c r="N12" s="41"/>
      <c r="O12" s="44"/>
      <c r="P12" s="44"/>
      <c r="Q12" s="44"/>
      <c r="R12" s="41"/>
      <c r="S12" s="44"/>
      <c r="T12" s="44"/>
      <c r="U12" s="44"/>
      <c r="V12" s="44"/>
      <c r="W12" s="44"/>
      <c r="X12" s="41"/>
      <c r="Y12" s="44"/>
      <c r="Z12" s="44"/>
      <c r="AA12" s="44"/>
      <c r="AB12" s="44"/>
      <c r="AC12" s="44"/>
      <c r="AD12" s="41"/>
      <c r="AE12" s="44"/>
      <c r="AF12" s="44"/>
      <c r="AG12" s="44"/>
      <c r="AH12" s="44"/>
      <c r="AI12" s="44"/>
      <c r="AJ12" s="41"/>
      <c r="AK12" s="44"/>
      <c r="AL12" s="44"/>
      <c r="AM12" s="44"/>
      <c r="AN12" s="41"/>
      <c r="AO12" s="44"/>
      <c r="AP12" s="44"/>
      <c r="AQ12" s="44"/>
      <c r="AR12" s="41"/>
      <c r="AS12" s="44"/>
      <c r="AT12" s="44"/>
      <c r="AU12" s="41"/>
      <c r="AV12" s="44"/>
      <c r="AW12" s="41"/>
    </row>
    <row r="13" spans="1:49" ht="14.45" customHeight="1" x14ac:dyDescent="0.2">
      <c r="C13" s="39" t="s">
        <v>7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O13" s="39" t="s">
        <v>9</v>
      </c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49" ht="14.45" customHeight="1" x14ac:dyDescent="0.2">
      <c r="A14" s="2" t="s">
        <v>22</v>
      </c>
      <c r="C14" s="4" t="s">
        <v>29</v>
      </c>
      <c r="D14" s="3"/>
      <c r="E14" s="4" t="s">
        <v>31</v>
      </c>
      <c r="F14" s="3"/>
      <c r="G14" s="40" t="s">
        <v>24</v>
      </c>
      <c r="H14" s="40"/>
      <c r="I14" s="40"/>
      <c r="J14" s="3"/>
      <c r="K14" s="40" t="s">
        <v>25</v>
      </c>
      <c r="L14" s="40"/>
      <c r="M14" s="40"/>
      <c r="O14" s="40" t="s">
        <v>29</v>
      </c>
      <c r="P14" s="40"/>
      <c r="Q14" s="40"/>
      <c r="R14" s="40"/>
      <c r="S14" s="40"/>
      <c r="T14" s="3"/>
      <c r="U14" s="40" t="s">
        <v>31</v>
      </c>
      <c r="V14" s="40"/>
      <c r="W14" s="40"/>
      <c r="X14" s="40"/>
      <c r="Y14" s="40"/>
      <c r="Z14" s="3"/>
      <c r="AA14" s="40" t="s">
        <v>24</v>
      </c>
      <c r="AB14" s="40"/>
      <c r="AC14" s="40"/>
      <c r="AD14" s="40"/>
      <c r="AE14" s="40"/>
      <c r="AF14" s="3"/>
      <c r="AG14" s="40" t="s">
        <v>25</v>
      </c>
      <c r="AH14" s="40"/>
      <c r="AI14" s="40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rightToLeft="1" workbookViewId="0">
      <selection activeCell="U32" sqref="U32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1" bestFit="1" customWidth="1"/>
    <col min="20" max="20" width="1.28515625" customWidth="1"/>
    <col min="21" max="21" width="22.28515625" bestFit="1" customWidth="1"/>
    <col min="22" max="22" width="1.28515625" customWidth="1"/>
    <col min="23" max="23" width="16" bestFit="1" customWidth="1"/>
    <col min="24" max="24" width="1.28515625" customWidth="1"/>
    <col min="25" max="25" width="16.14062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14.45" customHeight="1" x14ac:dyDescent="0.2"/>
    <row r="5" spans="1:27" ht="14.45" customHeight="1" x14ac:dyDescent="0.2">
      <c r="A5" s="1" t="s">
        <v>33</v>
      </c>
      <c r="B5" s="41" t="s">
        <v>34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ht="14.45" customHeight="1" x14ac:dyDescent="0.2">
      <c r="E6" s="39" t="s">
        <v>7</v>
      </c>
      <c r="F6" s="39"/>
      <c r="G6" s="39"/>
      <c r="H6" s="39"/>
      <c r="I6" s="39"/>
      <c r="K6" s="39" t="s">
        <v>8</v>
      </c>
      <c r="L6" s="39"/>
      <c r="M6" s="39"/>
      <c r="N6" s="39"/>
      <c r="O6" s="39"/>
      <c r="P6" s="39"/>
      <c r="Q6" s="39"/>
      <c r="S6" s="39" t="s">
        <v>9</v>
      </c>
      <c r="T6" s="39"/>
      <c r="U6" s="39"/>
      <c r="V6" s="39"/>
      <c r="W6" s="39"/>
      <c r="X6" s="39"/>
      <c r="Y6" s="39"/>
      <c r="Z6" s="39"/>
      <c r="AA6" s="39"/>
    </row>
    <row r="7" spans="1:27" ht="14.45" customHeight="1" x14ac:dyDescent="0.2">
      <c r="E7" s="3"/>
      <c r="F7" s="3"/>
      <c r="G7" s="3"/>
      <c r="H7" s="3"/>
      <c r="I7" s="3"/>
      <c r="K7" s="40" t="s">
        <v>35</v>
      </c>
      <c r="L7" s="40"/>
      <c r="M7" s="40"/>
      <c r="N7" s="3"/>
      <c r="O7" s="40" t="s">
        <v>36</v>
      </c>
      <c r="P7" s="40"/>
      <c r="Q7" s="4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9" t="s">
        <v>37</v>
      </c>
      <c r="B8" s="39"/>
      <c r="D8" s="39" t="s">
        <v>38</v>
      </c>
      <c r="E8" s="39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39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42" t="s">
        <v>40</v>
      </c>
      <c r="B9" s="42"/>
      <c r="D9" s="46">
        <v>0</v>
      </c>
      <c r="E9" s="46"/>
      <c r="G9" s="7">
        <v>0</v>
      </c>
      <c r="I9" s="7">
        <v>0</v>
      </c>
      <c r="K9" s="6">
        <v>13500000</v>
      </c>
      <c r="M9" s="7">
        <v>303250863352</v>
      </c>
      <c r="O9" s="6">
        <v>0</v>
      </c>
      <c r="Q9" s="7">
        <v>0</v>
      </c>
      <c r="S9" s="6">
        <v>13500000</v>
      </c>
      <c r="U9" s="6">
        <v>21896</v>
      </c>
      <c r="W9" s="7">
        <v>303250863352</v>
      </c>
      <c r="Y9" s="7">
        <v>295244979750</v>
      </c>
      <c r="AA9" s="8">
        <v>0.27</v>
      </c>
    </row>
    <row r="10" spans="1:27" ht="21.75" customHeight="1" x14ac:dyDescent="0.2">
      <c r="A10" s="43" t="s">
        <v>20</v>
      </c>
      <c r="B10" s="43"/>
      <c r="D10" s="45"/>
      <c r="E10" s="45"/>
      <c r="G10" s="10">
        <v>0</v>
      </c>
      <c r="I10" s="10">
        <v>0</v>
      </c>
      <c r="K10" s="16"/>
      <c r="M10" s="10">
        <v>303250863352</v>
      </c>
      <c r="O10" s="16"/>
      <c r="Q10" s="10">
        <v>0</v>
      </c>
      <c r="S10" s="16"/>
      <c r="U10" s="16"/>
      <c r="W10" s="10">
        <v>303250863352</v>
      </c>
      <c r="Y10" s="10">
        <v>295244979750</v>
      </c>
      <c r="AA10" s="11">
        <v>0.27</v>
      </c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2"/>
  <sheetViews>
    <sheetView rightToLeft="1" topLeftCell="B13" workbookViewId="0">
      <selection activeCell="AH31" sqref="AH31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7.5703125" bestFit="1" customWidth="1"/>
    <col min="5" max="5" width="1.28515625" customWidth="1"/>
    <col min="6" max="6" width="14.570312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0.85546875" bestFit="1" customWidth="1"/>
    <col min="17" max="17" width="1.28515625" customWidth="1"/>
    <col min="18" max="18" width="18.85546875" bestFit="1" customWidth="1"/>
    <col min="19" max="19" width="1.28515625" customWidth="1"/>
    <col min="20" max="20" width="18.85546875" bestFit="1" customWidth="1"/>
    <col min="21" max="21" width="1.28515625" customWidth="1"/>
    <col min="22" max="22" width="9.85546875" bestFit="1" customWidth="1"/>
    <col min="23" max="23" width="1.28515625" customWidth="1"/>
    <col min="24" max="24" width="17.8554687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11" bestFit="1" customWidth="1"/>
    <col min="31" max="31" width="1.28515625" customWidth="1"/>
    <col min="32" max="32" width="16.140625" bestFit="1" customWidth="1"/>
    <col min="33" max="33" width="1.28515625" customWidth="1"/>
    <col min="34" max="34" width="18.85546875" bestFit="1" customWidth="1"/>
    <col min="35" max="35" width="1.28515625" customWidth="1"/>
    <col min="36" max="36" width="19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38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38" ht="14.45" customHeight="1" x14ac:dyDescent="0.2"/>
    <row r="5" spans="1:38" ht="14.45" customHeight="1" x14ac:dyDescent="0.2">
      <c r="A5" s="1" t="s">
        <v>41</v>
      </c>
      <c r="B5" s="41" t="s">
        <v>42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1:38" ht="14.45" customHeight="1" x14ac:dyDescent="0.2">
      <c r="A6" s="39" t="s">
        <v>43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 t="s">
        <v>7</v>
      </c>
      <c r="Q6" s="39"/>
      <c r="R6" s="39"/>
      <c r="S6" s="39"/>
      <c r="T6" s="39"/>
      <c r="V6" s="39" t="s">
        <v>8</v>
      </c>
      <c r="W6" s="39"/>
      <c r="X6" s="39"/>
      <c r="Y6" s="39"/>
      <c r="Z6" s="39"/>
      <c r="AA6" s="39"/>
      <c r="AB6" s="39"/>
      <c r="AD6" s="39" t="s">
        <v>9</v>
      </c>
      <c r="AE6" s="39"/>
      <c r="AF6" s="39"/>
      <c r="AG6" s="39"/>
      <c r="AH6" s="39"/>
      <c r="AI6" s="39"/>
      <c r="AJ6" s="39"/>
      <c r="AK6" s="39"/>
      <c r="AL6" s="39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0" t="s">
        <v>10</v>
      </c>
      <c r="W7" s="40"/>
      <c r="X7" s="40"/>
      <c r="Y7" s="3"/>
      <c r="Z7" s="40" t="s">
        <v>11</v>
      </c>
      <c r="AA7" s="40"/>
      <c r="AB7" s="40"/>
      <c r="AD7" s="3"/>
      <c r="AE7" s="3"/>
      <c r="AF7" s="3"/>
      <c r="AG7" s="3"/>
      <c r="AH7" s="3"/>
      <c r="AI7" s="3"/>
      <c r="AJ7" s="3"/>
      <c r="AK7" s="3"/>
      <c r="AL7" s="3"/>
    </row>
    <row r="8" spans="1:38" s="24" customFormat="1" ht="63.75" customHeight="1" x14ac:dyDescent="0.2">
      <c r="A8" s="47" t="s">
        <v>44</v>
      </c>
      <c r="B8" s="47"/>
      <c r="D8" s="20" t="s">
        <v>45</v>
      </c>
      <c r="F8" s="20" t="s">
        <v>46</v>
      </c>
      <c r="H8" s="20" t="s">
        <v>47</v>
      </c>
      <c r="J8" s="20" t="s">
        <v>48</v>
      </c>
      <c r="L8" s="20" t="s">
        <v>49</v>
      </c>
      <c r="N8" s="20" t="s">
        <v>26</v>
      </c>
      <c r="P8" s="20" t="s">
        <v>13</v>
      </c>
      <c r="R8" s="20" t="s">
        <v>14</v>
      </c>
      <c r="T8" s="20" t="s">
        <v>15</v>
      </c>
      <c r="V8" s="21" t="s">
        <v>13</v>
      </c>
      <c r="W8" s="25"/>
      <c r="X8" s="21" t="s">
        <v>14</v>
      </c>
      <c r="Z8" s="21" t="s">
        <v>13</v>
      </c>
      <c r="AA8" s="25"/>
      <c r="AB8" s="21" t="s">
        <v>16</v>
      </c>
      <c r="AD8" s="20" t="s">
        <v>13</v>
      </c>
      <c r="AF8" s="20" t="s">
        <v>17</v>
      </c>
      <c r="AH8" s="20" t="s">
        <v>14</v>
      </c>
      <c r="AJ8" s="20" t="s">
        <v>15</v>
      </c>
      <c r="AL8" s="20" t="s">
        <v>18</v>
      </c>
    </row>
    <row r="9" spans="1:38" ht="21.75" customHeight="1" x14ac:dyDescent="0.2">
      <c r="A9" s="48" t="s">
        <v>50</v>
      </c>
      <c r="B9" s="48"/>
      <c r="D9" s="12" t="s">
        <v>51</v>
      </c>
      <c r="F9" s="12" t="s">
        <v>51</v>
      </c>
      <c r="H9" s="12" t="s">
        <v>52</v>
      </c>
      <c r="J9" s="12" t="s">
        <v>53</v>
      </c>
      <c r="L9" s="13">
        <v>43.97</v>
      </c>
      <c r="N9" s="13">
        <v>43.97</v>
      </c>
      <c r="P9" s="6">
        <v>3809800</v>
      </c>
      <c r="R9" s="6">
        <v>14775044446400</v>
      </c>
      <c r="T9" s="6">
        <v>16219412878948</v>
      </c>
      <c r="V9" s="6">
        <v>0</v>
      </c>
      <c r="X9" s="6">
        <v>0</v>
      </c>
      <c r="Z9" s="6">
        <v>0</v>
      </c>
      <c r="AB9" s="6">
        <v>0</v>
      </c>
      <c r="AD9" s="6">
        <v>3809800</v>
      </c>
      <c r="AF9" s="6">
        <v>4341888</v>
      </c>
      <c r="AH9" s="6">
        <v>14775044446400</v>
      </c>
      <c r="AJ9" s="6">
        <v>16529732151845</v>
      </c>
      <c r="AL9" s="13">
        <v>14.91</v>
      </c>
    </row>
    <row r="10" spans="1:38" ht="21.75" customHeight="1" x14ac:dyDescent="0.2">
      <c r="A10" s="49" t="s">
        <v>54</v>
      </c>
      <c r="B10" s="49"/>
      <c r="D10" s="14" t="s">
        <v>51</v>
      </c>
      <c r="F10" s="14" t="s">
        <v>51</v>
      </c>
      <c r="H10" s="14" t="s">
        <v>55</v>
      </c>
      <c r="J10" s="14" t="s">
        <v>56</v>
      </c>
      <c r="L10" s="15">
        <v>55.06</v>
      </c>
      <c r="N10" s="15">
        <v>55.06</v>
      </c>
      <c r="P10" s="16">
        <v>4308000</v>
      </c>
      <c r="R10" s="16">
        <v>5999967000000</v>
      </c>
      <c r="T10" s="16">
        <v>7088260891604</v>
      </c>
      <c r="V10" s="16">
        <v>0</v>
      </c>
      <c r="X10" s="16">
        <v>0</v>
      </c>
      <c r="Z10" s="16">
        <v>0</v>
      </c>
      <c r="AB10" s="16">
        <v>0</v>
      </c>
      <c r="AD10" s="16">
        <v>4308000</v>
      </c>
      <c r="AF10" s="16">
        <v>1673697</v>
      </c>
      <c r="AH10" s="16">
        <v>5999967000000</v>
      </c>
      <c r="AJ10" s="16">
        <v>7205060753278</v>
      </c>
      <c r="AL10" s="15">
        <v>6.5</v>
      </c>
    </row>
    <row r="11" spans="1:38" ht="21.75" customHeight="1" x14ac:dyDescent="0.2">
      <c r="A11" s="49" t="s">
        <v>57</v>
      </c>
      <c r="B11" s="49"/>
      <c r="D11" s="14" t="s">
        <v>51</v>
      </c>
      <c r="F11" s="14" t="s">
        <v>51</v>
      </c>
      <c r="H11" s="14" t="s">
        <v>58</v>
      </c>
      <c r="J11" s="14" t="s">
        <v>59</v>
      </c>
      <c r="L11" s="15">
        <v>24.16</v>
      </c>
      <c r="N11" s="15">
        <v>24.16</v>
      </c>
      <c r="P11" s="16">
        <v>1004200</v>
      </c>
      <c r="R11" s="16">
        <v>3934943089133</v>
      </c>
      <c r="T11" s="16">
        <v>3969241561624</v>
      </c>
      <c r="V11" s="16">
        <v>0</v>
      </c>
      <c r="X11" s="16">
        <v>0</v>
      </c>
      <c r="Z11" s="16">
        <v>0</v>
      </c>
      <c r="AB11" s="16">
        <v>0</v>
      </c>
      <c r="AD11" s="16">
        <v>1004200</v>
      </c>
      <c r="AF11" s="16">
        <v>4035196</v>
      </c>
      <c r="AH11" s="16">
        <v>3934943089133</v>
      </c>
      <c r="AJ11" s="16">
        <v>4049206187009</v>
      </c>
      <c r="AL11" s="15">
        <v>3.65</v>
      </c>
    </row>
    <row r="12" spans="1:38" ht="21.75" customHeight="1" x14ac:dyDescent="0.2">
      <c r="A12" s="49" t="s">
        <v>60</v>
      </c>
      <c r="B12" s="49"/>
      <c r="D12" s="14" t="s">
        <v>51</v>
      </c>
      <c r="F12" s="14" t="s">
        <v>51</v>
      </c>
      <c r="H12" s="14" t="s">
        <v>61</v>
      </c>
      <c r="J12" s="14" t="s">
        <v>62</v>
      </c>
      <c r="L12" s="15">
        <v>23</v>
      </c>
      <c r="N12" s="15">
        <v>23</v>
      </c>
      <c r="P12" s="16">
        <v>6000000</v>
      </c>
      <c r="R12" s="16">
        <v>6000000000000</v>
      </c>
      <c r="T12" s="16">
        <v>5634670530825</v>
      </c>
      <c r="V12" s="16">
        <v>0</v>
      </c>
      <c r="X12" s="16">
        <v>0</v>
      </c>
      <c r="Z12" s="16">
        <v>0</v>
      </c>
      <c r="AB12" s="16">
        <v>0</v>
      </c>
      <c r="AD12" s="16">
        <v>6000000</v>
      </c>
      <c r="AF12" s="16">
        <v>945030</v>
      </c>
      <c r="AH12" s="16">
        <v>6000000000000</v>
      </c>
      <c r="AJ12" s="16">
        <v>5669152279875</v>
      </c>
      <c r="AL12" s="15">
        <v>5.1100000000000003</v>
      </c>
    </row>
    <row r="13" spans="1:38" ht="21.75" customHeight="1" x14ac:dyDescent="0.2">
      <c r="A13" s="49" t="s">
        <v>63</v>
      </c>
      <c r="B13" s="49"/>
      <c r="D13" s="14" t="s">
        <v>51</v>
      </c>
      <c r="F13" s="14" t="s">
        <v>51</v>
      </c>
      <c r="H13" s="14" t="s">
        <v>64</v>
      </c>
      <c r="J13" s="14" t="s">
        <v>65</v>
      </c>
      <c r="L13" s="15">
        <v>0</v>
      </c>
      <c r="N13" s="15">
        <v>0</v>
      </c>
      <c r="P13" s="16">
        <v>3100</v>
      </c>
      <c r="R13" s="16">
        <v>1981259037</v>
      </c>
      <c r="T13" s="16">
        <v>2650019596</v>
      </c>
      <c r="V13" s="16">
        <v>0</v>
      </c>
      <c r="X13" s="16">
        <v>0</v>
      </c>
      <c r="Z13" s="16">
        <v>0</v>
      </c>
      <c r="AB13" s="16">
        <v>0</v>
      </c>
      <c r="AD13" s="16">
        <v>3100</v>
      </c>
      <c r="AF13" s="16">
        <v>873000</v>
      </c>
      <c r="AH13" s="16">
        <v>1981259037</v>
      </c>
      <c r="AJ13" s="16">
        <v>2705809483</v>
      </c>
      <c r="AL13" s="15">
        <v>0</v>
      </c>
    </row>
    <row r="14" spans="1:38" ht="21.75" customHeight="1" x14ac:dyDescent="0.2">
      <c r="A14" s="49" t="s">
        <v>66</v>
      </c>
      <c r="B14" s="49"/>
      <c r="D14" s="14" t="s">
        <v>51</v>
      </c>
      <c r="F14" s="14" t="s">
        <v>51</v>
      </c>
      <c r="H14" s="14" t="s">
        <v>67</v>
      </c>
      <c r="J14" s="14" t="s">
        <v>68</v>
      </c>
      <c r="L14" s="15">
        <v>0</v>
      </c>
      <c r="N14" s="15">
        <v>0</v>
      </c>
      <c r="P14" s="16">
        <v>63900</v>
      </c>
      <c r="R14" s="16">
        <v>43361790885</v>
      </c>
      <c r="T14" s="16">
        <v>57120079108</v>
      </c>
      <c r="V14" s="16">
        <v>0</v>
      </c>
      <c r="X14" s="16">
        <v>0</v>
      </c>
      <c r="Z14" s="16">
        <v>0</v>
      </c>
      <c r="AB14" s="16">
        <v>0</v>
      </c>
      <c r="AD14" s="16">
        <v>63900</v>
      </c>
      <c r="AF14" s="16">
        <v>909380</v>
      </c>
      <c r="AH14" s="16">
        <v>43361790885</v>
      </c>
      <c r="AJ14" s="16">
        <v>58098849674</v>
      </c>
      <c r="AL14" s="15">
        <v>0.05</v>
      </c>
    </row>
    <row r="15" spans="1:38" ht="21.75" customHeight="1" x14ac:dyDescent="0.2">
      <c r="A15" s="49" t="s">
        <v>69</v>
      </c>
      <c r="B15" s="49"/>
      <c r="D15" s="14" t="s">
        <v>51</v>
      </c>
      <c r="F15" s="14" t="s">
        <v>51</v>
      </c>
      <c r="H15" s="14" t="s">
        <v>70</v>
      </c>
      <c r="J15" s="14" t="s">
        <v>71</v>
      </c>
      <c r="L15" s="15">
        <v>0</v>
      </c>
      <c r="N15" s="15">
        <v>0</v>
      </c>
      <c r="P15" s="16">
        <v>30000</v>
      </c>
      <c r="R15" s="16">
        <v>19713572437</v>
      </c>
      <c r="T15" s="16">
        <v>25921300912</v>
      </c>
      <c r="V15" s="16">
        <v>0</v>
      </c>
      <c r="X15" s="16">
        <v>0</v>
      </c>
      <c r="Z15" s="16">
        <v>0</v>
      </c>
      <c r="AB15" s="16">
        <v>0</v>
      </c>
      <c r="AD15" s="16">
        <v>30000</v>
      </c>
      <c r="AF15" s="16">
        <v>879000</v>
      </c>
      <c r="AH15" s="16">
        <v>19713572437</v>
      </c>
      <c r="AJ15" s="16">
        <v>26365220437</v>
      </c>
      <c r="AL15" s="15">
        <v>0.02</v>
      </c>
    </row>
    <row r="16" spans="1:38" ht="21.75" customHeight="1" x14ac:dyDescent="0.2">
      <c r="A16" s="49" t="s">
        <v>72</v>
      </c>
      <c r="B16" s="49"/>
      <c r="D16" s="14" t="s">
        <v>51</v>
      </c>
      <c r="F16" s="14" t="s">
        <v>51</v>
      </c>
      <c r="H16" s="14" t="s">
        <v>73</v>
      </c>
      <c r="J16" s="14" t="s">
        <v>74</v>
      </c>
      <c r="L16" s="15">
        <v>23</v>
      </c>
      <c r="N16" s="15">
        <v>23</v>
      </c>
      <c r="P16" s="16">
        <v>2000000</v>
      </c>
      <c r="R16" s="16">
        <v>2000000000000</v>
      </c>
      <c r="T16" s="16">
        <v>1799673750000</v>
      </c>
      <c r="V16" s="16">
        <v>0</v>
      </c>
      <c r="X16" s="16">
        <v>0</v>
      </c>
      <c r="Z16" s="16">
        <v>0</v>
      </c>
      <c r="AB16" s="16">
        <v>0</v>
      </c>
      <c r="AD16" s="16">
        <v>2000000</v>
      </c>
      <c r="AF16" s="16">
        <v>1000000</v>
      </c>
      <c r="AH16" s="16">
        <v>2000000000000</v>
      </c>
      <c r="AJ16" s="16">
        <v>1999637500000</v>
      </c>
      <c r="AL16" s="15">
        <v>1.8</v>
      </c>
    </row>
    <row r="17" spans="1:38" ht="21.75" customHeight="1" x14ac:dyDescent="0.2">
      <c r="A17" s="49" t="s">
        <v>75</v>
      </c>
      <c r="B17" s="49"/>
      <c r="D17" s="14" t="s">
        <v>51</v>
      </c>
      <c r="F17" s="14" t="s">
        <v>51</v>
      </c>
      <c r="H17" s="14" t="s">
        <v>76</v>
      </c>
      <c r="J17" s="14" t="s">
        <v>77</v>
      </c>
      <c r="L17" s="15">
        <v>23</v>
      </c>
      <c r="N17" s="15">
        <v>23</v>
      </c>
      <c r="P17" s="16">
        <v>1000000</v>
      </c>
      <c r="R17" s="16">
        <v>1000000000000</v>
      </c>
      <c r="T17" s="16">
        <v>999818750000</v>
      </c>
      <c r="V17" s="16">
        <v>0</v>
      </c>
      <c r="X17" s="16">
        <v>0</v>
      </c>
      <c r="Z17" s="16">
        <v>0</v>
      </c>
      <c r="AB17" s="16">
        <v>0</v>
      </c>
      <c r="AD17" s="16">
        <v>1000000</v>
      </c>
      <c r="AF17" s="16">
        <v>1000000</v>
      </c>
      <c r="AH17" s="16">
        <v>1000000000000</v>
      </c>
      <c r="AJ17" s="16">
        <v>999818750000</v>
      </c>
      <c r="AL17" s="15">
        <v>0.9</v>
      </c>
    </row>
    <row r="18" spans="1:38" ht="21.75" customHeight="1" x14ac:dyDescent="0.2">
      <c r="A18" s="49" t="s">
        <v>78</v>
      </c>
      <c r="B18" s="49"/>
      <c r="D18" s="14" t="s">
        <v>51</v>
      </c>
      <c r="F18" s="14" t="s">
        <v>51</v>
      </c>
      <c r="H18" s="14" t="s">
        <v>79</v>
      </c>
      <c r="J18" s="14" t="s">
        <v>80</v>
      </c>
      <c r="L18" s="15">
        <v>20.5</v>
      </c>
      <c r="N18" s="15">
        <v>20.5</v>
      </c>
      <c r="P18" s="16">
        <v>2745000</v>
      </c>
      <c r="R18" s="16">
        <v>2489408328001</v>
      </c>
      <c r="T18" s="16">
        <v>2705667758817</v>
      </c>
      <c r="V18" s="16">
        <v>0</v>
      </c>
      <c r="X18" s="16">
        <v>0</v>
      </c>
      <c r="Z18" s="16">
        <v>0</v>
      </c>
      <c r="AB18" s="16">
        <v>0</v>
      </c>
      <c r="AD18" s="16">
        <v>2745000</v>
      </c>
      <c r="AF18" s="16">
        <v>985850</v>
      </c>
      <c r="AH18" s="16">
        <v>2489408328001</v>
      </c>
      <c r="AJ18" s="16">
        <v>2705667758817</v>
      </c>
      <c r="AL18" s="15">
        <v>2.44</v>
      </c>
    </row>
    <row r="19" spans="1:38" ht="21.75" customHeight="1" x14ac:dyDescent="0.2">
      <c r="A19" s="49" t="s">
        <v>81</v>
      </c>
      <c r="B19" s="49"/>
      <c r="D19" s="14" t="s">
        <v>51</v>
      </c>
      <c r="F19" s="14" t="s">
        <v>51</v>
      </c>
      <c r="H19" s="14" t="s">
        <v>82</v>
      </c>
      <c r="J19" s="14" t="s">
        <v>83</v>
      </c>
      <c r="L19" s="15">
        <v>20.5</v>
      </c>
      <c r="N19" s="15">
        <v>20.5</v>
      </c>
      <c r="P19" s="16">
        <v>520854</v>
      </c>
      <c r="R19" s="16">
        <v>481915643638</v>
      </c>
      <c r="T19" s="16">
        <v>483264904357</v>
      </c>
      <c r="V19" s="16">
        <v>0</v>
      </c>
      <c r="X19" s="16">
        <v>0</v>
      </c>
      <c r="Z19" s="16">
        <v>0</v>
      </c>
      <c r="AB19" s="16">
        <v>0</v>
      </c>
      <c r="AD19" s="16">
        <v>520854</v>
      </c>
      <c r="AF19" s="16">
        <v>928000</v>
      </c>
      <c r="AH19" s="16">
        <v>481915643638</v>
      </c>
      <c r="AJ19" s="16">
        <v>483264904357</v>
      </c>
      <c r="AL19" s="15">
        <v>0.44</v>
      </c>
    </row>
    <row r="20" spans="1:38" ht="21.75" customHeight="1" x14ac:dyDescent="0.2">
      <c r="A20" s="49" t="s">
        <v>84</v>
      </c>
      <c r="B20" s="49"/>
      <c r="D20" s="14" t="s">
        <v>51</v>
      </c>
      <c r="F20" s="14" t="s">
        <v>51</v>
      </c>
      <c r="H20" s="14" t="s">
        <v>85</v>
      </c>
      <c r="J20" s="14" t="s">
        <v>86</v>
      </c>
      <c r="L20" s="15">
        <v>20.5</v>
      </c>
      <c r="N20" s="15">
        <v>20.5</v>
      </c>
      <c r="P20" s="16">
        <v>4262630</v>
      </c>
      <c r="R20" s="16">
        <v>3820306515200</v>
      </c>
      <c r="T20" s="16">
        <v>3759384411051</v>
      </c>
      <c r="V20" s="16">
        <v>0</v>
      </c>
      <c r="X20" s="16">
        <v>0</v>
      </c>
      <c r="Z20" s="16">
        <v>0</v>
      </c>
      <c r="AB20" s="16">
        <v>0</v>
      </c>
      <c r="AD20" s="16">
        <v>4262630</v>
      </c>
      <c r="AF20" s="16">
        <v>882100</v>
      </c>
      <c r="AH20" s="16">
        <v>3820306515200</v>
      </c>
      <c r="AJ20" s="16">
        <v>3759384411051</v>
      </c>
      <c r="AL20" s="15">
        <v>3.39</v>
      </c>
    </row>
    <row r="21" spans="1:38" ht="21.75" customHeight="1" x14ac:dyDescent="0.2">
      <c r="A21" s="49" t="s">
        <v>87</v>
      </c>
      <c r="B21" s="49"/>
      <c r="D21" s="14" t="s">
        <v>51</v>
      </c>
      <c r="F21" s="14" t="s">
        <v>51</v>
      </c>
      <c r="H21" s="14" t="s">
        <v>88</v>
      </c>
      <c r="J21" s="14" t="s">
        <v>89</v>
      </c>
      <c r="L21" s="15">
        <v>23</v>
      </c>
      <c r="N21" s="15">
        <v>23</v>
      </c>
      <c r="P21" s="16">
        <v>1599640</v>
      </c>
      <c r="R21" s="16">
        <v>1502867313231</v>
      </c>
      <c r="T21" s="16">
        <v>1533632771068</v>
      </c>
      <c r="V21" s="16">
        <v>0</v>
      </c>
      <c r="X21" s="16">
        <v>0</v>
      </c>
      <c r="Z21" s="16">
        <v>0</v>
      </c>
      <c r="AB21" s="16">
        <v>0</v>
      </c>
      <c r="AD21" s="16">
        <v>1599640</v>
      </c>
      <c r="AF21" s="16">
        <v>958910</v>
      </c>
      <c r="AH21" s="16">
        <v>1502867313231</v>
      </c>
      <c r="AJ21" s="16">
        <v>1533632771068</v>
      </c>
      <c r="AL21" s="15">
        <v>1.38</v>
      </c>
    </row>
    <row r="22" spans="1:38" ht="21.75" customHeight="1" x14ac:dyDescent="0.2">
      <c r="A22" s="49" t="s">
        <v>90</v>
      </c>
      <c r="B22" s="49"/>
      <c r="D22" s="14" t="s">
        <v>51</v>
      </c>
      <c r="F22" s="14" t="s">
        <v>51</v>
      </c>
      <c r="H22" s="14" t="s">
        <v>91</v>
      </c>
      <c r="J22" s="14" t="s">
        <v>92</v>
      </c>
      <c r="L22" s="15">
        <v>23</v>
      </c>
      <c r="N22" s="15">
        <v>23</v>
      </c>
      <c r="P22" s="16">
        <v>3215000</v>
      </c>
      <c r="R22" s="16">
        <v>3036381076148</v>
      </c>
      <c r="T22" s="16">
        <v>3112809550989</v>
      </c>
      <c r="V22" s="16">
        <v>0</v>
      </c>
      <c r="X22" s="16">
        <v>0</v>
      </c>
      <c r="Z22" s="16">
        <v>0</v>
      </c>
      <c r="AB22" s="16">
        <v>0</v>
      </c>
      <c r="AD22" s="16">
        <v>3215000</v>
      </c>
      <c r="AF22" s="16">
        <v>968390</v>
      </c>
      <c r="AH22" s="16">
        <v>3036381076148</v>
      </c>
      <c r="AJ22" s="16">
        <v>3112809550989</v>
      </c>
      <c r="AL22" s="15">
        <v>2.81</v>
      </c>
    </row>
    <row r="23" spans="1:38" ht="21.75" customHeight="1" x14ac:dyDescent="0.2">
      <c r="A23" s="49" t="s">
        <v>93</v>
      </c>
      <c r="B23" s="49"/>
      <c r="D23" s="14" t="s">
        <v>51</v>
      </c>
      <c r="F23" s="14" t="s">
        <v>51</v>
      </c>
      <c r="H23" s="14" t="s">
        <v>94</v>
      </c>
      <c r="J23" s="14" t="s">
        <v>95</v>
      </c>
      <c r="L23" s="15">
        <v>23</v>
      </c>
      <c r="N23" s="15">
        <v>23</v>
      </c>
      <c r="P23" s="16">
        <v>8171000</v>
      </c>
      <c r="R23" s="16">
        <v>7762627719062</v>
      </c>
      <c r="T23" s="16">
        <v>7761043055937</v>
      </c>
      <c r="V23" s="16">
        <v>0</v>
      </c>
      <c r="X23" s="16">
        <v>0</v>
      </c>
      <c r="Z23" s="16">
        <v>0</v>
      </c>
      <c r="AB23" s="16">
        <v>0</v>
      </c>
      <c r="AD23" s="16">
        <v>8171000</v>
      </c>
      <c r="AF23" s="16">
        <v>950000</v>
      </c>
      <c r="AH23" s="16">
        <v>7762627719062</v>
      </c>
      <c r="AJ23" s="16">
        <v>7761043055937</v>
      </c>
      <c r="AL23" s="15">
        <v>7</v>
      </c>
    </row>
    <row r="24" spans="1:38" ht="21.75" customHeight="1" x14ac:dyDescent="0.2">
      <c r="A24" s="49" t="s">
        <v>96</v>
      </c>
      <c r="B24" s="49"/>
      <c r="D24" s="14" t="s">
        <v>51</v>
      </c>
      <c r="F24" s="14" t="s">
        <v>51</v>
      </c>
      <c r="H24" s="14" t="s">
        <v>97</v>
      </c>
      <c r="J24" s="14" t="s">
        <v>98</v>
      </c>
      <c r="L24" s="15">
        <v>23</v>
      </c>
      <c r="N24" s="15">
        <v>23</v>
      </c>
      <c r="P24" s="16">
        <v>3504343</v>
      </c>
      <c r="R24" s="16">
        <v>3400999924930</v>
      </c>
      <c r="T24" s="16">
        <v>3189039836915</v>
      </c>
      <c r="V24" s="16">
        <v>0</v>
      </c>
      <c r="X24" s="16">
        <v>0</v>
      </c>
      <c r="Z24" s="16">
        <v>0</v>
      </c>
      <c r="AB24" s="16">
        <v>0</v>
      </c>
      <c r="AD24" s="16">
        <v>3504343</v>
      </c>
      <c r="AF24" s="16">
        <v>897750</v>
      </c>
      <c r="AH24" s="16">
        <v>3400999924930</v>
      </c>
      <c r="AJ24" s="16">
        <v>3145453711413</v>
      </c>
      <c r="AL24" s="15">
        <v>2.84</v>
      </c>
    </row>
    <row r="25" spans="1:38" ht="21.75" customHeight="1" x14ac:dyDescent="0.2">
      <c r="A25" s="49" t="s">
        <v>99</v>
      </c>
      <c r="B25" s="49"/>
      <c r="D25" s="14" t="s">
        <v>51</v>
      </c>
      <c r="F25" s="14" t="s">
        <v>51</v>
      </c>
      <c r="H25" s="14" t="s">
        <v>100</v>
      </c>
      <c r="J25" s="14" t="s">
        <v>101</v>
      </c>
      <c r="L25" s="15">
        <v>23</v>
      </c>
      <c r="N25" s="15">
        <v>23</v>
      </c>
      <c r="P25" s="16">
        <v>1000000</v>
      </c>
      <c r="R25" s="16">
        <v>1000000000000</v>
      </c>
      <c r="T25" s="16">
        <v>999818750000</v>
      </c>
      <c r="V25" s="16">
        <v>0</v>
      </c>
      <c r="X25" s="16">
        <v>0</v>
      </c>
      <c r="Z25" s="16">
        <v>0</v>
      </c>
      <c r="AB25" s="16">
        <v>0</v>
      </c>
      <c r="AD25" s="16">
        <v>1000000</v>
      </c>
      <c r="AF25" s="16">
        <v>1000000</v>
      </c>
      <c r="AH25" s="16">
        <v>1000000000000</v>
      </c>
      <c r="AJ25" s="16">
        <v>999818750000</v>
      </c>
      <c r="AL25" s="15">
        <v>0.9</v>
      </c>
    </row>
    <row r="26" spans="1:38" ht="21.75" customHeight="1" x14ac:dyDescent="0.2">
      <c r="A26" s="49" t="s">
        <v>102</v>
      </c>
      <c r="B26" s="49"/>
      <c r="D26" s="14" t="s">
        <v>51</v>
      </c>
      <c r="F26" s="14" t="s">
        <v>51</v>
      </c>
      <c r="H26" s="14" t="s">
        <v>103</v>
      </c>
      <c r="J26" s="14" t="s">
        <v>104</v>
      </c>
      <c r="L26" s="15">
        <v>23</v>
      </c>
      <c r="N26" s="15">
        <v>23</v>
      </c>
      <c r="P26" s="16">
        <v>1500000</v>
      </c>
      <c r="R26" s="16">
        <v>1500000000000</v>
      </c>
      <c r="T26" s="16">
        <v>1349755312500</v>
      </c>
      <c r="V26" s="16">
        <v>0</v>
      </c>
      <c r="X26" s="16">
        <v>0</v>
      </c>
      <c r="Z26" s="16">
        <v>0</v>
      </c>
      <c r="AB26" s="16">
        <v>0</v>
      </c>
      <c r="AD26" s="16">
        <v>1500000</v>
      </c>
      <c r="AF26" s="16">
        <v>1000000</v>
      </c>
      <c r="AH26" s="16">
        <v>1500000000000</v>
      </c>
      <c r="AJ26" s="16">
        <v>1499728125000</v>
      </c>
      <c r="AL26" s="15">
        <v>1.35</v>
      </c>
    </row>
    <row r="27" spans="1:38" ht="21.75" customHeight="1" x14ac:dyDescent="0.2">
      <c r="A27" s="49" t="s">
        <v>105</v>
      </c>
      <c r="B27" s="49"/>
      <c r="D27" s="14" t="s">
        <v>51</v>
      </c>
      <c r="F27" s="14" t="s">
        <v>51</v>
      </c>
      <c r="H27" s="14" t="s">
        <v>106</v>
      </c>
      <c r="J27" s="14" t="s">
        <v>107</v>
      </c>
      <c r="L27" s="15">
        <v>18</v>
      </c>
      <c r="N27" s="15">
        <v>18</v>
      </c>
      <c r="P27" s="16">
        <v>3000</v>
      </c>
      <c r="R27" s="16">
        <v>2838529384</v>
      </c>
      <c r="T27" s="16">
        <v>2999456250</v>
      </c>
      <c r="V27" s="16">
        <v>0</v>
      </c>
      <c r="X27" s="16">
        <v>0</v>
      </c>
      <c r="Z27" s="16">
        <v>0</v>
      </c>
      <c r="AB27" s="16">
        <v>0</v>
      </c>
      <c r="AD27" s="16">
        <v>3000</v>
      </c>
      <c r="AF27" s="16">
        <v>1000000</v>
      </c>
      <c r="AH27" s="16">
        <v>2838529384</v>
      </c>
      <c r="AJ27" s="16">
        <v>2999456250</v>
      </c>
      <c r="AL27" s="15">
        <v>0</v>
      </c>
    </row>
    <row r="28" spans="1:38" ht="21.75" customHeight="1" x14ac:dyDescent="0.2">
      <c r="A28" s="49" t="s">
        <v>108</v>
      </c>
      <c r="B28" s="49"/>
      <c r="D28" s="14" t="s">
        <v>51</v>
      </c>
      <c r="F28" s="14" t="s">
        <v>51</v>
      </c>
      <c r="H28" s="14" t="s">
        <v>109</v>
      </c>
      <c r="J28" s="14" t="s">
        <v>110</v>
      </c>
      <c r="L28" s="15">
        <v>20.5</v>
      </c>
      <c r="N28" s="15">
        <v>20.5</v>
      </c>
      <c r="P28" s="16">
        <v>4000000</v>
      </c>
      <c r="R28" s="16">
        <v>4000000000000</v>
      </c>
      <c r="T28" s="16">
        <v>3999275000000</v>
      </c>
      <c r="V28" s="16">
        <v>0</v>
      </c>
      <c r="X28" s="16">
        <v>0</v>
      </c>
      <c r="Z28" s="16">
        <v>0</v>
      </c>
      <c r="AB28" s="16">
        <v>0</v>
      </c>
      <c r="AD28" s="16">
        <v>4000000</v>
      </c>
      <c r="AF28" s="16">
        <v>1000000</v>
      </c>
      <c r="AH28" s="16">
        <v>4000000000000</v>
      </c>
      <c r="AJ28" s="16">
        <v>3999275000000</v>
      </c>
      <c r="AL28" s="15">
        <v>3.61</v>
      </c>
    </row>
    <row r="29" spans="1:38" ht="21.75" customHeight="1" x14ac:dyDescent="0.2">
      <c r="A29" s="49" t="s">
        <v>111</v>
      </c>
      <c r="B29" s="49"/>
      <c r="D29" s="14" t="s">
        <v>51</v>
      </c>
      <c r="F29" s="14" t="s">
        <v>51</v>
      </c>
      <c r="H29" s="14" t="s">
        <v>70</v>
      </c>
      <c r="J29" s="14" t="s">
        <v>107</v>
      </c>
      <c r="L29" s="15">
        <v>18</v>
      </c>
      <c r="N29" s="15">
        <v>18</v>
      </c>
      <c r="P29" s="16">
        <v>2000</v>
      </c>
      <c r="R29" s="16">
        <v>1942983098</v>
      </c>
      <c r="T29" s="16">
        <v>1999637500</v>
      </c>
      <c r="V29" s="16">
        <v>0</v>
      </c>
      <c r="X29" s="16">
        <v>0</v>
      </c>
      <c r="Z29" s="16">
        <v>0</v>
      </c>
      <c r="AB29" s="16">
        <v>0</v>
      </c>
      <c r="AD29" s="16">
        <v>2000</v>
      </c>
      <c r="AF29" s="16">
        <v>1000000</v>
      </c>
      <c r="AH29" s="16">
        <v>1942983098</v>
      </c>
      <c r="AJ29" s="16">
        <v>1999637500</v>
      </c>
      <c r="AL29" s="15">
        <v>0</v>
      </c>
    </row>
    <row r="30" spans="1:38" ht="21.75" customHeight="1" x14ac:dyDescent="0.2">
      <c r="A30" s="49" t="s">
        <v>112</v>
      </c>
      <c r="B30" s="49"/>
      <c r="D30" s="14" t="s">
        <v>51</v>
      </c>
      <c r="F30" s="14" t="s">
        <v>51</v>
      </c>
      <c r="H30" s="14" t="s">
        <v>113</v>
      </c>
      <c r="J30" s="14" t="s">
        <v>114</v>
      </c>
      <c r="L30" s="15">
        <v>18</v>
      </c>
      <c r="N30" s="15">
        <v>18</v>
      </c>
      <c r="P30" s="16">
        <v>0</v>
      </c>
      <c r="R30" s="16">
        <v>0</v>
      </c>
      <c r="T30" s="16">
        <v>0</v>
      </c>
      <c r="V30" s="16">
        <v>832807</v>
      </c>
      <c r="X30" s="16">
        <v>832937946268</v>
      </c>
      <c r="Z30" s="16">
        <v>0</v>
      </c>
      <c r="AB30" s="16">
        <v>0</v>
      </c>
      <c r="AD30" s="16">
        <v>832807</v>
      </c>
      <c r="AF30" s="16">
        <v>967828</v>
      </c>
      <c r="AH30" s="16">
        <v>832937946268</v>
      </c>
      <c r="AJ30" s="16">
        <v>805867843170</v>
      </c>
      <c r="AL30" s="15">
        <v>0.73</v>
      </c>
    </row>
    <row r="31" spans="1:38" ht="21.75" customHeight="1" x14ac:dyDescent="0.2">
      <c r="A31" s="50" t="s">
        <v>115</v>
      </c>
      <c r="B31" s="50"/>
      <c r="D31" s="14" t="s">
        <v>51</v>
      </c>
      <c r="F31" s="14" t="s">
        <v>51</v>
      </c>
      <c r="H31" s="14" t="s">
        <v>116</v>
      </c>
      <c r="J31" s="14" t="s">
        <v>117</v>
      </c>
      <c r="L31" s="15">
        <v>18</v>
      </c>
      <c r="N31" s="15">
        <v>18</v>
      </c>
      <c r="P31" s="16">
        <v>0</v>
      </c>
      <c r="R31" s="19">
        <v>0</v>
      </c>
      <c r="T31" s="19">
        <v>0</v>
      </c>
      <c r="V31" s="16">
        <v>5000000</v>
      </c>
      <c r="X31" s="19">
        <v>4934254171000</v>
      </c>
      <c r="Z31" s="16">
        <v>0</v>
      </c>
      <c r="AB31" s="19">
        <v>0</v>
      </c>
      <c r="AD31" s="16">
        <v>5000000</v>
      </c>
      <c r="AF31" s="16">
        <v>888026</v>
      </c>
      <c r="AH31" s="19">
        <v>4934254171000</v>
      </c>
      <c r="AJ31" s="19">
        <v>4439325226437</v>
      </c>
      <c r="AL31" s="18">
        <v>4</v>
      </c>
    </row>
    <row r="32" spans="1:38" ht="21.75" customHeight="1" x14ac:dyDescent="0.2">
      <c r="A32" s="43" t="s">
        <v>20</v>
      </c>
      <c r="B32" s="43"/>
      <c r="D32" s="16"/>
      <c r="F32" s="16"/>
      <c r="H32" s="16"/>
      <c r="J32" s="16"/>
      <c r="L32" s="16"/>
      <c r="N32" s="16"/>
      <c r="P32" s="16"/>
      <c r="R32" s="10">
        <v>62774299190584</v>
      </c>
      <c r="T32" s="10">
        <v>64695460208001</v>
      </c>
      <c r="V32" s="16"/>
      <c r="X32" s="10">
        <v>5767192117268</v>
      </c>
      <c r="Z32" s="16"/>
      <c r="AB32" s="10">
        <v>0</v>
      </c>
      <c r="AD32" s="16"/>
      <c r="AF32" s="16"/>
      <c r="AH32" s="10">
        <v>68541491307852</v>
      </c>
      <c r="AJ32" s="10">
        <v>70790047703590</v>
      </c>
      <c r="AL32" s="11">
        <v>63.83</v>
      </c>
    </row>
  </sheetData>
  <mergeCells count="35">
    <mergeCell ref="A31:B31"/>
    <mergeCell ref="A32:B32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3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4.45" customHeight="1" x14ac:dyDescent="0.2">
      <c r="A4" s="41" t="s">
        <v>118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ht="14.45" customHeight="1" x14ac:dyDescent="0.2">
      <c r="A5" s="41" t="s">
        <v>119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14.45" customHeight="1" x14ac:dyDescent="0.2"/>
    <row r="7" spans="1:13" ht="14.45" customHeight="1" x14ac:dyDescent="0.2">
      <c r="C7" s="39" t="s">
        <v>9</v>
      </c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ht="14.45" customHeight="1" x14ac:dyDescent="0.2">
      <c r="A8" s="2" t="s">
        <v>120</v>
      </c>
      <c r="C8" s="4" t="s">
        <v>13</v>
      </c>
      <c r="D8" s="3"/>
      <c r="E8" s="4" t="s">
        <v>121</v>
      </c>
      <c r="F8" s="3"/>
      <c r="G8" s="4" t="s">
        <v>122</v>
      </c>
      <c r="H8" s="3"/>
      <c r="I8" s="4" t="s">
        <v>123</v>
      </c>
      <c r="J8" s="3"/>
      <c r="K8" s="4" t="s">
        <v>124</v>
      </c>
      <c r="L8" s="3"/>
      <c r="M8" s="4" t="s">
        <v>125</v>
      </c>
    </row>
    <row r="9" spans="1:13" ht="21.75" customHeight="1" x14ac:dyDescent="0.2">
      <c r="A9" s="12" t="s">
        <v>126</v>
      </c>
      <c r="C9" s="6">
        <v>5000000</v>
      </c>
      <c r="E9" s="6">
        <v>986695</v>
      </c>
      <c r="G9" s="6">
        <v>888026</v>
      </c>
      <c r="I9" s="13" t="s">
        <v>127</v>
      </c>
      <c r="K9" s="6">
        <v>4440130000000</v>
      </c>
      <c r="M9" s="12" t="s">
        <v>128</v>
      </c>
    </row>
    <row r="10" spans="1:13" ht="21.75" customHeight="1" x14ac:dyDescent="0.2">
      <c r="A10" s="14" t="s">
        <v>129</v>
      </c>
      <c r="C10" s="16">
        <v>832807</v>
      </c>
      <c r="E10" s="16">
        <v>1000000</v>
      </c>
      <c r="G10" s="16">
        <v>967828</v>
      </c>
      <c r="I10" s="15" t="s">
        <v>130</v>
      </c>
      <c r="K10" s="16">
        <v>806013933196</v>
      </c>
      <c r="M10" s="14" t="s">
        <v>128</v>
      </c>
    </row>
    <row r="11" spans="1:13" ht="21.75" customHeight="1" x14ac:dyDescent="0.2">
      <c r="A11" s="14" t="s">
        <v>50</v>
      </c>
      <c r="C11" s="16">
        <v>3809800</v>
      </c>
      <c r="E11" s="16">
        <v>4271465</v>
      </c>
      <c r="G11" s="16">
        <v>4341888</v>
      </c>
      <c r="I11" s="15" t="s">
        <v>131</v>
      </c>
      <c r="K11" s="16">
        <v>16529732151845</v>
      </c>
      <c r="M11" s="14" t="s">
        <v>128</v>
      </c>
    </row>
    <row r="12" spans="1:13" ht="21.75" customHeight="1" x14ac:dyDescent="0.2">
      <c r="A12" s="17" t="s">
        <v>132</v>
      </c>
      <c r="C12" s="19">
        <v>6000000</v>
      </c>
      <c r="E12" s="19">
        <v>1000000</v>
      </c>
      <c r="G12" s="19">
        <v>945030</v>
      </c>
      <c r="I12" s="18" t="s">
        <v>133</v>
      </c>
      <c r="K12" s="19">
        <v>5670180000000</v>
      </c>
      <c r="M12" s="17" t="s">
        <v>128</v>
      </c>
    </row>
    <row r="13" spans="1:13" ht="21.75" customHeight="1" x14ac:dyDescent="0.2">
      <c r="A13" s="9" t="s">
        <v>20</v>
      </c>
      <c r="C13" s="10">
        <v>15642607</v>
      </c>
      <c r="E13" s="10"/>
      <c r="G13" s="10"/>
      <c r="I13" s="10"/>
      <c r="K13" s="10">
        <v>27446056085041</v>
      </c>
      <c r="M13" s="10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0"/>
  <sheetViews>
    <sheetView rightToLeft="1" topLeftCell="A37" workbookViewId="0">
      <selection activeCell="L51" sqref="L51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8.7109375" bestFit="1" customWidth="1"/>
    <col min="5" max="5" width="1.28515625" customWidth="1"/>
    <col min="6" max="6" width="18.85546875" bestFit="1" customWidth="1"/>
    <col min="7" max="7" width="1.28515625" customWidth="1"/>
    <col min="8" max="8" width="19" bestFit="1" customWidth="1"/>
    <col min="9" max="9" width="1.28515625" customWidth="1"/>
    <col min="10" max="10" width="18.57031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4.45" customHeight="1" x14ac:dyDescent="0.2"/>
    <row r="5" spans="1:12" ht="14.45" customHeight="1" x14ac:dyDescent="0.2">
      <c r="A5" s="1" t="s">
        <v>134</v>
      </c>
      <c r="B5" s="41" t="s">
        <v>135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4.45" customHeight="1" x14ac:dyDescent="0.2">
      <c r="D6" s="2" t="s">
        <v>7</v>
      </c>
      <c r="F6" s="39" t="s">
        <v>8</v>
      </c>
      <c r="G6" s="39"/>
      <c r="H6" s="39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9" t="s">
        <v>136</v>
      </c>
      <c r="B8" s="39"/>
      <c r="D8" s="2" t="s">
        <v>137</v>
      </c>
      <c r="F8" s="2" t="s">
        <v>138</v>
      </c>
      <c r="H8" s="2" t="s">
        <v>139</v>
      </c>
      <c r="J8" s="2" t="s">
        <v>137</v>
      </c>
      <c r="L8" s="2" t="s">
        <v>18</v>
      </c>
    </row>
    <row r="9" spans="1:12" ht="21.75" customHeight="1" x14ac:dyDescent="0.2">
      <c r="A9" s="48" t="s">
        <v>140</v>
      </c>
      <c r="B9" s="48"/>
      <c r="D9" s="6">
        <v>4152432</v>
      </c>
      <c r="F9" s="6">
        <v>0</v>
      </c>
      <c r="H9" s="6">
        <v>0</v>
      </c>
      <c r="J9" s="6">
        <v>4152432</v>
      </c>
      <c r="L9" s="26">
        <v>0</v>
      </c>
    </row>
    <row r="10" spans="1:12" ht="21.75" customHeight="1" x14ac:dyDescent="0.2">
      <c r="A10" s="49" t="s">
        <v>141</v>
      </c>
      <c r="B10" s="49"/>
      <c r="D10" s="16">
        <v>188986</v>
      </c>
      <c r="F10" s="16">
        <v>0</v>
      </c>
      <c r="H10" s="16">
        <v>0</v>
      </c>
      <c r="J10" s="16">
        <v>188986</v>
      </c>
      <c r="L10" s="27">
        <v>0</v>
      </c>
    </row>
    <row r="11" spans="1:12" ht="21.75" customHeight="1" x14ac:dyDescent="0.2">
      <c r="A11" s="49" t="s">
        <v>142</v>
      </c>
      <c r="B11" s="49"/>
      <c r="D11" s="16">
        <v>30313620212</v>
      </c>
      <c r="F11" s="16">
        <v>10117285655280</v>
      </c>
      <c r="H11" s="16">
        <v>9981998120166</v>
      </c>
      <c r="J11" s="16">
        <v>165601155326</v>
      </c>
      <c r="L11" s="27">
        <v>1.5E-3</v>
      </c>
    </row>
    <row r="12" spans="1:12" ht="21.75" customHeight="1" x14ac:dyDescent="0.2">
      <c r="A12" s="49" t="s">
        <v>143</v>
      </c>
      <c r="B12" s="49"/>
      <c r="D12" s="16">
        <v>183579434</v>
      </c>
      <c r="F12" s="16">
        <v>779329</v>
      </c>
      <c r="H12" s="16">
        <v>60000</v>
      </c>
      <c r="J12" s="16">
        <v>184298763</v>
      </c>
      <c r="L12" s="27">
        <v>0</v>
      </c>
    </row>
    <row r="13" spans="1:12" ht="21.75" customHeight="1" x14ac:dyDescent="0.2">
      <c r="A13" s="49" t="s">
        <v>144</v>
      </c>
      <c r="B13" s="49"/>
      <c r="D13" s="16">
        <v>224029908</v>
      </c>
      <c r="F13" s="16">
        <v>1218997096586</v>
      </c>
      <c r="H13" s="16">
        <v>955001495000</v>
      </c>
      <c r="J13" s="16">
        <v>264219631494</v>
      </c>
      <c r="L13" s="27">
        <v>2.3999999999999998E-3</v>
      </c>
    </row>
    <row r="14" spans="1:12" ht="21.75" customHeight="1" x14ac:dyDescent="0.2">
      <c r="A14" s="49" t="s">
        <v>145</v>
      </c>
      <c r="B14" s="49"/>
      <c r="D14" s="16">
        <v>745457678</v>
      </c>
      <c r="F14" s="16">
        <v>220779659276</v>
      </c>
      <c r="H14" s="16">
        <v>221001179000</v>
      </c>
      <c r="J14" s="16">
        <v>523937954</v>
      </c>
      <c r="L14" s="27">
        <v>0</v>
      </c>
    </row>
    <row r="15" spans="1:12" ht="21.75" customHeight="1" x14ac:dyDescent="0.2">
      <c r="A15" s="49" t="s">
        <v>146</v>
      </c>
      <c r="B15" s="49"/>
      <c r="D15" s="16">
        <v>3176023548</v>
      </c>
      <c r="F15" s="16">
        <v>122301455789</v>
      </c>
      <c r="H15" s="16">
        <v>99991380000</v>
      </c>
      <c r="J15" s="16">
        <v>25486099337</v>
      </c>
      <c r="L15" s="27">
        <v>2.0000000000000001E-4</v>
      </c>
    </row>
    <row r="16" spans="1:12" ht="21.75" customHeight="1" x14ac:dyDescent="0.2">
      <c r="A16" s="49" t="s">
        <v>147</v>
      </c>
      <c r="B16" s="49"/>
      <c r="D16" s="16">
        <v>5447398</v>
      </c>
      <c r="F16" s="16">
        <v>23035</v>
      </c>
      <c r="H16" s="16">
        <v>504000</v>
      </c>
      <c r="J16" s="16">
        <v>4966433</v>
      </c>
      <c r="L16" s="27">
        <v>0</v>
      </c>
    </row>
    <row r="17" spans="1:12" ht="21.75" customHeight="1" x14ac:dyDescent="0.2">
      <c r="A17" s="49" t="s">
        <v>148</v>
      </c>
      <c r="B17" s="49"/>
      <c r="D17" s="16">
        <v>22565481</v>
      </c>
      <c r="F17" s="16">
        <v>93150</v>
      </c>
      <c r="H17" s="16">
        <v>630000</v>
      </c>
      <c r="J17" s="16">
        <v>22028631</v>
      </c>
      <c r="L17" s="27">
        <v>0</v>
      </c>
    </row>
    <row r="18" spans="1:12" ht="21.75" customHeight="1" x14ac:dyDescent="0.2">
      <c r="A18" s="49" t="s">
        <v>149</v>
      </c>
      <c r="B18" s="49"/>
      <c r="D18" s="16">
        <v>69710858</v>
      </c>
      <c r="F18" s="16">
        <v>0</v>
      </c>
      <c r="H18" s="16">
        <v>0</v>
      </c>
      <c r="J18" s="16">
        <v>69710858</v>
      </c>
      <c r="L18" s="27">
        <v>0</v>
      </c>
    </row>
    <row r="19" spans="1:12" ht="21.75" customHeight="1" x14ac:dyDescent="0.2">
      <c r="A19" s="49" t="s">
        <v>150</v>
      </c>
      <c r="B19" s="49"/>
      <c r="D19" s="16">
        <v>1585879315</v>
      </c>
      <c r="F19" s="16">
        <v>1993957419745</v>
      </c>
      <c r="H19" s="16">
        <v>1842010918836</v>
      </c>
      <c r="J19" s="16">
        <v>153532380224</v>
      </c>
      <c r="L19" s="27">
        <v>1.4E-3</v>
      </c>
    </row>
    <row r="20" spans="1:12" ht="21.75" customHeight="1" x14ac:dyDescent="0.2">
      <c r="A20" s="49" t="s">
        <v>151</v>
      </c>
      <c r="B20" s="49"/>
      <c r="D20" s="16">
        <v>75003517</v>
      </c>
      <c r="F20" s="16">
        <v>0</v>
      </c>
      <c r="H20" s="16">
        <v>630000</v>
      </c>
      <c r="J20" s="16">
        <v>74373517</v>
      </c>
      <c r="L20" s="27">
        <v>0</v>
      </c>
    </row>
    <row r="21" spans="1:12" ht="21.75" customHeight="1" x14ac:dyDescent="0.2">
      <c r="A21" s="49" t="s">
        <v>152</v>
      </c>
      <c r="B21" s="49"/>
      <c r="D21" s="16">
        <v>13697584963</v>
      </c>
      <c r="F21" s="16">
        <v>318729315068</v>
      </c>
      <c r="H21" s="16">
        <v>332421125000</v>
      </c>
      <c r="J21" s="16">
        <v>5775031</v>
      </c>
      <c r="L21" s="27">
        <v>0</v>
      </c>
    </row>
    <row r="22" spans="1:12" ht="21.75" customHeight="1" x14ac:dyDescent="0.2">
      <c r="A22" s="49" t="s">
        <v>153</v>
      </c>
      <c r="B22" s="49"/>
      <c r="D22" s="16">
        <v>792127624</v>
      </c>
      <c r="F22" s="16">
        <v>3216844967756</v>
      </c>
      <c r="H22" s="16">
        <v>3217603015000</v>
      </c>
      <c r="J22" s="16">
        <v>34080380</v>
      </c>
      <c r="L22" s="27">
        <v>0</v>
      </c>
    </row>
    <row r="23" spans="1:12" ht="21.75" customHeight="1" x14ac:dyDescent="0.2">
      <c r="A23" s="49" t="s">
        <v>154</v>
      </c>
      <c r="B23" s="49"/>
      <c r="D23" s="16">
        <v>1680000000000</v>
      </c>
      <c r="F23" s="16">
        <v>0</v>
      </c>
      <c r="H23" s="16">
        <v>0</v>
      </c>
      <c r="J23" s="16">
        <v>1680000000000</v>
      </c>
      <c r="L23" s="27">
        <v>1.52E-2</v>
      </c>
    </row>
    <row r="24" spans="1:12" ht="21.75" customHeight="1" x14ac:dyDescent="0.2">
      <c r="A24" s="49" t="s">
        <v>155</v>
      </c>
      <c r="B24" s="49"/>
      <c r="D24" s="16">
        <v>3000000000000</v>
      </c>
      <c r="F24" s="16">
        <v>0</v>
      </c>
      <c r="H24" s="16">
        <v>3000000000000</v>
      </c>
      <c r="J24" s="16">
        <v>0</v>
      </c>
      <c r="L24" s="27">
        <v>0</v>
      </c>
    </row>
    <row r="25" spans="1:12" ht="21.75" customHeight="1" x14ac:dyDescent="0.2">
      <c r="A25" s="49" t="s">
        <v>156</v>
      </c>
      <c r="B25" s="49"/>
      <c r="D25" s="16">
        <v>3000000000000</v>
      </c>
      <c r="F25" s="16">
        <v>0</v>
      </c>
      <c r="H25" s="16">
        <v>0</v>
      </c>
      <c r="J25" s="16">
        <v>3000000000000</v>
      </c>
      <c r="L25" s="27">
        <v>2.7099999999999999E-2</v>
      </c>
    </row>
    <row r="26" spans="1:12" ht="21.75" customHeight="1" x14ac:dyDescent="0.2">
      <c r="A26" s="49" t="s">
        <v>157</v>
      </c>
      <c r="B26" s="49"/>
      <c r="D26" s="16">
        <v>2000000000000</v>
      </c>
      <c r="F26" s="16">
        <v>0</v>
      </c>
      <c r="H26" s="16">
        <v>0</v>
      </c>
      <c r="J26" s="16">
        <v>2000000000000</v>
      </c>
      <c r="L26" s="27">
        <v>1.7999999999999999E-2</v>
      </c>
    </row>
    <row r="27" spans="1:12" ht="21.75" customHeight="1" x14ac:dyDescent="0.2">
      <c r="A27" s="49" t="s">
        <v>158</v>
      </c>
      <c r="B27" s="49"/>
      <c r="D27" s="16">
        <v>3365000000000</v>
      </c>
      <c r="F27" s="16">
        <v>0</v>
      </c>
      <c r="H27" s="16">
        <v>0</v>
      </c>
      <c r="J27" s="16">
        <v>3365000000000</v>
      </c>
      <c r="L27" s="27">
        <v>3.0300000000000001E-2</v>
      </c>
    </row>
    <row r="28" spans="1:12" ht="21.75" customHeight="1" x14ac:dyDescent="0.2">
      <c r="A28" s="49" t="s">
        <v>159</v>
      </c>
      <c r="B28" s="49"/>
      <c r="D28" s="16">
        <v>2000000000000</v>
      </c>
      <c r="F28" s="16">
        <v>0</v>
      </c>
      <c r="H28" s="16">
        <v>1680000000000</v>
      </c>
      <c r="J28" s="16">
        <v>320000000000</v>
      </c>
      <c r="L28" s="27">
        <v>2.8999999999999998E-3</v>
      </c>
    </row>
    <row r="29" spans="1:12" ht="21.75" customHeight="1" x14ac:dyDescent="0.2">
      <c r="A29" s="49" t="s">
        <v>155</v>
      </c>
      <c r="B29" s="49"/>
      <c r="D29" s="16">
        <v>2678000000000</v>
      </c>
      <c r="F29" s="16">
        <v>0</v>
      </c>
      <c r="H29" s="16">
        <v>0</v>
      </c>
      <c r="J29" s="16">
        <v>2678000000000</v>
      </c>
      <c r="L29" s="27">
        <v>2.4199999999999999E-2</v>
      </c>
    </row>
    <row r="30" spans="1:12" ht="21.75" customHeight="1" x14ac:dyDescent="0.2">
      <c r="A30" s="49" t="s">
        <v>160</v>
      </c>
      <c r="B30" s="49"/>
      <c r="D30" s="16">
        <v>1600000000000</v>
      </c>
      <c r="F30" s="16">
        <v>0</v>
      </c>
      <c r="H30" s="16">
        <v>0</v>
      </c>
      <c r="J30" s="16">
        <v>1600000000000</v>
      </c>
      <c r="L30" s="27">
        <v>1.44E-2</v>
      </c>
    </row>
    <row r="31" spans="1:12" ht="21.75" customHeight="1" x14ac:dyDescent="0.2">
      <c r="A31" s="49" t="s">
        <v>159</v>
      </c>
      <c r="B31" s="49"/>
      <c r="D31" s="16">
        <v>1584000000000</v>
      </c>
      <c r="F31" s="16">
        <v>0</v>
      </c>
      <c r="H31" s="16">
        <v>0</v>
      </c>
      <c r="J31" s="16">
        <v>1584000000000</v>
      </c>
      <c r="L31" s="27">
        <v>1.43E-2</v>
      </c>
    </row>
    <row r="32" spans="1:12" ht="21.75" customHeight="1" x14ac:dyDescent="0.2">
      <c r="A32" s="49" t="s">
        <v>156</v>
      </c>
      <c r="B32" s="49"/>
      <c r="D32" s="16">
        <v>680000000000</v>
      </c>
      <c r="F32" s="16">
        <v>0</v>
      </c>
      <c r="H32" s="16">
        <v>0</v>
      </c>
      <c r="J32" s="16">
        <v>680000000000</v>
      </c>
      <c r="L32" s="27">
        <v>6.1000000000000004E-3</v>
      </c>
    </row>
    <row r="33" spans="1:12" ht="21.75" customHeight="1" x14ac:dyDescent="0.2">
      <c r="A33" s="49" t="s">
        <v>161</v>
      </c>
      <c r="B33" s="49"/>
      <c r="D33" s="16">
        <v>1000000000000</v>
      </c>
      <c r="F33" s="16">
        <v>0</v>
      </c>
      <c r="H33" s="16">
        <v>0</v>
      </c>
      <c r="J33" s="16">
        <v>1000000000000</v>
      </c>
      <c r="L33" s="27">
        <v>8.9999999999999993E-3</v>
      </c>
    </row>
    <row r="34" spans="1:12" ht="21.75" customHeight="1" x14ac:dyDescent="0.2">
      <c r="A34" s="49" t="s">
        <v>162</v>
      </c>
      <c r="B34" s="49"/>
      <c r="D34" s="16">
        <v>1000000000000</v>
      </c>
      <c r="F34" s="16">
        <v>0</v>
      </c>
      <c r="H34" s="16">
        <v>0</v>
      </c>
      <c r="J34" s="16">
        <v>1000000000000</v>
      </c>
      <c r="L34" s="27">
        <v>8.9999999999999993E-3</v>
      </c>
    </row>
    <row r="35" spans="1:12" ht="21.75" customHeight="1" x14ac:dyDescent="0.2">
      <c r="A35" s="49" t="s">
        <v>154</v>
      </c>
      <c r="B35" s="49"/>
      <c r="D35" s="16">
        <v>2120000000000</v>
      </c>
      <c r="F35" s="16">
        <v>0</v>
      </c>
      <c r="H35" s="16">
        <v>0</v>
      </c>
      <c r="J35" s="16">
        <v>2120000000000</v>
      </c>
      <c r="L35" s="27">
        <v>1.9099999999999999E-2</v>
      </c>
    </row>
    <row r="36" spans="1:12" ht="21.75" customHeight="1" x14ac:dyDescent="0.2">
      <c r="A36" s="49" t="s">
        <v>163</v>
      </c>
      <c r="B36" s="49"/>
      <c r="D36" s="16">
        <v>2038800000000</v>
      </c>
      <c r="F36" s="16">
        <v>0</v>
      </c>
      <c r="H36" s="16">
        <v>0</v>
      </c>
      <c r="J36" s="16">
        <v>2038800000000</v>
      </c>
      <c r="L36" s="27">
        <v>1.84E-2</v>
      </c>
    </row>
    <row r="37" spans="1:12" ht="21.75" customHeight="1" x14ac:dyDescent="0.2">
      <c r="A37" s="49" t="s">
        <v>164</v>
      </c>
      <c r="B37" s="49"/>
      <c r="D37" s="16">
        <v>1170000000000</v>
      </c>
      <c r="F37" s="16">
        <v>0</v>
      </c>
      <c r="H37" s="16">
        <v>0</v>
      </c>
      <c r="J37" s="16">
        <v>1170000000000</v>
      </c>
      <c r="L37" s="27">
        <v>1.06E-2</v>
      </c>
    </row>
    <row r="38" spans="1:12" ht="21.75" customHeight="1" x14ac:dyDescent="0.2">
      <c r="A38" s="49" t="s">
        <v>165</v>
      </c>
      <c r="B38" s="49"/>
      <c r="D38" s="16">
        <v>900000000000</v>
      </c>
      <c r="F38" s="16">
        <v>0</v>
      </c>
      <c r="H38" s="16">
        <v>0</v>
      </c>
      <c r="J38" s="16">
        <v>900000000000</v>
      </c>
      <c r="L38" s="27">
        <v>8.0999999999999996E-3</v>
      </c>
    </row>
    <row r="39" spans="1:12" ht="21.75" customHeight="1" x14ac:dyDescent="0.2">
      <c r="A39" s="49" t="s">
        <v>166</v>
      </c>
      <c r="B39" s="49"/>
      <c r="D39" s="16">
        <v>800000000000</v>
      </c>
      <c r="F39" s="16">
        <v>0</v>
      </c>
      <c r="H39" s="16">
        <v>0</v>
      </c>
      <c r="J39" s="16">
        <v>800000000000</v>
      </c>
      <c r="L39" s="27">
        <v>7.1999999999999998E-3</v>
      </c>
    </row>
    <row r="40" spans="1:12" ht="21.75" customHeight="1" x14ac:dyDescent="0.2">
      <c r="A40" s="49" t="s">
        <v>167</v>
      </c>
      <c r="B40" s="49"/>
      <c r="D40" s="16">
        <v>1000000000000</v>
      </c>
      <c r="F40" s="16">
        <v>0</v>
      </c>
      <c r="H40" s="16">
        <v>1000000000000</v>
      </c>
      <c r="J40" s="16">
        <v>0</v>
      </c>
      <c r="L40" s="27">
        <v>0</v>
      </c>
    </row>
    <row r="41" spans="1:12" ht="21.75" customHeight="1" x14ac:dyDescent="0.2">
      <c r="A41" s="49" t="s">
        <v>168</v>
      </c>
      <c r="B41" s="49"/>
      <c r="D41" s="16">
        <v>800000000000</v>
      </c>
      <c r="F41" s="16">
        <v>0</v>
      </c>
      <c r="H41" s="16">
        <v>0</v>
      </c>
      <c r="J41" s="16">
        <v>800000000000</v>
      </c>
      <c r="L41" s="27">
        <v>7.1999999999999998E-3</v>
      </c>
    </row>
    <row r="42" spans="1:12" ht="21.75" customHeight="1" x14ac:dyDescent="0.2">
      <c r="A42" s="49" t="s">
        <v>163</v>
      </c>
      <c r="B42" s="49"/>
      <c r="D42" s="16">
        <v>360000000000</v>
      </c>
      <c r="F42" s="16">
        <v>0</v>
      </c>
      <c r="H42" s="16">
        <v>160000000000</v>
      </c>
      <c r="J42" s="16">
        <v>200000000000</v>
      </c>
      <c r="L42" s="27">
        <v>1.8E-3</v>
      </c>
    </row>
    <row r="43" spans="1:12" ht="21.75" customHeight="1" x14ac:dyDescent="0.2">
      <c r="A43" s="49" t="s">
        <v>160</v>
      </c>
      <c r="B43" s="49"/>
      <c r="D43" s="16">
        <v>1200000000000</v>
      </c>
      <c r="F43" s="16">
        <v>0</v>
      </c>
      <c r="H43" s="16">
        <v>0</v>
      </c>
      <c r="J43" s="16">
        <v>1200000000000</v>
      </c>
      <c r="L43" s="27">
        <v>1.0800000000000001E-2</v>
      </c>
    </row>
    <row r="44" spans="1:12" ht="21.75" customHeight="1" x14ac:dyDescent="0.2">
      <c r="A44" s="49" t="s">
        <v>169</v>
      </c>
      <c r="B44" s="49"/>
      <c r="D44" s="16">
        <v>1000000000000</v>
      </c>
      <c r="F44" s="16">
        <v>0</v>
      </c>
      <c r="H44" s="16">
        <v>0</v>
      </c>
      <c r="J44" s="16">
        <v>1000000000000</v>
      </c>
      <c r="L44" s="27">
        <v>8.9999999999999993E-3</v>
      </c>
    </row>
    <row r="45" spans="1:12" ht="21.75" customHeight="1" x14ac:dyDescent="0.2">
      <c r="A45" s="49" t="s">
        <v>163</v>
      </c>
      <c r="B45" s="49"/>
      <c r="D45" s="16">
        <v>3000000000000</v>
      </c>
      <c r="F45" s="16">
        <v>0</v>
      </c>
      <c r="H45" s="16">
        <v>0</v>
      </c>
      <c r="J45" s="16">
        <v>3000000000000</v>
      </c>
      <c r="L45" s="27">
        <v>2.7099999999999999E-2</v>
      </c>
    </row>
    <row r="46" spans="1:12" ht="21.75" customHeight="1" x14ac:dyDescent="0.2">
      <c r="A46" s="49" t="s">
        <v>158</v>
      </c>
      <c r="B46" s="49"/>
      <c r="D46" s="16">
        <v>3300000000000</v>
      </c>
      <c r="F46" s="16">
        <v>0</v>
      </c>
      <c r="H46" s="16">
        <v>0</v>
      </c>
      <c r="J46" s="16">
        <v>3300000000000</v>
      </c>
      <c r="L46" s="27">
        <v>2.98E-2</v>
      </c>
    </row>
    <row r="47" spans="1:12" ht="21.75" customHeight="1" x14ac:dyDescent="0.2">
      <c r="A47" s="49" t="s">
        <v>154</v>
      </c>
      <c r="B47" s="49"/>
      <c r="D47" s="16">
        <v>1000000000000</v>
      </c>
      <c r="F47" s="16">
        <v>0</v>
      </c>
      <c r="H47" s="16">
        <v>0</v>
      </c>
      <c r="J47" s="16">
        <v>1000000000000</v>
      </c>
      <c r="L47" s="27">
        <v>8.9999999999999993E-3</v>
      </c>
    </row>
    <row r="48" spans="1:12" ht="21.75" customHeight="1" x14ac:dyDescent="0.2">
      <c r="A48" s="49" t="s">
        <v>170</v>
      </c>
      <c r="B48" s="49"/>
      <c r="D48" s="16">
        <v>1000000000000</v>
      </c>
      <c r="F48" s="16">
        <v>0</v>
      </c>
      <c r="H48" s="16">
        <v>1000000000000</v>
      </c>
      <c r="J48" s="16">
        <v>0</v>
      </c>
      <c r="L48" s="27">
        <v>0</v>
      </c>
    </row>
    <row r="49" spans="1:12" ht="21.75" customHeight="1" x14ac:dyDescent="0.2">
      <c r="A49" s="50" t="s">
        <v>171</v>
      </c>
      <c r="B49" s="50"/>
      <c r="D49" s="19">
        <v>1000000000000</v>
      </c>
      <c r="F49" s="19">
        <v>0</v>
      </c>
      <c r="H49" s="19">
        <v>1000000000000</v>
      </c>
      <c r="J49" s="19">
        <v>0</v>
      </c>
      <c r="L49" s="28">
        <v>0</v>
      </c>
    </row>
    <row r="50" spans="1:12" ht="21.75" customHeight="1" x14ac:dyDescent="0.2">
      <c r="A50" s="43" t="s">
        <v>20</v>
      </c>
      <c r="B50" s="43"/>
      <c r="D50" s="10">
        <v>44326695371354</v>
      </c>
      <c r="F50" s="10">
        <v>17208896465014</v>
      </c>
      <c r="H50" s="10">
        <v>24490029057002</v>
      </c>
      <c r="J50" s="10">
        <v>37045562779366</v>
      </c>
      <c r="L50" s="11">
        <f>SUM(L9:L49)</f>
        <v>0.33410000000000006</v>
      </c>
    </row>
  </sheetData>
  <mergeCells count="48">
    <mergeCell ref="A48:B48"/>
    <mergeCell ref="A49:B49"/>
    <mergeCell ref="A50:B50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14" sqref="F14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1.75" customHeight="1" x14ac:dyDescent="0.2">
      <c r="A2" s="37" t="s">
        <v>172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4.45" customHeight="1" x14ac:dyDescent="0.2"/>
    <row r="5" spans="1:10" ht="29.1" customHeight="1" x14ac:dyDescent="0.2">
      <c r="A5" s="1" t="s">
        <v>173</v>
      </c>
      <c r="B5" s="41" t="s">
        <v>174</v>
      </c>
      <c r="C5" s="41"/>
      <c r="D5" s="41"/>
      <c r="E5" s="41"/>
      <c r="F5" s="41"/>
      <c r="G5" s="41"/>
      <c r="H5" s="41"/>
      <c r="I5" s="41"/>
      <c r="J5" s="41"/>
    </row>
    <row r="6" spans="1:10" ht="14.45" customHeight="1" x14ac:dyDescent="0.2"/>
    <row r="7" spans="1:10" ht="14.45" customHeight="1" x14ac:dyDescent="0.2">
      <c r="A7" s="39" t="s">
        <v>175</v>
      </c>
      <c r="B7" s="39"/>
      <c r="D7" s="2" t="s">
        <v>176</v>
      </c>
      <c r="F7" s="2" t="s">
        <v>137</v>
      </c>
      <c r="H7" s="2" t="s">
        <v>177</v>
      </c>
      <c r="J7" s="2" t="s">
        <v>178</v>
      </c>
    </row>
    <row r="8" spans="1:10" ht="21.75" customHeight="1" x14ac:dyDescent="0.2">
      <c r="A8" s="48" t="s">
        <v>179</v>
      </c>
      <c r="B8" s="48"/>
      <c r="D8" s="12" t="s">
        <v>180</v>
      </c>
      <c r="F8" s="6">
        <v>-1883430085</v>
      </c>
      <c r="H8" s="13">
        <v>-7.0000000000000007E-2</v>
      </c>
      <c r="J8" s="13">
        <v>0</v>
      </c>
    </row>
    <row r="9" spans="1:10" ht="21.75" customHeight="1" x14ac:dyDescent="0.2">
      <c r="A9" s="49" t="s">
        <v>181</v>
      </c>
      <c r="B9" s="49"/>
      <c r="D9" s="14" t="s">
        <v>182</v>
      </c>
      <c r="F9" s="16">
        <v>-8005883602</v>
      </c>
      <c r="H9" s="15">
        <v>-0.31</v>
      </c>
      <c r="J9" s="15">
        <v>-0.01</v>
      </c>
    </row>
    <row r="10" spans="1:10" ht="21.75" customHeight="1" x14ac:dyDescent="0.2">
      <c r="A10" s="49" t="s">
        <v>183</v>
      </c>
      <c r="B10" s="49"/>
      <c r="D10" s="14" t="s">
        <v>184</v>
      </c>
      <c r="F10" s="16">
        <f>'درآمد سرمایه گذاری در اوراق به'!Q39</f>
        <v>7136054742811</v>
      </c>
      <c r="H10" s="15">
        <v>50.08</v>
      </c>
      <c r="J10" s="15">
        <v>1.17</v>
      </c>
    </row>
    <row r="11" spans="1:10" ht="21.75" customHeight="1" x14ac:dyDescent="0.2">
      <c r="A11" s="49" t="s">
        <v>185</v>
      </c>
      <c r="B11" s="49"/>
      <c r="D11" s="14" t="s">
        <v>186</v>
      </c>
      <c r="F11" s="16">
        <v>1003271542245</v>
      </c>
      <c r="H11" s="15">
        <v>38.57</v>
      </c>
      <c r="J11" s="15">
        <v>0.9</v>
      </c>
    </row>
    <row r="12" spans="1:10" ht="21.75" customHeight="1" x14ac:dyDescent="0.2">
      <c r="A12" s="50" t="s">
        <v>187</v>
      </c>
      <c r="B12" s="50"/>
      <c r="D12" s="17" t="s">
        <v>188</v>
      </c>
      <c r="F12" s="19">
        <v>1414683552</v>
      </c>
      <c r="H12" s="18">
        <v>0.05</v>
      </c>
      <c r="J12" s="18">
        <v>0</v>
      </c>
    </row>
    <row r="13" spans="1:10" ht="21.75" customHeight="1" x14ac:dyDescent="0.2">
      <c r="A13" s="43" t="s">
        <v>20</v>
      </c>
      <c r="B13" s="43"/>
      <c r="D13" s="10"/>
      <c r="F13" s="10">
        <f>SUM(F8:F12)</f>
        <v>8130851654921</v>
      </c>
      <c r="H13" s="11">
        <v>88.32</v>
      </c>
      <c r="J13" s="11">
        <v>2.06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"/>
  <sheetViews>
    <sheetView rightToLeft="1" workbookViewId="0">
      <selection activeCell="G16" sqref="G16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4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4.7109375" bestFit="1" customWidth="1"/>
    <col min="18" max="18" width="1.28515625" customWidth="1"/>
    <col min="19" max="19" width="11.140625" bestFit="1" customWidth="1"/>
    <col min="20" max="20" width="1.28515625" customWidth="1"/>
    <col min="21" max="21" width="14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1.75" customHeight="1" x14ac:dyDescent="0.2">
      <c r="A2" s="37" t="s">
        <v>172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3" ht="14.45" customHeight="1" x14ac:dyDescent="0.2"/>
    <row r="5" spans="1:23" ht="14.45" customHeight="1" x14ac:dyDescent="0.2">
      <c r="A5" s="1" t="s">
        <v>189</v>
      </c>
      <c r="B5" s="41" t="s">
        <v>190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14.45" customHeight="1" x14ac:dyDescent="0.2">
      <c r="D6" s="39" t="s">
        <v>191</v>
      </c>
      <c r="E6" s="39"/>
      <c r="F6" s="39"/>
      <c r="G6" s="39"/>
      <c r="H6" s="39"/>
      <c r="I6" s="39"/>
      <c r="J6" s="39"/>
      <c r="K6" s="39"/>
      <c r="L6" s="39"/>
      <c r="N6" s="39" t="s">
        <v>192</v>
      </c>
      <c r="O6" s="39"/>
      <c r="P6" s="39"/>
      <c r="Q6" s="39"/>
      <c r="R6" s="39"/>
      <c r="S6" s="39"/>
      <c r="T6" s="39"/>
      <c r="U6" s="39"/>
      <c r="V6" s="39"/>
      <c r="W6" s="39"/>
    </row>
    <row r="7" spans="1:23" ht="14.45" customHeight="1" x14ac:dyDescent="0.2">
      <c r="D7" s="3"/>
      <c r="E7" s="3"/>
      <c r="F7" s="3"/>
      <c r="G7" s="3"/>
      <c r="H7" s="3"/>
      <c r="I7" s="3"/>
      <c r="J7" s="40" t="s">
        <v>20</v>
      </c>
      <c r="K7" s="40"/>
      <c r="L7" s="40"/>
      <c r="N7" s="3"/>
      <c r="O7" s="3"/>
      <c r="P7" s="3"/>
      <c r="Q7" s="3"/>
      <c r="R7" s="3"/>
      <c r="S7" s="3"/>
      <c r="T7" s="3"/>
      <c r="U7" s="40" t="s">
        <v>20</v>
      </c>
      <c r="V7" s="40"/>
      <c r="W7" s="40"/>
    </row>
    <row r="8" spans="1:23" ht="14.45" customHeight="1" x14ac:dyDescent="0.2">
      <c r="A8" s="39" t="s">
        <v>193</v>
      </c>
      <c r="B8" s="39"/>
      <c r="D8" s="2" t="s">
        <v>194</v>
      </c>
      <c r="F8" s="2" t="s">
        <v>195</v>
      </c>
      <c r="H8" s="2" t="s">
        <v>196</v>
      </c>
      <c r="J8" s="4" t="s">
        <v>137</v>
      </c>
      <c r="K8" s="3"/>
      <c r="L8" s="4" t="s">
        <v>177</v>
      </c>
      <c r="N8" s="2" t="s">
        <v>194</v>
      </c>
      <c r="P8" s="39" t="s">
        <v>195</v>
      </c>
      <c r="Q8" s="39"/>
      <c r="S8" s="2" t="s">
        <v>196</v>
      </c>
      <c r="U8" s="4" t="s">
        <v>137</v>
      </c>
      <c r="V8" s="3"/>
      <c r="W8" s="4" t="s">
        <v>177</v>
      </c>
    </row>
    <row r="9" spans="1:23" ht="21.75" customHeight="1" x14ac:dyDescent="0.2">
      <c r="A9" s="42" t="s">
        <v>19</v>
      </c>
      <c r="B9" s="42"/>
      <c r="D9" s="7">
        <v>0</v>
      </c>
      <c r="F9" s="7">
        <v>-1883430085</v>
      </c>
      <c r="H9" s="7">
        <v>0</v>
      </c>
      <c r="J9" s="7">
        <v>-1883430085</v>
      </c>
      <c r="L9" s="8">
        <v>-7.0000000000000007E-2</v>
      </c>
      <c r="N9" s="7">
        <v>0</v>
      </c>
      <c r="P9" s="46">
        <v>-1883430085</v>
      </c>
      <c r="Q9" s="51"/>
      <c r="S9" s="7">
        <v>0</v>
      </c>
      <c r="U9" s="7">
        <v>-1883430085</v>
      </c>
      <c r="W9" s="8">
        <v>-0.02</v>
      </c>
    </row>
    <row r="10" spans="1:23" ht="21.75" customHeight="1" x14ac:dyDescent="0.2">
      <c r="A10" s="43" t="s">
        <v>20</v>
      </c>
      <c r="B10" s="43"/>
      <c r="D10" s="10">
        <v>0</v>
      </c>
      <c r="F10" s="10">
        <v>-1883430085</v>
      </c>
      <c r="H10" s="10">
        <v>0</v>
      </c>
      <c r="J10" s="10">
        <v>-1883430085</v>
      </c>
      <c r="L10" s="11">
        <v>-7.0000000000000007E-2</v>
      </c>
      <c r="N10" s="10">
        <v>0</v>
      </c>
      <c r="Q10" s="10">
        <v>-1883430085</v>
      </c>
      <c r="S10" s="10">
        <v>0</v>
      </c>
      <c r="U10" s="10">
        <v>-1883430085</v>
      </c>
      <c r="W10" s="11">
        <v>-0.02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Ghazaleh Khademian</cp:lastModifiedBy>
  <dcterms:created xsi:type="dcterms:W3CDTF">2025-06-28T05:49:13Z</dcterms:created>
  <dcterms:modified xsi:type="dcterms:W3CDTF">2025-06-28T11:30:42Z</dcterms:modified>
</cp:coreProperties>
</file>