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3\"/>
    </mc:Choice>
  </mc:AlternateContent>
  <xr:revisionPtr revIDLastSave="0" documentId="13_ncr:1_{FC7F2AA6-CC7C-4AF4-A5AA-B885E563F2F6}" xr6:coauthVersionLast="47" xr6:coauthVersionMax="47" xr10:uidLastSave="{00000000-0000-0000-0000-000000000000}"/>
  <bookViews>
    <workbookView xWindow="-120" yWindow="-120" windowWidth="29040" windowHeight="15840" tabRatio="979" activeTab="4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صندوق" sheetId="10" r:id="rId6"/>
    <sheet name="درآمد سپرده بانکی" sheetId="13" r:id="rId7"/>
    <sheet name="سود سپرده بانکی" sheetId="18" r:id="rId8"/>
    <sheet name="سایر درآمدها" sheetId="14" r:id="rId9"/>
    <sheet name="درآمد سرمایه گذاری در اوراق به" sheetId="11" r:id="rId10"/>
    <sheet name="سود اوراق بهادار" sheetId="17" r:id="rId11"/>
    <sheet name="درآمد ناشی از فروش" sheetId="19" r:id="rId12"/>
    <sheet name="درآمد ناشی از تغییر قیمت اوراق" sheetId="21" r:id="rId13"/>
    <sheet name="مبالغ تخصیص اوراق" sheetId="22" r:id="rId14"/>
  </sheets>
  <definedNames>
    <definedName name="_xlnm.Print_Area" localSheetId="1">اوراق!$A$1:$AM$27</definedName>
    <definedName name="_xlnm.Print_Area" localSheetId="2">'تعدیل قیمت'!$A$1:$N$13</definedName>
    <definedName name="_xlnm.Print_Area" localSheetId="4">درآمد!$A$1:$K$12</definedName>
    <definedName name="_xlnm.Print_Area" localSheetId="6">'درآمد سپرده بانکی'!$A$1:$G$43</definedName>
    <definedName name="_xlnm.Print_Area" localSheetId="9">'درآمد سرمایه گذاری در اوراق به'!$A$1:$S$32</definedName>
    <definedName name="_xlnm.Print_Area" localSheetId="5">'درآمد سرمایه گذاری در صندوق'!$A$1:$X$8</definedName>
    <definedName name="_xlnm.Print_Area" localSheetId="12">'درآمد ناشی از تغییر قیمت اوراق'!$A$1:$Q$26</definedName>
    <definedName name="_xlnm.Print_Area" localSheetId="11">'درآمد ناشی از فروش'!$A$1:$Q$11</definedName>
    <definedName name="_xlnm.Print_Area" localSheetId="8">'سایر درآمدها'!$A$1:$G$9</definedName>
    <definedName name="_xlnm.Print_Area" localSheetId="3">سپرده!$A$1:$M$42</definedName>
    <definedName name="_xlnm.Print_Area" localSheetId="10">'سود اوراق بهادار'!$A$1:$S$27</definedName>
    <definedName name="_xlnm.Print_Area" localSheetId="7">'سود سپرده بانکی'!$A$1:$N$43</definedName>
    <definedName name="_xlnm.Print_Area" localSheetId="0">'واحدهای صندوق'!$A$1:$AB$15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J9" i="11"/>
  <c r="J10" i="11"/>
  <c r="J11" i="11"/>
  <c r="J12" i="11"/>
  <c r="J13" i="11"/>
  <c r="J14" i="11"/>
  <c r="J15" i="11"/>
  <c r="J16" i="11"/>
  <c r="J30" i="11" s="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R9" i="11"/>
  <c r="R10" i="11"/>
  <c r="R11" i="11"/>
  <c r="R12" i="11"/>
  <c r="R13" i="11"/>
  <c r="R14" i="11"/>
  <c r="R15" i="11"/>
  <c r="R16" i="11"/>
  <c r="R30" i="11" s="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P30" i="11"/>
  <c r="N30" i="11"/>
  <c r="L30" i="11"/>
  <c r="H30" i="11"/>
  <c r="F30" i="11"/>
  <c r="D30" i="11"/>
  <c r="R8" i="11"/>
  <c r="J8" i="11"/>
  <c r="D18" i="22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9" i="7"/>
  <c r="L8" i="7"/>
  <c r="Q11" i="19"/>
  <c r="R20" i="17"/>
  <c r="R24" i="17"/>
  <c r="N20" i="17"/>
  <c r="N24" i="17"/>
  <c r="L27" i="17" l="1"/>
  <c r="N27" i="17"/>
  <c r="R27" i="17"/>
  <c r="H27" i="17"/>
  <c r="L41" i="7"/>
  <c r="Q26" i="21"/>
  <c r="O26" i="21"/>
  <c r="AJ27" i="5" l="1"/>
</calcChain>
</file>

<file path=xl/sharedStrings.xml><?xml version="1.0" encoding="utf-8"?>
<sst xmlns="http://schemas.openxmlformats.org/spreadsheetml/2006/main" count="528" uniqueCount="211">
  <si>
    <t>صندوق سرمایه‌گذاری در اوراق بهادار با درآمد ثابت نگین سامان</t>
  </si>
  <si>
    <t>صورت وضعیت پرتفوی</t>
  </si>
  <si>
    <t>برای ماه منتهی به 1403/11/30</t>
  </si>
  <si>
    <t>1403/10/30</t>
  </si>
  <si>
    <t>تغییرات طی دوره</t>
  </si>
  <si>
    <t>1403/11/30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</si>
  <si>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</si>
  <si>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</si>
  <si>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</si>
  <si>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</si>
  <si>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</si>
  <si>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</si>
  <si>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</si>
  <si>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</si>
  <si>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</si>
  <si>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</si>
  <si>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</si>
  <si>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</si>
  <si>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</si>
  <si>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</si>
  <si>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</si>
  <si>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</si>
  <si>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سرمایه‌گذاری نیکی گستران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</si>
  <si>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</si>
  <si>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</si>
  <si>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</si>
  <si>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</si>
  <si>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</si>
  <si>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</si>
  <si>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</si>
  <si>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</si>
  <si>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</si>
  <si>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</si>
  <si>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</si>
  <si>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</si>
  <si>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</si>
  <si>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</si>
  <si>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</si>
  <si>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</si>
  <si>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</si>
  <si>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اسناد خزانه-م7بودجه02-040910</t>
  </si>
  <si>
    <t>1402/12/20</t>
  </si>
  <si>
    <t>1404/09/10</t>
  </si>
  <si>
    <t>اسنادخزانه-م7بودجه01-040714</t>
  </si>
  <si>
    <t>1401/12/10</t>
  </si>
  <si>
    <t>1404/07/13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</si>
  <si>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</si>
  <si>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</si>
  <si>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</si>
  <si>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</si>
  <si>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</si>
  <si>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</si>
  <si>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منفعت نفت1312-6ماهه 18/5%</t>
  </si>
  <si>
    <t>1399/12/17</t>
  </si>
  <si>
    <t>1403/12/17</t>
  </si>
  <si>
    <t>مرابحه عام دولت102-ش.خ031211</t>
  </si>
  <si>
    <t>1400/12/11</t>
  </si>
  <si>
    <t>1403/12/11</t>
  </si>
  <si>
    <t>مرابحه عام دولت131-ش.خ040410</t>
  </si>
  <si>
    <t>1402/05/10</t>
  </si>
  <si>
    <t>1404/04/07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</si>
  <si>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</si>
  <si>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</si>
  <si>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</si>
  <si>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</si>
  <si>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</si>
  <si>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</si>
  <si>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</si>
  <si>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</si>
  <si>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</si>
  <si>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</si>
  <si>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</si>
  <si>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</si>
  <si>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</si>
  <si>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</si>
  <si>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</si>
  <si>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</si>
  <si>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</si>
  <si>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</si>
  <si>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</si>
  <si>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</si>
  <si>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</si>
  <si>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</si>
  <si>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ف.لبنی رامک شیراز071114</t>
  </si>
  <si>
    <t>1403/11/14</t>
  </si>
  <si>
    <t>1407/11/14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</si>
  <si>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</si>
  <si>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</si>
  <si>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</si>
  <si>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</si>
  <si>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</si>
  <si>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</si>
  <si>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</si>
  <si>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</si>
  <si>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</si>
  <si>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</si>
  <si>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-8.97%</t>
  </si>
  <si>
    <t>3.85%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</si>
  <si>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</si>
  <si>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</si>
  <si>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</si>
  <si>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</si>
  <si>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</si>
  <si>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</si>
  <si>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 826-40-13470000-1</t>
  </si>
  <si>
    <t>حساب جاری بانک ملی جهان کودک 0111343018008</t>
  </si>
  <si>
    <t>حساب جاری بانک تجارت مطهري-مهرداد 279915127</t>
  </si>
  <si>
    <t>سپرده کوتاه مدت بانک تجارت مطهري-مهرداد 279928474</t>
  </si>
  <si>
    <t>سپرده کوتاه مدت بانک سامان ملاصدرا 829-810-13470000-1</t>
  </si>
  <si>
    <t>سپرده کوتاه مدت بانک ملی مستقل حافظ 0226057940000</t>
  </si>
  <si>
    <t>سپرده کوتاه مدت بانک پاسارگاد ارمغان 279-8100-14681876-1</t>
  </si>
  <si>
    <t>سپرده کوتاه مدت بانک اقتصاد نوین مرزداران 205-850-6681650-1</t>
  </si>
  <si>
    <t>سپرده کوتاه مدت بانک رفاه سعادت آباد 332043253</t>
  </si>
  <si>
    <t>سپرده کوتاه مدت بانک پارسیان پاچنار 47001229024602</t>
  </si>
  <si>
    <t>سپرده کوتاه مدت بانک خاورمیانه مهستان 1005-10-810-707074711</t>
  </si>
  <si>
    <t>سپرده کوتاه مدت موسسه اعتباری ملل فاطمی 519-11-213-000000963</t>
  </si>
  <si>
    <t>سپرده کوتاه مدت بانک ملت پالایشگاه تهران 9134226551</t>
  </si>
  <si>
    <t>قرض الحسنه بانک شهر بلوار امین قم 4001004223883</t>
  </si>
  <si>
    <t>سپرده بلند مدت موسسه اعتباری ملل فاطمی 051960388000000450</t>
  </si>
  <si>
    <t>سپرده بلند مدت بانک پاسارگاد بهزادی 378.303.14681876.10</t>
  </si>
  <si>
    <t>سپرده کوتاه مدت بانک مسکن توانیر 420220718209</t>
  </si>
  <si>
    <t>سپرده بلند مدت بانک تجارت آفریقا ظفر 047960454702</t>
  </si>
  <si>
    <t>سپرده بلند مدت بانک تجارت آفریقا ظفر 0479604464295</t>
  </si>
  <si>
    <t>سپرده بلند مدت بانک تجارت آفریقا ظفر 0479604482800</t>
  </si>
  <si>
    <t>سپرده بلند مدت بانک پاسارگاد بهزادی 378.303.14681876.11</t>
  </si>
  <si>
    <t>سپرده بلند مدت بانک پاسارگاد بهزادی 378-303-14681876-12</t>
  </si>
  <si>
    <t>سپرده بلند مدت بانک پاسارگاد بهزادی 378-304-14681876-1</t>
  </si>
  <si>
    <t>سپرده بلند مدت بانک مسکن توانیر 5600877335770</t>
  </si>
  <si>
    <t>سپرده بلند مدت بانک ملت پالایشگاه تهران 2775416162</t>
  </si>
  <si>
    <t>سپرده کوتاه مدت بانک صادرات فردوسی 0219908664008</t>
  </si>
  <si>
    <t>سپرده بلند مدت بانک صادرات فردوسی 0407598757002</t>
  </si>
  <si>
    <t>سپرده بلند مدت بانک صادرات فردوسی 0407600211008</t>
  </si>
  <si>
    <t>سپرده بلند مدت بانک پاسارگاد بهزادی 378.304.14681876.2</t>
  </si>
  <si>
    <t>سپرده بلند مدت بانک صادرات ممتاز مشهد 0407602294007</t>
  </si>
  <si>
    <t>سپرده بلند مدت بانک تجارت ارم شیراز 0479604784183</t>
  </si>
  <si>
    <t>سپرده بلند مدت بانک تجارت صنایع دریایی 0479304784199</t>
  </si>
  <si>
    <t>سپرده بلند مدت بانک ملی بازار 0423960071007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</si>
  <si>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</si>
  <si>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</si>
  <si>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</si>
  <si>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</si>
  <si>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</si>
  <si>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</si>
  <si>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</si>
  <si>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</si>
  <si>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</si>
  <si>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</si>
  <si>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</si>
  <si>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</si>
  <si>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</si>
  <si>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</si>
  <si>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</si>
  <si>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</si>
  <si>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</si>
  <si>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</si>
  <si>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</si>
  <si>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</si>
  <si>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</si>
  <si>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</si>
  <si>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</si>
  <si>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</si>
  <si>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</si>
  <si>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دولت138-ش.خ031004</t>
  </si>
  <si>
    <t>مرابحه اکتوور کو-کاردان070612</t>
  </si>
  <si>
    <t>مرابحه ذوب و نوردکرمان14060814</t>
  </si>
  <si>
    <t>مشارکت ش کرج0312-سه ماهه18%</t>
  </si>
  <si>
    <t>-4-2</t>
  </si>
  <si>
    <t>درآمد حاصل از سرمایه­گذاری در سپرده بانکی و گواهی سپرده</t>
  </si>
  <si>
    <t>نام سپرده بانکی</t>
  </si>
  <si>
    <t>سپرده بلند مدت بانک پاسارگاد بهزادی  378.303.14681876.1</t>
  </si>
  <si>
    <t>سپرده بلند مدت بانک پاسارگاد بهزادی 378.303.14681876.2</t>
  </si>
  <si>
    <t>سپرده بلند مدت بانک پاسارگاد بهزادی 378.303.14681876.3</t>
  </si>
  <si>
    <t>سپرده بلند مدت بانک پاسارگاد بهزادی  378.303.14681876.4</t>
  </si>
  <si>
    <t>سپرده بلند مدت بانک پاسارگاد بهزادی 378-303-14681876-5</t>
  </si>
  <si>
    <t>سپرده بلند مدت بانک پاسارگاد بهزادی 378.303.14681876.6</t>
  </si>
  <si>
    <t>سپرده بلند مدت بانک پاسارگاد بهزادی 378.303.14681876.7</t>
  </si>
  <si>
    <t>سپرده بلند مدت بانک پاسارگاد بهزادی 378-303-14681876-8</t>
  </si>
  <si>
    <t>سپرده بلند مدت بانک پاسارگاد بهزادی 378.303.14681876.9</t>
  </si>
  <si>
    <t>سپرده بلند مدت بانک تجارت مرکزی نیشاپور 0479604376116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</si>
  <si>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</si>
  <si>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</si>
  <si>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</si>
  <si>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</si>
  <si>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</si>
  <si>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</si>
  <si>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</si>
  <si>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</si>
  <si>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1403/10/04</t>
  </si>
  <si>
    <t>1407/06/12</t>
  </si>
  <si>
    <t>1406/08/14</t>
  </si>
  <si>
    <t>1403/12/28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</si>
  <si>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</si>
  <si>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</si>
  <si>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</si>
  <si>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</si>
  <si>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</si>
  <si>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</si>
  <si>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</si>
  <si>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صندوق سرمایه‌گذاری در اوراق بهادار با درآمد ثابت نگین سامان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</si>
  <si>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</si>
  <si>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</si>
  <si>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</si>
  <si>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</si>
  <si>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مبلغ شناسایی شده بابت قرارداد خرید و نگهداری اوراق بهادار</t>
  </si>
  <si>
    <t>تامین سرمایه کاردان</t>
  </si>
  <si>
    <t>مدیر صندوق</t>
  </si>
  <si>
    <t>جمع کل</t>
  </si>
  <si>
    <t xml:space="preserve"> سلف موازی گازمایع کنگان051</t>
  </si>
  <si>
    <t>مشارکت ش اسلامشهر312-3ماهه18%</t>
  </si>
  <si>
    <t>اجاره فارس073-بدون ضامن</t>
  </si>
  <si>
    <t>سلف موازی پنتان پتروکنگان031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</si>
</sst>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5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2"/>
      <color rgb="FF0062AC"/>
      <name val="B Titr"/>
      <charset val="178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12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9" fontId="14" fillId="0" borderId="0" applyFont="0" applyFill="0" applyBorder="0" applyAlignment="0" applyProtection="0"/>
  </cellStyleXfs>
  <cellXfs count="75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1" applyFont="1" applyAlignment="1">
      <alignment vertical="center"/>
    </xf>
    <xf numFmtId="0" fontId="7" fillId="0" borderId="0" xfId="2"/>
    <xf numFmtId="0" fontId="8" fillId="0" borderId="0" xfId="2" applyFont="1" applyAlignment="1">
      <alignment vertical="center" readingOrder="2"/>
    </xf>
    <xf numFmtId="0" fontId="9" fillId="0" borderId="6" xfId="2" applyFont="1" applyBorder="1" applyAlignment="1">
      <alignment horizontal="center" vertical="center" wrapText="1" readingOrder="2"/>
    </xf>
    <xf numFmtId="3" fontId="10" fillId="0" borderId="6" xfId="2" applyNumberFormat="1" applyFont="1" applyBorder="1" applyAlignment="1">
      <alignment horizontal="center" vertical="center" wrapText="1" readingOrder="2"/>
    </xf>
    <xf numFmtId="0" fontId="11" fillId="0" borderId="6" xfId="2" applyFont="1" applyBorder="1" applyAlignment="1">
      <alignment horizontal="center" vertical="center" wrapText="1" readingOrder="2"/>
    </xf>
    <xf numFmtId="3" fontId="4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7" fillId="0" borderId="0" xfId="2" applyNumberForma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11" fillId="0" borderId="6" xfId="2" applyFont="1" applyBorder="1" applyAlignment="1">
      <alignment horizontal="center" vertical="center" wrapText="1" readingOrder="2"/>
    </xf>
    <xf numFmtId="2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2" fontId="4" fillId="0" borderId="0" xfId="3" applyNumberFormat="1" applyFont="1" applyFill="1" applyBorder="1" applyAlignment="1">
      <alignment horizontal="right" vertical="top"/>
    </xf>
    <xf numFmtId="2" fontId="4" fillId="0" borderId="7" xfId="3" applyNumberFormat="1" applyFont="1" applyFill="1" applyBorder="1" applyAlignment="1">
      <alignment horizontal="right" vertical="top"/>
    </xf>
    <xf numFmtId="0" fontId="13" fillId="0" borderId="5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7" fillId="0" borderId="6" xfId="2" applyBorder="1" applyAlignment="1">
      <alignment horizontal="center" vertical="center"/>
    </xf>
    <xf numFmtId="0" fontId="11" fillId="0" borderId="0" xfId="2" applyFont="1" applyAlignment="1">
      <alignment horizontal="right" vertical="center" readingOrder="2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2" fillId="0" borderId="8" xfId="2" applyFont="1" applyBorder="1" applyAlignment="1">
      <alignment horizontal="center" vertical="center" wrapText="1" readingOrder="2"/>
    </xf>
    <xf numFmtId="0" fontId="12" fillId="0" borderId="9" xfId="2" applyFont="1" applyBorder="1" applyAlignment="1">
      <alignment horizontal="center" vertical="center" wrapText="1" readingOrder="2"/>
    </xf>
    <xf numFmtId="0" fontId="12" fillId="0" borderId="10" xfId="2" applyFont="1" applyBorder="1" applyAlignment="1">
      <alignment horizontal="center" vertical="center" wrapText="1" readingOrder="2"/>
    </xf>
    <xf numFmtId="0" fontId="11" fillId="0" borderId="8" xfId="2" applyFont="1" applyBorder="1" applyAlignment="1">
      <alignment horizontal="center" vertical="center" wrapText="1" readingOrder="2"/>
    </xf>
    <xf numFmtId="0" fontId="11" fillId="0" borderId="9" xfId="2" applyFont="1" applyBorder="1" applyAlignment="1">
      <alignment horizontal="center" vertical="center" wrapText="1" readingOrder="2"/>
    </xf>
    <xf numFmtId="0" fontId="11" fillId="0" borderId="10" xfId="2" applyFont="1" applyBorder="1" applyAlignment="1">
      <alignment horizontal="center" vertical="center" wrapText="1" readingOrder="2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"/>
  <sheetViews>
    <sheetView rightToLeft="1" view="pageBreakPreview" zoomScaleNormal="100" zoomScaleSheetLayoutView="100" workbookViewId="0">
      <selection activeCell="G26" sqref="G26"/>
    </sheetView>
  </sheetViews>
  <sheetFormatPr defaultRowHeight="12.75" x14ac:dyDescent="0.2"/>
  <cols>
    <col min="1" max="1" width="5.425781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6" bestFit="1" customWidth="1"/>
    <col min="10" max="10" width="1.28515625" customWidth="1"/>
    <col min="11" max="11" width="4.140625" bestFit="1" customWidth="1"/>
    <col min="12" max="12" width="1.28515625" customWidth="1"/>
    <col min="13" max="13" width="11" bestFit="1" customWidth="1"/>
    <col min="14" max="14" width="1.28515625" customWidth="1"/>
    <col min="15" max="15" width="9.42578125" bestFit="1" customWidth="1"/>
    <col min="16" max="16" width="1.28515625" customWidth="1"/>
    <col min="17" max="17" width="16" bestFit="1" customWidth="1"/>
    <col min="18" max="18" width="1.28515625" customWidth="1"/>
    <col min="19" max="19" width="4.140625" bestFit="1" customWidth="1"/>
    <col min="20" max="20" width="1.28515625" customWidth="1"/>
    <col min="21" max="21" width="20.42578125" bestFit="1" customWidth="1"/>
    <col min="22" max="22" width="1.28515625" customWidth="1"/>
    <col min="23" max="23" width="11" bestFit="1" customWidth="1"/>
    <col min="24" max="24" width="1.28515625" customWidth="1"/>
    <col min="25" max="25" width="15.28515625" bestFit="1" customWidth="1"/>
    <col min="26" max="26" width="1.28515625" customWidth="1"/>
    <col min="27" max="27" width="16.5703125" bestFit="1" customWidth="1"/>
    <col min="28" max="28" width="0.28515625" customWidth="1"/>
  </cols>
  <sheetData>
    <row r="1" spans="1:27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1.9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1.9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14.65" customHeight="1" x14ac:dyDescent="0.2"/>
    <row r="5" spans="1:27" ht="14.65" customHeight="1" x14ac:dyDescent="0.2">
      <c r="A5" s="1" t="s">
        <v>15</v>
      </c>
      <c r="B5" s="60" t="s">
        <v>16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14.65" customHeight="1" x14ac:dyDescent="0.2">
      <c r="E6" s="56" t="s">
        <v>3</v>
      </c>
      <c r="F6" s="56"/>
      <c r="G6" s="56"/>
      <c r="H6" s="56"/>
      <c r="I6" s="56"/>
      <c r="K6" s="56" t="s">
        <v>4</v>
      </c>
      <c r="L6" s="56"/>
      <c r="M6" s="56"/>
      <c r="N6" s="56"/>
      <c r="O6" s="56"/>
      <c r="P6" s="56"/>
      <c r="Q6" s="56"/>
      <c r="S6" s="56" t="s">
        <v>5</v>
      </c>
      <c r="T6" s="56"/>
      <c r="U6" s="56"/>
      <c r="V6" s="56"/>
      <c r="W6" s="56"/>
      <c r="X6" s="56"/>
      <c r="Y6" s="56"/>
      <c r="Z6" s="56"/>
      <c r="AA6" s="56"/>
    </row>
    <row r="7" spans="1:27" ht="14.65" customHeight="1" x14ac:dyDescent="0.2">
      <c r="E7" s="3"/>
      <c r="F7" s="3"/>
      <c r="G7" s="3"/>
      <c r="H7" s="3"/>
      <c r="I7" s="3"/>
      <c r="K7" s="55" t="s">
        <v>17</v>
      </c>
      <c r="L7" s="55"/>
      <c r="M7" s="55"/>
      <c r="N7" s="3"/>
      <c r="O7" s="55" t="s">
        <v>18</v>
      </c>
      <c r="P7" s="55"/>
      <c r="Q7" s="55"/>
      <c r="S7" s="3"/>
      <c r="T7" s="3"/>
      <c r="U7" s="3"/>
      <c r="V7" s="3"/>
      <c r="W7" s="3"/>
      <c r="X7" s="3"/>
      <c r="Y7" s="3"/>
      <c r="Z7" s="3"/>
      <c r="AA7" s="3"/>
    </row>
    <row r="8" spans="1:27" ht="14.65" customHeight="1" x14ac:dyDescent="0.2">
      <c r="A8" s="56" t="s">
        <v>19</v>
      </c>
      <c r="B8" s="56"/>
      <c r="D8" s="56" t="s">
        <v>20</v>
      </c>
      <c r="E8" s="56"/>
      <c r="G8" s="2" t="s">
        <v>9</v>
      </c>
      <c r="I8" s="2" t="s">
        <v>10</v>
      </c>
      <c r="K8" s="4" t="s">
        <v>8</v>
      </c>
      <c r="L8" s="3"/>
      <c r="M8" s="4" t="s">
        <v>9</v>
      </c>
      <c r="O8" s="4" t="s">
        <v>8</v>
      </c>
      <c r="P8" s="3"/>
      <c r="Q8" s="4" t="s">
        <v>11</v>
      </c>
      <c r="S8" s="2" t="s">
        <v>8</v>
      </c>
      <c r="U8" s="2" t="s">
        <v>21</v>
      </c>
      <c r="W8" s="2" t="s">
        <v>9</v>
      </c>
      <c r="Y8" s="2" t="s">
        <v>10</v>
      </c>
      <c r="AA8" s="2" t="s">
        <v>13</v>
      </c>
    </row>
    <row r="9" spans="1:27" ht="21.95" customHeight="1" x14ac:dyDescent="0.2">
      <c r="A9" s="57" t="s">
        <v>22</v>
      </c>
      <c r="B9" s="57"/>
      <c r="D9" s="58">
        <v>352000</v>
      </c>
      <c r="E9" s="58"/>
      <c r="G9" s="23">
        <v>29383200000</v>
      </c>
      <c r="I9" s="23">
        <v>39896384000</v>
      </c>
      <c r="K9" s="23">
        <v>0</v>
      </c>
      <c r="M9" s="23">
        <v>0</v>
      </c>
      <c r="O9" s="23">
        <v>-352000</v>
      </c>
      <c r="Q9" s="23">
        <v>39607392000</v>
      </c>
      <c r="S9" s="23">
        <v>0</v>
      </c>
      <c r="U9" s="23">
        <v>0</v>
      </c>
      <c r="W9" s="23">
        <v>0</v>
      </c>
      <c r="Y9" s="23">
        <v>0</v>
      </c>
      <c r="AA9" s="19">
        <v>0</v>
      </c>
    </row>
    <row r="10" spans="1:27" s="27" customFormat="1" x14ac:dyDescent="0.2"/>
  </sheetData>
  <mergeCells count="13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scale="7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34"/>
  <sheetViews>
    <sheetView rightToLeft="1" view="pageBreakPreview" topLeftCell="A4" zoomScale="85" zoomScaleNormal="85" zoomScaleSheetLayoutView="85" workbookViewId="0">
      <selection activeCell="U8" sqref="U8:W29"/>
    </sheetView>
  </sheetViews>
  <sheetFormatPr defaultRowHeight="12.75" x14ac:dyDescent="0.2"/>
  <cols>
    <col min="1" max="1" width="5.5703125" bestFit="1" customWidth="1"/>
    <col min="2" max="2" width="22.28515625" customWidth="1"/>
    <col min="3" max="3" width="1.28515625" customWidth="1"/>
    <col min="4" max="4" width="19" bestFit="1" customWidth="1"/>
    <col min="5" max="5" width="1.28515625" customWidth="1"/>
    <col min="6" max="6" width="18" customWidth="1"/>
    <col min="7" max="7" width="1.28515625" customWidth="1"/>
    <col min="8" max="8" width="16" customWidth="1"/>
    <col min="9" max="9" width="1.28515625" customWidth="1"/>
    <col min="10" max="10" width="19" bestFit="1" customWidth="1"/>
    <col min="11" max="11" width="1.28515625" customWidth="1"/>
    <col min="12" max="12" width="19" bestFit="1" customWidth="1"/>
    <col min="13" max="13" width="1.28515625" customWidth="1"/>
    <col min="14" max="14" width="18" customWidth="1"/>
    <col min="15" max="15" width="1.28515625" customWidth="1"/>
    <col min="16" max="16" width="16" customWidth="1"/>
    <col min="17" max="17" width="1.28515625" customWidth="1"/>
    <col min="18" max="18" width="19" customWidth="1"/>
    <col min="19" max="19" width="0.28515625" customWidth="1"/>
    <col min="21" max="21" width="27.85546875" bestFit="1" customWidth="1"/>
    <col min="22" max="22" width="20.42578125" customWidth="1"/>
  </cols>
  <sheetData>
    <row r="1" spans="1:22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22" ht="25.5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22" ht="25.5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5" spans="1:22" ht="24" x14ac:dyDescent="0.2">
      <c r="A5" s="1" t="s">
        <v>158</v>
      </c>
      <c r="B5" s="60" t="s">
        <v>159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22" ht="21" x14ac:dyDescent="0.2">
      <c r="D6" s="56" t="s">
        <v>152</v>
      </c>
      <c r="E6" s="56"/>
      <c r="F6" s="56"/>
      <c r="G6" s="56"/>
      <c r="H6" s="56"/>
      <c r="I6" s="56"/>
      <c r="J6" s="56"/>
      <c r="L6" s="56" t="s">
        <v>153</v>
      </c>
      <c r="M6" s="56"/>
      <c r="N6" s="56"/>
      <c r="O6" s="56"/>
      <c r="P6" s="56"/>
      <c r="Q6" s="56"/>
      <c r="R6" s="56"/>
    </row>
    <row r="7" spans="1:22" ht="21" x14ac:dyDescent="0.2">
      <c r="A7" s="56" t="s">
        <v>160</v>
      </c>
      <c r="B7" s="56"/>
      <c r="D7" s="2" t="s">
        <v>161</v>
      </c>
      <c r="F7" s="2" t="s">
        <v>154</v>
      </c>
      <c r="H7" s="2" t="s">
        <v>155</v>
      </c>
      <c r="J7" s="2" t="s">
        <v>23</v>
      </c>
      <c r="L7" s="2" t="s">
        <v>161</v>
      </c>
      <c r="N7" s="2" t="s">
        <v>154</v>
      </c>
      <c r="P7" s="2" t="s">
        <v>155</v>
      </c>
      <c r="R7" s="2" t="s">
        <v>23</v>
      </c>
    </row>
    <row r="8" spans="1:22" ht="18.75" x14ac:dyDescent="0.2">
      <c r="A8" s="63" t="s">
        <v>79</v>
      </c>
      <c r="B8" s="63"/>
      <c r="D8" s="25">
        <v>149948162243</v>
      </c>
      <c r="F8" s="25">
        <v>-165495998393</v>
      </c>
      <c r="G8" s="25"/>
      <c r="H8" s="25">
        <v>33381459825</v>
      </c>
      <c r="J8" s="25">
        <f t="shared" ref="J8:J29" si="0">D8+F8+H8</f>
        <v>17833623675</v>
      </c>
      <c r="L8" s="25">
        <v>317404407556</v>
      </c>
      <c r="N8" s="25">
        <v>-305324649856</v>
      </c>
      <c r="O8" s="25"/>
      <c r="P8" s="25">
        <v>33381459825</v>
      </c>
      <c r="R8" s="25">
        <f t="shared" ref="R8:R29" si="1">L8+N8+P8</f>
        <v>45461217525</v>
      </c>
      <c r="V8" s="25"/>
    </row>
    <row r="9" spans="1:22" ht="18.75" x14ac:dyDescent="0.2">
      <c r="A9" s="63" t="s">
        <v>162</v>
      </c>
      <c r="B9" s="63"/>
      <c r="D9" s="25">
        <v>0</v>
      </c>
      <c r="F9" s="25">
        <v>0</v>
      </c>
      <c r="G9" s="25"/>
      <c r="H9" s="25">
        <v>0</v>
      </c>
      <c r="J9" s="25">
        <f t="shared" si="0"/>
        <v>0</v>
      </c>
      <c r="L9" s="25">
        <v>760336931</v>
      </c>
      <c r="N9" s="25">
        <v>0</v>
      </c>
      <c r="O9" s="25"/>
      <c r="P9" s="25">
        <v>5168718877</v>
      </c>
      <c r="R9" s="25">
        <f t="shared" si="1"/>
        <v>5929055808</v>
      </c>
      <c r="V9" s="25"/>
    </row>
    <row r="10" spans="1:22" ht="18.75" x14ac:dyDescent="0.2">
      <c r="A10" s="63" t="s">
        <v>83</v>
      </c>
      <c r="B10" s="63"/>
      <c r="D10" s="25">
        <v>14608889718</v>
      </c>
      <c r="F10" s="13">
        <v>-181250000</v>
      </c>
      <c r="H10" s="13">
        <v>0</v>
      </c>
      <c r="J10" s="25">
        <f t="shared" si="0"/>
        <v>14427639718</v>
      </c>
      <c r="L10" s="25">
        <v>14608889718</v>
      </c>
      <c r="N10" s="25">
        <v>-181250000</v>
      </c>
      <c r="O10" s="25"/>
      <c r="P10" s="25">
        <v>0</v>
      </c>
      <c r="R10" s="25">
        <f t="shared" si="1"/>
        <v>14427639718</v>
      </c>
      <c r="V10" s="25"/>
    </row>
    <row r="11" spans="1:22" ht="18.75" x14ac:dyDescent="0.2">
      <c r="A11" s="63" t="s">
        <v>70</v>
      </c>
      <c r="B11" s="63"/>
      <c r="D11" s="25">
        <v>62791284917</v>
      </c>
      <c r="F11" s="13">
        <v>49984188723</v>
      </c>
      <c r="H11" s="13">
        <v>0</v>
      </c>
      <c r="J11" s="25">
        <f t="shared" si="0"/>
        <v>112775473640</v>
      </c>
      <c r="L11" s="25">
        <v>101350666694</v>
      </c>
      <c r="N11" s="25">
        <v>49298792987</v>
      </c>
      <c r="O11" s="25"/>
      <c r="P11" s="25">
        <v>0</v>
      </c>
      <c r="R11" s="25">
        <f t="shared" si="1"/>
        <v>150649459681</v>
      </c>
      <c r="V11" s="25"/>
    </row>
    <row r="12" spans="1:22" ht="18.75" x14ac:dyDescent="0.2">
      <c r="A12" s="63" t="s">
        <v>76</v>
      </c>
      <c r="B12" s="63"/>
      <c r="D12" s="25">
        <v>44473325</v>
      </c>
      <c r="F12" s="13">
        <v>0</v>
      </c>
      <c r="H12" s="13">
        <v>0</v>
      </c>
      <c r="J12" s="25">
        <f t="shared" si="0"/>
        <v>44473325</v>
      </c>
      <c r="L12" s="25">
        <v>87600184</v>
      </c>
      <c r="N12" s="25">
        <v>0</v>
      </c>
      <c r="O12" s="25"/>
      <c r="P12" s="25">
        <v>0</v>
      </c>
      <c r="R12" s="25">
        <f t="shared" si="1"/>
        <v>87600184</v>
      </c>
      <c r="V12" s="25"/>
    </row>
    <row r="13" spans="1:22" ht="18.75" x14ac:dyDescent="0.2">
      <c r="A13" s="63" t="s">
        <v>67</v>
      </c>
      <c r="B13" s="63"/>
      <c r="D13" s="25">
        <v>32026052991</v>
      </c>
      <c r="F13" s="13">
        <v>-14426137587</v>
      </c>
      <c r="H13" s="13">
        <v>0</v>
      </c>
      <c r="J13" s="25">
        <f t="shared" si="0"/>
        <v>17599915404</v>
      </c>
      <c r="L13" s="25">
        <v>62896081992</v>
      </c>
      <c r="N13" s="13">
        <v>-14426137587</v>
      </c>
      <c r="P13" s="13">
        <v>0</v>
      </c>
      <c r="R13" s="25">
        <f t="shared" si="1"/>
        <v>48469944405</v>
      </c>
      <c r="V13" s="25"/>
    </row>
    <row r="14" spans="1:22" ht="18.75" x14ac:dyDescent="0.2">
      <c r="A14" s="63" t="s">
        <v>49</v>
      </c>
      <c r="B14" s="63"/>
      <c r="D14" s="25">
        <v>56960083645</v>
      </c>
      <c r="F14" s="13">
        <v>0</v>
      </c>
      <c r="H14" s="13">
        <v>0</v>
      </c>
      <c r="J14" s="25">
        <f t="shared" si="0"/>
        <v>56960083645</v>
      </c>
      <c r="L14" s="25">
        <v>112458572152</v>
      </c>
      <c r="N14" s="13">
        <v>0</v>
      </c>
      <c r="P14" s="13">
        <v>0</v>
      </c>
      <c r="R14" s="25">
        <f t="shared" si="1"/>
        <v>112458572152</v>
      </c>
      <c r="V14" s="25"/>
    </row>
    <row r="15" spans="1:22" ht="18.75" x14ac:dyDescent="0.2">
      <c r="A15" s="63" t="s">
        <v>73</v>
      </c>
      <c r="B15" s="63"/>
      <c r="D15" s="25">
        <v>27323536101</v>
      </c>
      <c r="F15" s="13">
        <v>0</v>
      </c>
      <c r="H15" s="13">
        <v>0</v>
      </c>
      <c r="J15" s="25">
        <f t="shared" si="0"/>
        <v>27323536101</v>
      </c>
      <c r="L15" s="25">
        <v>67458217923</v>
      </c>
      <c r="N15" s="13">
        <v>0</v>
      </c>
      <c r="P15" s="13">
        <v>0</v>
      </c>
      <c r="R15" s="25">
        <f t="shared" si="1"/>
        <v>67458217923</v>
      </c>
      <c r="V15" s="25"/>
    </row>
    <row r="16" spans="1:22" ht="18.75" x14ac:dyDescent="0.2">
      <c r="A16" s="63" t="s">
        <v>64</v>
      </c>
      <c r="B16" s="63"/>
      <c r="D16" s="25">
        <v>35130134979</v>
      </c>
      <c r="F16" s="13">
        <v>-746195330</v>
      </c>
      <c r="H16" s="13">
        <v>0</v>
      </c>
      <c r="J16" s="25">
        <f t="shared" si="0"/>
        <v>34383939649</v>
      </c>
      <c r="L16" s="25">
        <v>43027443874</v>
      </c>
      <c r="N16" s="13">
        <v>-53996541955</v>
      </c>
      <c r="P16" s="13">
        <v>0</v>
      </c>
      <c r="R16" s="25">
        <f t="shared" si="1"/>
        <v>-10969098081</v>
      </c>
      <c r="V16" s="25"/>
    </row>
    <row r="17" spans="1:22" ht="18.75" x14ac:dyDescent="0.2">
      <c r="A17" s="63" t="s">
        <v>82</v>
      </c>
      <c r="B17" s="63"/>
      <c r="D17" s="25">
        <v>29648884</v>
      </c>
      <c r="F17" s="13">
        <v>0</v>
      </c>
      <c r="H17" s="13">
        <v>0</v>
      </c>
      <c r="J17" s="25">
        <f t="shared" si="0"/>
        <v>29648884</v>
      </c>
      <c r="L17" s="25">
        <v>58400123</v>
      </c>
      <c r="N17" s="13">
        <v>0</v>
      </c>
      <c r="P17" s="13">
        <v>0</v>
      </c>
      <c r="R17" s="25">
        <f t="shared" si="1"/>
        <v>58400123</v>
      </c>
      <c r="V17" s="25"/>
    </row>
    <row r="18" spans="1:22" ht="18.75" x14ac:dyDescent="0.2">
      <c r="A18" s="63" t="s">
        <v>61</v>
      </c>
      <c r="B18" s="63"/>
      <c r="D18" s="25">
        <v>9163010346</v>
      </c>
      <c r="F18" s="13">
        <v>-8852913117</v>
      </c>
      <c r="H18" s="13">
        <v>0</v>
      </c>
      <c r="J18" s="25">
        <f t="shared" si="0"/>
        <v>310097229</v>
      </c>
      <c r="L18" s="25">
        <v>18025321599</v>
      </c>
      <c r="N18" s="13">
        <v>8332153524</v>
      </c>
      <c r="P18" s="13">
        <v>0</v>
      </c>
      <c r="R18" s="25">
        <f t="shared" si="1"/>
        <v>26357475123</v>
      </c>
      <c r="V18" s="25"/>
    </row>
    <row r="19" spans="1:22" ht="18.75" x14ac:dyDescent="0.2">
      <c r="A19" s="63" t="s">
        <v>163</v>
      </c>
      <c r="B19" s="63"/>
      <c r="D19" s="25">
        <v>12782132700</v>
      </c>
      <c r="F19" s="13">
        <v>0</v>
      </c>
      <c r="H19" s="13">
        <v>0</v>
      </c>
      <c r="J19" s="25">
        <f t="shared" si="0"/>
        <v>12782132700</v>
      </c>
      <c r="L19" s="25">
        <v>25564265400</v>
      </c>
      <c r="N19" s="13">
        <v>0</v>
      </c>
      <c r="P19" s="13">
        <v>0</v>
      </c>
      <c r="R19" s="25">
        <f t="shared" si="1"/>
        <v>25564265400</v>
      </c>
      <c r="V19" s="25"/>
    </row>
    <row r="20" spans="1:22" ht="18.75" x14ac:dyDescent="0.2">
      <c r="A20" s="63" t="s">
        <v>58</v>
      </c>
      <c r="B20" s="63"/>
      <c r="D20" s="25">
        <v>45324330204</v>
      </c>
      <c r="F20" s="13">
        <v>9166638246</v>
      </c>
      <c r="H20" s="13">
        <v>0</v>
      </c>
      <c r="J20" s="25">
        <f t="shared" si="0"/>
        <v>54490968450</v>
      </c>
      <c r="L20" s="25">
        <v>94897250243</v>
      </c>
      <c r="N20" s="13">
        <v>109780099</v>
      </c>
      <c r="P20" s="13">
        <v>0</v>
      </c>
      <c r="R20" s="25">
        <f t="shared" si="1"/>
        <v>95007030342</v>
      </c>
      <c r="V20" s="25"/>
    </row>
    <row r="21" spans="1:22" ht="18.75" x14ac:dyDescent="0.2">
      <c r="A21" s="63" t="s">
        <v>164</v>
      </c>
      <c r="B21" s="63"/>
      <c r="D21" s="25">
        <v>3476018940</v>
      </c>
      <c r="F21" s="13">
        <v>0</v>
      </c>
      <c r="H21" s="13">
        <v>0</v>
      </c>
      <c r="J21" s="25">
        <f t="shared" si="0"/>
        <v>3476018940</v>
      </c>
      <c r="L21" s="25">
        <v>6952037880</v>
      </c>
      <c r="N21" s="13">
        <v>0</v>
      </c>
      <c r="P21" s="13">
        <v>0</v>
      </c>
      <c r="R21" s="25">
        <f t="shared" si="1"/>
        <v>6952037880</v>
      </c>
      <c r="V21" s="25"/>
    </row>
    <row r="22" spans="1:22" ht="18.75" x14ac:dyDescent="0.2">
      <c r="A22" s="63" t="s">
        <v>55</v>
      </c>
      <c r="B22" s="63"/>
      <c r="D22" s="25">
        <v>3898651386</v>
      </c>
      <c r="F22" s="13">
        <v>0</v>
      </c>
      <c r="H22" s="13">
        <v>0</v>
      </c>
      <c r="J22" s="25">
        <f t="shared" si="0"/>
        <v>3898651386</v>
      </c>
      <c r="L22" s="25">
        <v>7693182511</v>
      </c>
      <c r="N22" s="13">
        <v>1446237822</v>
      </c>
      <c r="P22" s="13">
        <v>0</v>
      </c>
      <c r="R22" s="25">
        <f t="shared" si="1"/>
        <v>9139420333</v>
      </c>
      <c r="V22" s="25"/>
    </row>
    <row r="23" spans="1:22" ht="18.75" x14ac:dyDescent="0.2">
      <c r="A23" s="63" t="s">
        <v>165</v>
      </c>
      <c r="B23" s="63"/>
      <c r="D23" s="25">
        <v>7089760770</v>
      </c>
      <c r="F23" s="13">
        <v>0</v>
      </c>
      <c r="H23" s="13">
        <v>0</v>
      </c>
      <c r="J23" s="25">
        <f t="shared" si="0"/>
        <v>7089760770</v>
      </c>
      <c r="L23" s="25">
        <v>14179521540</v>
      </c>
      <c r="N23" s="13">
        <v>0</v>
      </c>
      <c r="P23" s="13">
        <v>0</v>
      </c>
      <c r="R23" s="25">
        <f t="shared" si="1"/>
        <v>14179521540</v>
      </c>
      <c r="V23" s="25"/>
    </row>
    <row r="24" spans="1:22" ht="18.75" x14ac:dyDescent="0.2">
      <c r="A24" s="63" t="s">
        <v>52</v>
      </c>
      <c r="B24" s="63"/>
      <c r="D24" s="25">
        <v>1611971</v>
      </c>
      <c r="F24" s="13">
        <v>0</v>
      </c>
      <c r="H24" s="13">
        <v>0</v>
      </c>
      <c r="J24" s="25">
        <f t="shared" si="0"/>
        <v>1611971</v>
      </c>
      <c r="L24" s="25">
        <v>3177058</v>
      </c>
      <c r="N24" s="13">
        <v>-987720</v>
      </c>
      <c r="P24" s="13">
        <v>0</v>
      </c>
      <c r="R24" s="25">
        <f t="shared" si="1"/>
        <v>2189338</v>
      </c>
      <c r="V24" s="25"/>
    </row>
    <row r="25" spans="1:22" ht="18.75" x14ac:dyDescent="0.2">
      <c r="A25" s="63" t="s">
        <v>43</v>
      </c>
      <c r="B25" s="63"/>
      <c r="D25" s="25">
        <v>0</v>
      </c>
      <c r="F25" s="13">
        <v>983242755</v>
      </c>
      <c r="H25" s="13">
        <v>0</v>
      </c>
      <c r="J25" s="25">
        <f t="shared" si="0"/>
        <v>983242755</v>
      </c>
      <c r="L25" s="25">
        <v>0</v>
      </c>
      <c r="N25" s="13">
        <v>1749264888</v>
      </c>
      <c r="P25" s="13">
        <v>0</v>
      </c>
      <c r="R25" s="25">
        <f t="shared" si="1"/>
        <v>1749264888</v>
      </c>
      <c r="U25" s="33"/>
      <c r="V25" s="25"/>
    </row>
    <row r="26" spans="1:22" ht="18.75" x14ac:dyDescent="0.2">
      <c r="A26" s="63" t="s">
        <v>46</v>
      </c>
      <c r="B26" s="63"/>
      <c r="D26" s="25">
        <v>0</v>
      </c>
      <c r="F26" s="13">
        <v>584594023</v>
      </c>
      <c r="H26" s="13">
        <v>0</v>
      </c>
      <c r="J26" s="25">
        <f t="shared" si="0"/>
        <v>584594023</v>
      </c>
      <c r="L26" s="25">
        <v>0</v>
      </c>
      <c r="N26" s="13">
        <v>719869500</v>
      </c>
      <c r="P26" s="13">
        <v>0</v>
      </c>
      <c r="R26" s="25">
        <f t="shared" si="1"/>
        <v>719869500</v>
      </c>
      <c r="V26" s="25"/>
    </row>
    <row r="27" spans="1:22" ht="18.75" x14ac:dyDescent="0.2">
      <c r="A27" s="63" t="s">
        <v>40</v>
      </c>
      <c r="B27" s="63"/>
      <c r="D27" s="25">
        <v>0</v>
      </c>
      <c r="F27" s="13">
        <v>41935398</v>
      </c>
      <c r="H27" s="13">
        <v>0</v>
      </c>
      <c r="J27" s="25">
        <f t="shared" si="0"/>
        <v>41935398</v>
      </c>
      <c r="L27" s="25">
        <v>0</v>
      </c>
      <c r="N27" s="13">
        <v>56533752</v>
      </c>
      <c r="P27" s="13">
        <v>0</v>
      </c>
      <c r="R27" s="25">
        <f t="shared" si="1"/>
        <v>56533752</v>
      </c>
      <c r="V27" s="25"/>
    </row>
    <row r="28" spans="1:22" ht="18.75" x14ac:dyDescent="0.2">
      <c r="A28" s="63" t="s">
        <v>37</v>
      </c>
      <c r="B28" s="63"/>
      <c r="D28" s="25">
        <v>47758304748</v>
      </c>
      <c r="F28" s="13">
        <v>113032123812</v>
      </c>
      <c r="H28" s="13">
        <v>0</v>
      </c>
      <c r="J28" s="25">
        <f t="shared" si="0"/>
        <v>160790428560</v>
      </c>
      <c r="L28" s="25">
        <v>0</v>
      </c>
      <c r="N28" s="13">
        <v>226064248055</v>
      </c>
      <c r="P28" s="13">
        <v>0</v>
      </c>
      <c r="R28" s="25">
        <f t="shared" si="1"/>
        <v>226064248055</v>
      </c>
      <c r="V28" s="31"/>
    </row>
    <row r="29" spans="1:22" ht="18.75" x14ac:dyDescent="0.2">
      <c r="A29" s="61" t="s">
        <v>33</v>
      </c>
      <c r="B29" s="61"/>
      <c r="D29" s="25">
        <v>106506843060</v>
      </c>
      <c r="F29" s="16">
        <v>277902345222</v>
      </c>
      <c r="H29" s="16">
        <v>0</v>
      </c>
      <c r="J29" s="25">
        <f t="shared" si="0"/>
        <v>384409188282</v>
      </c>
      <c r="L29" s="26">
        <v>0</v>
      </c>
      <c r="N29" s="16">
        <v>568779075586</v>
      </c>
      <c r="P29" s="16">
        <v>0</v>
      </c>
      <c r="R29" s="25">
        <f t="shared" si="1"/>
        <v>568779075586</v>
      </c>
    </row>
    <row r="30" spans="1:22" ht="21" x14ac:dyDescent="0.2">
      <c r="A30" s="62" t="s">
        <v>23</v>
      </c>
      <c r="B30" s="62"/>
      <c r="D30" s="6">
        <f>SUM(D8:D29)</f>
        <v>614862930928</v>
      </c>
      <c r="F30" s="6">
        <f>SUM(F8:F29)</f>
        <v>261992573752</v>
      </c>
      <c r="H30" s="6">
        <f>SUM(H8:H29)</f>
        <v>33381459825</v>
      </c>
      <c r="J30" s="6">
        <f>SUM(J8:J29)</f>
        <v>910236964505</v>
      </c>
      <c r="L30" s="6">
        <f>SUM(L8:L29)</f>
        <v>887425373378</v>
      </c>
      <c r="N30" s="6">
        <f>SUM(N8:N29)</f>
        <v>482626389095</v>
      </c>
      <c r="P30" s="6">
        <f>SUM(P8:P29)</f>
        <v>38550178702</v>
      </c>
      <c r="R30" s="6">
        <f>SUM(R8:R29)</f>
        <v>1408601941175</v>
      </c>
    </row>
    <row r="31" spans="1:22" x14ac:dyDescent="0.2">
      <c r="D31" s="31"/>
      <c r="F31" s="31"/>
      <c r="H31" s="31"/>
      <c r="N31" s="31"/>
      <c r="P31" s="31"/>
      <c r="R31" s="31"/>
    </row>
    <row r="32" spans="1:22" ht="18.75" x14ac:dyDescent="0.2">
      <c r="D32" s="25"/>
      <c r="P32" s="31"/>
      <c r="R32" s="31"/>
    </row>
    <row r="34" ht="18.75" x14ac:dyDescent="0.2"/>
  </sheetData>
  <mergeCells count="30">
    <mergeCell ref="A1:R1"/>
    <mergeCell ref="A2:R2"/>
    <mergeCell ref="A3:R3"/>
    <mergeCell ref="B5:R5"/>
    <mergeCell ref="D6:J6"/>
    <mergeCell ref="L6:R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7:B27"/>
    <mergeCell ref="A28:B28"/>
    <mergeCell ref="A29:B29"/>
    <mergeCell ref="A30:B30"/>
    <mergeCell ref="A22:B22"/>
    <mergeCell ref="A23:B23"/>
    <mergeCell ref="A24:B24"/>
    <mergeCell ref="A25:B25"/>
    <mergeCell ref="A26:B26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33"/>
  <sheetViews>
    <sheetView rightToLeft="1" view="pageBreakPreview" topLeftCell="A4" zoomScaleNormal="100" zoomScaleSheetLayoutView="100" workbookViewId="0">
      <selection activeCell="A8" sqref="A8:H26"/>
    </sheetView>
  </sheetViews>
  <sheetFormatPr defaultRowHeight="12.75" x14ac:dyDescent="0.2"/>
  <cols>
    <col min="1" max="1" width="31.28515625" bestFit="1" customWidth="1"/>
    <col min="2" max="2" width="1.28515625" customWidth="1"/>
    <col min="3" max="3" width="11.7109375" bestFit="1" customWidth="1"/>
    <col min="4" max="5" width="1.28515625" customWidth="1"/>
    <col min="6" max="6" width="9.5703125" bestFit="1" customWidth="1"/>
    <col min="7" max="7" width="1.28515625" customWidth="1"/>
    <col min="8" max="8" width="19" bestFit="1" customWidth="1"/>
    <col min="9" max="9" width="1.28515625" customWidth="1"/>
    <col min="10" max="10" width="5.42578125" bestFit="1" customWidth="1"/>
    <col min="11" max="11" width="1.28515625" customWidth="1"/>
    <col min="12" max="12" width="19" bestFit="1" customWidth="1"/>
    <col min="13" max="13" width="1.28515625" customWidth="1"/>
    <col min="14" max="14" width="19" bestFit="1" customWidth="1"/>
    <col min="15" max="15" width="1.28515625" customWidth="1"/>
    <col min="16" max="16" width="5.42578125" bestFit="1" customWidth="1"/>
    <col min="17" max="17" width="1.28515625" customWidth="1"/>
    <col min="18" max="18" width="19" bestFit="1" customWidth="1"/>
    <col min="19" max="19" width="0.28515625" customWidth="1"/>
    <col min="20" max="20" width="10.140625" bestFit="1" customWidth="1"/>
    <col min="21" max="22" width="12.85546875" style="31" bestFit="1" customWidth="1"/>
  </cols>
  <sheetData>
    <row r="1" spans="1:20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20" ht="25.5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20" ht="25.5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5" spans="1:20" ht="24" x14ac:dyDescent="0.2">
      <c r="A5" s="60" t="s">
        <v>183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20" ht="21" x14ac:dyDescent="0.2">
      <c r="A6" s="56" t="s">
        <v>140</v>
      </c>
      <c r="H6" s="56" t="s">
        <v>152</v>
      </c>
      <c r="I6" s="56"/>
      <c r="J6" s="56"/>
      <c r="K6" s="56"/>
      <c r="L6" s="56"/>
      <c r="N6" s="56" t="s">
        <v>153</v>
      </c>
      <c r="O6" s="56"/>
      <c r="P6" s="56"/>
      <c r="Q6" s="56"/>
      <c r="R6" s="56"/>
    </row>
    <row r="7" spans="1:20" ht="84" x14ac:dyDescent="0.2">
      <c r="A7" s="56"/>
      <c r="C7" s="64" t="s">
        <v>31</v>
      </c>
      <c r="D7" s="64"/>
      <c r="F7" s="17" t="s">
        <v>184</v>
      </c>
      <c r="H7" s="18" t="s">
        <v>185</v>
      </c>
      <c r="I7" s="3"/>
      <c r="J7" s="18" t="s">
        <v>182</v>
      </c>
      <c r="K7" s="3"/>
      <c r="L7" s="18" t="s">
        <v>186</v>
      </c>
      <c r="N7" s="18" t="s">
        <v>185</v>
      </c>
      <c r="O7" s="3"/>
      <c r="P7" s="18" t="s">
        <v>182</v>
      </c>
      <c r="Q7" s="3"/>
      <c r="R7" s="18" t="s">
        <v>186</v>
      </c>
    </row>
    <row r="8" spans="1:20" ht="18.75" x14ac:dyDescent="0.2">
      <c r="A8" s="29" t="s">
        <v>52</v>
      </c>
      <c r="C8" s="29" t="s">
        <v>54</v>
      </c>
      <c r="F8" s="30">
        <v>18.5</v>
      </c>
      <c r="H8" s="25">
        <v>1611971</v>
      </c>
      <c r="J8" s="28">
        <v>0</v>
      </c>
      <c r="L8" s="25">
        <v>1611971</v>
      </c>
      <c r="N8" s="25">
        <v>3177058</v>
      </c>
      <c r="P8" s="28">
        <v>0</v>
      </c>
      <c r="R8" s="25">
        <v>3177058</v>
      </c>
      <c r="T8" s="31"/>
    </row>
    <row r="9" spans="1:20" ht="18.75" x14ac:dyDescent="0.2">
      <c r="A9" s="45" t="s">
        <v>82</v>
      </c>
      <c r="C9" s="47" t="s">
        <v>78</v>
      </c>
      <c r="F9" s="20">
        <v>18</v>
      </c>
      <c r="H9" s="25">
        <v>29648884</v>
      </c>
      <c r="J9" s="25">
        <v>0</v>
      </c>
      <c r="L9" s="25">
        <v>29648884</v>
      </c>
      <c r="N9" s="25">
        <v>58400123</v>
      </c>
      <c r="P9" s="25">
        <v>0</v>
      </c>
      <c r="R9" s="25">
        <v>58400123</v>
      </c>
      <c r="T9" s="31"/>
    </row>
    <row r="10" spans="1:20" ht="18.75" x14ac:dyDescent="0.2">
      <c r="A10" s="45" t="s">
        <v>76</v>
      </c>
      <c r="C10" s="47" t="s">
        <v>78</v>
      </c>
      <c r="F10" s="20">
        <v>18</v>
      </c>
      <c r="H10" s="25">
        <v>44473325</v>
      </c>
      <c r="J10" s="25">
        <v>0</v>
      </c>
      <c r="L10" s="25">
        <v>44473325</v>
      </c>
      <c r="N10" s="25">
        <v>87600184</v>
      </c>
      <c r="P10" s="25">
        <v>0</v>
      </c>
      <c r="R10" s="25">
        <v>87600184</v>
      </c>
      <c r="T10" s="31"/>
    </row>
    <row r="11" spans="1:20" ht="18.75" x14ac:dyDescent="0.2">
      <c r="A11" s="45" t="s">
        <v>162</v>
      </c>
      <c r="C11" s="11" t="s">
        <v>187</v>
      </c>
      <c r="F11" s="20">
        <v>20.5</v>
      </c>
      <c r="H11" s="25">
        <v>0</v>
      </c>
      <c r="J11" s="25">
        <v>0</v>
      </c>
      <c r="L11" s="25">
        <v>0</v>
      </c>
      <c r="N11" s="25">
        <v>760336931</v>
      </c>
      <c r="P11" s="25">
        <v>0</v>
      </c>
      <c r="R11" s="25">
        <v>760336931</v>
      </c>
      <c r="T11" s="31"/>
    </row>
    <row r="12" spans="1:20" ht="18.75" x14ac:dyDescent="0.2">
      <c r="A12" s="47" t="s">
        <v>164</v>
      </c>
      <c r="C12" s="11" t="s">
        <v>189</v>
      </c>
      <c r="F12" s="20">
        <v>18</v>
      </c>
      <c r="H12" s="25">
        <v>3476018940</v>
      </c>
      <c r="J12" s="25">
        <v>0</v>
      </c>
      <c r="L12" s="25">
        <v>3476018940</v>
      </c>
      <c r="N12" s="25">
        <v>6952037880</v>
      </c>
      <c r="P12" s="25">
        <v>0</v>
      </c>
      <c r="R12" s="25">
        <v>6952037880</v>
      </c>
      <c r="T12" s="31"/>
    </row>
    <row r="13" spans="1:20" ht="18.75" x14ac:dyDescent="0.2">
      <c r="A13" s="47" t="s">
        <v>55</v>
      </c>
      <c r="C13" s="11" t="s">
        <v>57</v>
      </c>
      <c r="F13" s="20">
        <v>17</v>
      </c>
      <c r="H13" s="25">
        <v>3898651386</v>
      </c>
      <c r="J13" s="13">
        <v>0</v>
      </c>
      <c r="L13" s="25">
        <v>3898651386</v>
      </c>
      <c r="N13" s="25">
        <v>7693182511</v>
      </c>
      <c r="P13" s="13">
        <v>0</v>
      </c>
      <c r="R13" s="25">
        <v>7693182511</v>
      </c>
      <c r="T13" s="31"/>
    </row>
    <row r="14" spans="1:20" ht="18.75" x14ac:dyDescent="0.2">
      <c r="A14" s="47" t="s">
        <v>165</v>
      </c>
      <c r="C14" s="11" t="s">
        <v>190</v>
      </c>
      <c r="F14" s="20">
        <v>18</v>
      </c>
      <c r="H14" s="25">
        <v>7089760770</v>
      </c>
      <c r="J14" s="13">
        <v>0</v>
      </c>
      <c r="L14" s="25">
        <v>7089760770</v>
      </c>
      <c r="N14" s="25">
        <v>14179521540</v>
      </c>
      <c r="P14" s="13">
        <v>0</v>
      </c>
      <c r="R14" s="25">
        <v>14179521540</v>
      </c>
      <c r="T14" s="31"/>
    </row>
    <row r="15" spans="1:20" ht="18.75" x14ac:dyDescent="0.2">
      <c r="A15" s="46" t="s">
        <v>83</v>
      </c>
      <c r="C15" s="29" t="s">
        <v>85</v>
      </c>
      <c r="D15" s="27"/>
      <c r="F15" s="30">
        <v>23</v>
      </c>
      <c r="H15" s="25">
        <v>14608889718</v>
      </c>
      <c r="I15" s="25"/>
      <c r="J15" s="13">
        <v>0</v>
      </c>
      <c r="K15" s="25"/>
      <c r="L15" s="25">
        <v>14608889718</v>
      </c>
      <c r="M15" s="25"/>
      <c r="N15" s="25">
        <v>14608889718</v>
      </c>
      <c r="O15" s="25"/>
      <c r="P15" s="13">
        <v>0</v>
      </c>
      <c r="Q15" s="25"/>
      <c r="R15" s="25">
        <v>14608889718</v>
      </c>
      <c r="T15" s="31"/>
    </row>
    <row r="16" spans="1:20" ht="18.75" x14ac:dyDescent="0.2">
      <c r="A16" s="45" t="s">
        <v>61</v>
      </c>
      <c r="C16" s="11" t="s">
        <v>63</v>
      </c>
      <c r="F16" s="20">
        <v>20.5</v>
      </c>
      <c r="H16" s="25">
        <v>9163010346</v>
      </c>
      <c r="J16" s="13">
        <v>0</v>
      </c>
      <c r="L16" s="25">
        <v>9163010346</v>
      </c>
      <c r="N16" s="25">
        <v>18025321599</v>
      </c>
      <c r="P16" s="13">
        <v>0</v>
      </c>
      <c r="R16" s="25">
        <v>18025321599</v>
      </c>
      <c r="T16" s="31"/>
    </row>
    <row r="17" spans="1:20" ht="18.75" x14ac:dyDescent="0.2">
      <c r="A17" s="45" t="s">
        <v>163</v>
      </c>
      <c r="C17" s="11" t="s">
        <v>188</v>
      </c>
      <c r="F17" s="20">
        <v>18</v>
      </c>
      <c r="H17" s="25">
        <v>12782132700</v>
      </c>
      <c r="J17" s="13">
        <v>0</v>
      </c>
      <c r="L17" s="25">
        <v>12782132700</v>
      </c>
      <c r="N17" s="25">
        <v>25564265400</v>
      </c>
      <c r="P17" s="13">
        <v>0</v>
      </c>
      <c r="R17" s="25">
        <v>25564265400</v>
      </c>
      <c r="T17" s="31"/>
    </row>
    <row r="18" spans="1:20" ht="18.75" x14ac:dyDescent="0.2">
      <c r="A18" s="45" t="s">
        <v>64</v>
      </c>
      <c r="C18" s="11" t="s">
        <v>66</v>
      </c>
      <c r="F18" s="20">
        <v>20.5</v>
      </c>
      <c r="H18" s="25">
        <v>35130134979</v>
      </c>
      <c r="J18" s="13">
        <v>0</v>
      </c>
      <c r="L18" s="25">
        <v>35130134979</v>
      </c>
      <c r="N18" s="25">
        <v>43027443874</v>
      </c>
      <c r="P18" s="13">
        <v>0</v>
      </c>
      <c r="R18" s="25">
        <v>43027443874</v>
      </c>
      <c r="T18" s="31"/>
    </row>
    <row r="19" spans="1:20" ht="18.75" x14ac:dyDescent="0.2">
      <c r="A19" s="45" t="s">
        <v>67</v>
      </c>
      <c r="C19" s="11" t="s">
        <v>69</v>
      </c>
      <c r="F19" s="20">
        <v>23</v>
      </c>
      <c r="H19" s="25">
        <v>32026052991</v>
      </c>
      <c r="J19" s="13">
        <v>0</v>
      </c>
      <c r="L19" s="25">
        <v>32026052991</v>
      </c>
      <c r="N19" s="25">
        <v>62896081992</v>
      </c>
      <c r="P19" s="13">
        <v>0</v>
      </c>
      <c r="R19" s="25">
        <v>62896081992</v>
      </c>
      <c r="T19" s="31"/>
    </row>
    <row r="20" spans="1:20" ht="18.75" x14ac:dyDescent="0.2">
      <c r="A20" s="45" t="s">
        <v>73</v>
      </c>
      <c r="C20" s="11" t="s">
        <v>75</v>
      </c>
      <c r="F20" s="20">
        <v>23</v>
      </c>
      <c r="H20" s="25">
        <v>27323536101</v>
      </c>
      <c r="J20" s="13">
        <v>0</v>
      </c>
      <c r="L20" s="25">
        <v>27323536101</v>
      </c>
      <c r="N20" s="25">
        <f>10832876700
+56625341223</f>
        <v>67458217923</v>
      </c>
      <c r="P20" s="13">
        <v>0</v>
      </c>
      <c r="R20" s="25">
        <f>10832876700
+56625341223</f>
        <v>67458217923</v>
      </c>
      <c r="T20" s="31"/>
    </row>
    <row r="21" spans="1:20" ht="18.75" x14ac:dyDescent="0.2">
      <c r="A21" s="47" t="s">
        <v>58</v>
      </c>
      <c r="C21" s="11" t="s">
        <v>60</v>
      </c>
      <c r="F21" s="20">
        <v>20.5</v>
      </c>
      <c r="H21" s="25">
        <v>45324330204</v>
      </c>
      <c r="J21" s="13">
        <v>0</v>
      </c>
      <c r="L21" s="25">
        <v>45324330204</v>
      </c>
      <c r="N21" s="25">
        <v>94897250243</v>
      </c>
      <c r="P21" s="13">
        <v>0</v>
      </c>
      <c r="R21" s="25">
        <v>94897250243</v>
      </c>
      <c r="T21" s="31"/>
    </row>
    <row r="22" spans="1:20" ht="21" x14ac:dyDescent="0.2">
      <c r="A22" s="45" t="s">
        <v>37</v>
      </c>
      <c r="B22" s="27"/>
      <c r="C22" s="44" t="s">
        <v>39</v>
      </c>
      <c r="D22" s="43"/>
      <c r="E22" s="27"/>
      <c r="F22" s="30">
        <v>0</v>
      </c>
      <c r="G22" s="27"/>
      <c r="H22" s="25">
        <v>47758304748</v>
      </c>
      <c r="I22" s="25"/>
      <c r="J22" s="13">
        <v>0</v>
      </c>
      <c r="K22" s="25"/>
      <c r="L22" s="25">
        <v>47758304748</v>
      </c>
      <c r="M22" s="25"/>
      <c r="N22" s="25">
        <v>95479616238</v>
      </c>
      <c r="O22" s="25"/>
      <c r="P22" s="13">
        <v>0</v>
      </c>
      <c r="Q22" s="25"/>
      <c r="R22" s="25">
        <v>95479616238</v>
      </c>
      <c r="T22" s="31"/>
    </row>
    <row r="23" spans="1:20" ht="18.75" x14ac:dyDescent="0.2">
      <c r="A23" s="45" t="s">
        <v>70</v>
      </c>
      <c r="C23" s="11" t="s">
        <v>72</v>
      </c>
      <c r="F23" s="20">
        <v>23</v>
      </c>
      <c r="H23" s="25">
        <v>62791284917</v>
      </c>
      <c r="I23" s="25"/>
      <c r="J23" s="13">
        <v>0</v>
      </c>
      <c r="K23" s="25"/>
      <c r="L23" s="25">
        <v>62791284917</v>
      </c>
      <c r="M23" s="25"/>
      <c r="N23" s="25">
        <v>101350666694</v>
      </c>
      <c r="O23" s="25"/>
      <c r="P23" s="13">
        <v>0</v>
      </c>
      <c r="Q23" s="25"/>
      <c r="R23" s="25">
        <v>101350666694</v>
      </c>
      <c r="T23" s="31"/>
    </row>
    <row r="24" spans="1:20" ht="18.75" x14ac:dyDescent="0.2">
      <c r="A24" s="45" t="s">
        <v>49</v>
      </c>
      <c r="C24" s="11" t="s">
        <v>51</v>
      </c>
      <c r="F24" s="20">
        <v>23</v>
      </c>
      <c r="H24" s="25">
        <v>56960083645</v>
      </c>
      <c r="J24" s="13">
        <v>0</v>
      </c>
      <c r="L24" s="25">
        <v>56960083645</v>
      </c>
      <c r="N24" s="25">
        <f>36269218680
+76189353472</f>
        <v>112458572152</v>
      </c>
      <c r="P24" s="13">
        <v>0</v>
      </c>
      <c r="R24" s="25">
        <f>36269218680
+76189353472</f>
        <v>112458572152</v>
      </c>
      <c r="T24" s="31"/>
    </row>
    <row r="25" spans="1:20" ht="21" x14ac:dyDescent="0.2">
      <c r="A25" s="29" t="s">
        <v>207</v>
      </c>
      <c r="C25" s="44" t="s">
        <v>36</v>
      </c>
      <c r="D25" s="43"/>
      <c r="F25" s="30">
        <v>0</v>
      </c>
      <c r="H25" s="25">
        <v>106506843060</v>
      </c>
      <c r="I25" s="25"/>
      <c r="J25" s="13">
        <v>0</v>
      </c>
      <c r="K25" s="25"/>
      <c r="L25" s="25">
        <v>106506843060</v>
      </c>
      <c r="M25" s="25"/>
      <c r="N25" s="25">
        <v>223664370428</v>
      </c>
      <c r="O25" s="25"/>
      <c r="P25" s="13">
        <v>0</v>
      </c>
      <c r="Q25" s="25"/>
      <c r="R25" s="25">
        <v>223664370428</v>
      </c>
      <c r="T25" s="31"/>
    </row>
    <row r="26" spans="1:20" ht="18.75" x14ac:dyDescent="0.2">
      <c r="A26" s="54" t="s">
        <v>79</v>
      </c>
      <c r="C26" s="47" t="s">
        <v>81</v>
      </c>
      <c r="F26" s="20">
        <v>20.5</v>
      </c>
      <c r="H26" s="25">
        <v>149948162243</v>
      </c>
      <c r="I26" s="25"/>
      <c r="J26" s="25">
        <v>0</v>
      </c>
      <c r="K26" s="25"/>
      <c r="L26" s="25">
        <v>149948162243</v>
      </c>
      <c r="M26" s="25"/>
      <c r="N26" s="25">
        <v>317404407556</v>
      </c>
      <c r="O26" s="25"/>
      <c r="P26" s="25">
        <v>0</v>
      </c>
      <c r="Q26" s="25"/>
      <c r="R26" s="25">
        <v>317404407556</v>
      </c>
      <c r="T26" s="31"/>
    </row>
    <row r="27" spans="1:20" ht="21.75" thickBot="1" x14ac:dyDescent="0.25">
      <c r="A27" s="5" t="s">
        <v>23</v>
      </c>
      <c r="C27" s="28"/>
      <c r="D27" s="27"/>
      <c r="E27" s="27"/>
      <c r="F27" s="28"/>
      <c r="H27" s="6">
        <f>SUM(H8:H26)</f>
        <v>614862930928</v>
      </c>
      <c r="J27" s="28"/>
      <c r="L27" s="6">
        <f>SUM(L8:L26)</f>
        <v>614862930928</v>
      </c>
      <c r="N27" s="6">
        <f>SUM(N8:N26)</f>
        <v>1206569360044</v>
      </c>
      <c r="P27" s="28"/>
      <c r="R27" s="6">
        <f>SUM(R8:R26)</f>
        <v>1206569360044</v>
      </c>
      <c r="T27" s="31"/>
    </row>
    <row r="28" spans="1:20" ht="13.5" thickTop="1" x14ac:dyDescent="0.2">
      <c r="C28" s="27"/>
      <c r="D28" s="27"/>
      <c r="E28" s="27"/>
      <c r="F28" s="27"/>
      <c r="L28" s="31"/>
    </row>
    <row r="29" spans="1:20" x14ac:dyDescent="0.2">
      <c r="C29" s="27"/>
      <c r="D29" s="27"/>
      <c r="E29" s="27"/>
      <c r="F29" s="27"/>
      <c r="L29" s="31"/>
    </row>
    <row r="30" spans="1:20" x14ac:dyDescent="0.2">
      <c r="C30" s="27"/>
      <c r="D30" s="27"/>
      <c r="E30" s="27"/>
      <c r="F30" s="27"/>
      <c r="L30" s="31"/>
    </row>
    <row r="31" spans="1:20" x14ac:dyDescent="0.2">
      <c r="C31" s="27"/>
      <c r="D31" s="27"/>
      <c r="E31" s="27"/>
      <c r="F31" s="27"/>
    </row>
    <row r="32" spans="1:20" x14ac:dyDescent="0.2">
      <c r="C32" s="27"/>
      <c r="D32" s="27"/>
      <c r="E32" s="27"/>
      <c r="F32" s="27"/>
    </row>
    <row r="33" spans="3:6" x14ac:dyDescent="0.2">
      <c r="C33" s="27"/>
      <c r="D33" s="27"/>
      <c r="E33" s="27"/>
      <c r="F33" s="27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scale="9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8"/>
  <sheetViews>
    <sheetView rightToLeft="1" view="pageBreakPreview" zoomScaleNormal="100" zoomScaleSheetLayoutView="100" workbookViewId="0">
      <selection activeCell="I14" sqref="I14:I20"/>
    </sheetView>
  </sheetViews>
  <sheetFormatPr defaultRowHeight="12.75" x14ac:dyDescent="0.2"/>
  <cols>
    <col min="1" max="1" width="28.28515625" bestFit="1" customWidth="1"/>
    <col min="2" max="2" width="1.28515625" customWidth="1"/>
    <col min="3" max="3" width="10.42578125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6" bestFit="1" customWidth="1"/>
    <col min="10" max="10" width="1.28515625" customWidth="1"/>
    <col min="11" max="11" width="10.42578125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6" bestFit="1" customWidth="1"/>
  </cols>
  <sheetData>
    <row r="1" spans="1:17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.9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21.9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14.65" customHeight="1" x14ac:dyDescent="0.2"/>
    <row r="5" spans="1:17" ht="14.65" customHeight="1" x14ac:dyDescent="0.2">
      <c r="A5" s="60" t="s">
        <v>192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4.65" customHeight="1" x14ac:dyDescent="0.2">
      <c r="A6" s="56" t="s">
        <v>140</v>
      </c>
      <c r="C6" s="56" t="s">
        <v>152</v>
      </c>
      <c r="D6" s="56"/>
      <c r="E6" s="56"/>
      <c r="F6" s="56"/>
      <c r="G6" s="56"/>
      <c r="H6" s="56"/>
      <c r="I6" s="56"/>
      <c r="K6" s="56" t="s">
        <v>153</v>
      </c>
      <c r="L6" s="56"/>
      <c r="M6" s="56"/>
      <c r="N6" s="56"/>
      <c r="O6" s="56"/>
      <c r="P6" s="56"/>
      <c r="Q6" s="56"/>
    </row>
    <row r="7" spans="1:17" ht="29.1" customHeight="1" x14ac:dyDescent="0.2">
      <c r="A7" s="56"/>
      <c r="C7" s="18" t="s">
        <v>8</v>
      </c>
      <c r="D7" s="3"/>
      <c r="E7" s="18" t="s">
        <v>193</v>
      </c>
      <c r="F7" s="3"/>
      <c r="G7" s="18" t="s">
        <v>194</v>
      </c>
      <c r="H7" s="3"/>
      <c r="I7" s="18" t="s">
        <v>195</v>
      </c>
      <c r="K7" s="18" t="s">
        <v>8</v>
      </c>
      <c r="L7" s="3"/>
      <c r="M7" s="18" t="s">
        <v>193</v>
      </c>
      <c r="N7" s="3"/>
      <c r="O7" s="18" t="s">
        <v>194</v>
      </c>
      <c r="P7" s="3"/>
      <c r="Q7" s="24" t="s">
        <v>195</v>
      </c>
    </row>
    <row r="8" spans="1:17" ht="21.95" customHeight="1" x14ac:dyDescent="0.2">
      <c r="A8" s="8" t="s">
        <v>22</v>
      </c>
      <c r="C8" s="10">
        <v>352000</v>
      </c>
      <c r="E8" s="10">
        <v>39607392000</v>
      </c>
      <c r="G8" s="10">
        <v>39896384000</v>
      </c>
      <c r="I8" s="10">
        <v>-288992000</v>
      </c>
      <c r="K8" s="10">
        <v>352000</v>
      </c>
      <c r="M8" s="10">
        <v>39607392000</v>
      </c>
      <c r="O8" s="10">
        <v>38079008000</v>
      </c>
      <c r="Q8" s="23">
        <v>1528384000</v>
      </c>
    </row>
    <row r="9" spans="1:17" ht="21.95" customHeight="1" x14ac:dyDescent="0.2">
      <c r="A9" s="11" t="s">
        <v>79</v>
      </c>
      <c r="C9" s="13">
        <v>2500000</v>
      </c>
      <c r="E9" s="13">
        <v>2499609375000</v>
      </c>
      <c r="G9" s="13">
        <v>2466227915175</v>
      </c>
      <c r="I9" s="13">
        <v>33381459825</v>
      </c>
      <c r="K9" s="13">
        <v>2500000</v>
      </c>
      <c r="M9" s="13">
        <v>2499609375000</v>
      </c>
      <c r="O9" s="13">
        <v>2466227915175</v>
      </c>
      <c r="Q9" s="25">
        <v>33381459825</v>
      </c>
    </row>
    <row r="10" spans="1:17" ht="21.95" customHeight="1" x14ac:dyDescent="0.2">
      <c r="A10" s="14" t="s">
        <v>162</v>
      </c>
      <c r="C10" s="16">
        <v>0</v>
      </c>
      <c r="E10" s="16">
        <v>0</v>
      </c>
      <c r="G10" s="16">
        <v>0</v>
      </c>
      <c r="I10" s="16">
        <v>0</v>
      </c>
      <c r="K10" s="16">
        <v>322473</v>
      </c>
      <c r="M10" s="16">
        <v>322473000000</v>
      </c>
      <c r="O10" s="16">
        <v>317304281123</v>
      </c>
      <c r="Q10" s="26">
        <v>5168718877</v>
      </c>
    </row>
    <row r="11" spans="1:17" ht="21.95" customHeight="1" thickBot="1" x14ac:dyDescent="0.25">
      <c r="A11" s="5" t="s">
        <v>23</v>
      </c>
      <c r="C11" s="6">
        <v>2852000</v>
      </c>
      <c r="E11" s="6">
        <v>2539216767000</v>
      </c>
      <c r="G11" s="6">
        <v>2504306923175</v>
      </c>
      <c r="I11" s="6">
        <v>34909843825</v>
      </c>
      <c r="K11" s="6">
        <v>3174473</v>
      </c>
      <c r="M11" s="6">
        <v>2861689767000</v>
      </c>
      <c r="O11" s="6">
        <v>2821611204298</v>
      </c>
      <c r="Q11" s="22">
        <f>SUM(Q8:Q10)</f>
        <v>40078562702</v>
      </c>
    </row>
    <row r="12" spans="1:17" ht="13.5" thickTop="1" x14ac:dyDescent="0.2"/>
    <row r="13" spans="1:17" x14ac:dyDescent="0.2">
      <c r="Q13" s="31"/>
    </row>
    <row r="14" spans="1:17" x14ac:dyDescent="0.2">
      <c r="I14" s="31"/>
    </row>
    <row r="16" spans="1:17" x14ac:dyDescent="0.2">
      <c r="I16" s="31"/>
    </row>
    <row r="17" spans="9:9" x14ac:dyDescent="0.2">
      <c r="I17" s="31"/>
    </row>
    <row r="18" spans="9:9" x14ac:dyDescent="0.2">
      <c r="I18" s="3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7"/>
  <sheetViews>
    <sheetView rightToLeft="1" view="pageBreakPreview" topLeftCell="A2" zoomScaleNormal="100" zoomScaleSheetLayoutView="100" workbookViewId="0">
      <selection activeCell="A19" sqref="A19:I19"/>
    </sheetView>
  </sheetViews>
  <sheetFormatPr defaultRowHeight="12.75" x14ac:dyDescent="0.2"/>
  <cols>
    <col min="1" max="1" width="31.28515625" bestFit="1" customWidth="1"/>
    <col min="2" max="2" width="1.28515625" customWidth="1"/>
    <col min="3" max="3" width="11.7109375" bestFit="1" customWidth="1"/>
    <col min="4" max="4" width="1.28515625" customWidth="1"/>
    <col min="5" max="5" width="20.140625" bestFit="1" customWidth="1"/>
    <col min="6" max="6" width="1.28515625" customWidth="1"/>
    <col min="7" max="7" width="20.140625" bestFit="1" customWidth="1"/>
    <col min="8" max="8" width="1.28515625" customWidth="1"/>
    <col min="9" max="9" width="18" bestFit="1" customWidth="1"/>
    <col min="10" max="10" width="1.28515625" customWidth="1"/>
    <col min="11" max="11" width="11.7109375" bestFit="1" customWidth="1"/>
    <col min="12" max="12" width="1.28515625" customWidth="1"/>
    <col min="13" max="13" width="20.140625" bestFit="1" customWidth="1"/>
    <col min="14" max="14" width="1.28515625" customWidth="1"/>
    <col min="15" max="15" width="20.140625" bestFit="1" customWidth="1"/>
    <col min="16" max="16" width="1.28515625" customWidth="1"/>
    <col min="17" max="17" width="18" bestFit="1" customWidth="1"/>
  </cols>
  <sheetData>
    <row r="1" spans="1:17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.9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21.9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14.65" customHeight="1" x14ac:dyDescent="0.2"/>
    <row r="5" spans="1:17" ht="14.65" customHeight="1" x14ac:dyDescent="0.2">
      <c r="A5" s="60" t="s">
        <v>196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4.65" customHeight="1" x14ac:dyDescent="0.2">
      <c r="A6" s="56" t="s">
        <v>140</v>
      </c>
      <c r="C6" s="56" t="s">
        <v>152</v>
      </c>
      <c r="D6" s="56"/>
      <c r="E6" s="56"/>
      <c r="F6" s="56"/>
      <c r="G6" s="56"/>
      <c r="H6" s="56"/>
      <c r="I6" s="56"/>
      <c r="K6" s="56" t="s">
        <v>153</v>
      </c>
      <c r="L6" s="56"/>
      <c r="M6" s="56"/>
      <c r="N6" s="56"/>
      <c r="O6" s="56"/>
      <c r="P6" s="56"/>
      <c r="Q6" s="56"/>
    </row>
    <row r="7" spans="1:17" ht="29.1" customHeight="1" x14ac:dyDescent="0.2">
      <c r="A7" s="56"/>
      <c r="C7" s="18" t="s">
        <v>8</v>
      </c>
      <c r="D7" s="3"/>
      <c r="E7" s="18" t="s">
        <v>10</v>
      </c>
      <c r="F7" s="3"/>
      <c r="G7" s="18" t="s">
        <v>194</v>
      </c>
      <c r="H7" s="3"/>
      <c r="I7" s="18" t="s">
        <v>197</v>
      </c>
      <c r="K7" s="18" t="s">
        <v>8</v>
      </c>
      <c r="L7" s="3"/>
      <c r="M7" s="18" t="s">
        <v>10</v>
      </c>
      <c r="N7" s="3"/>
      <c r="O7" s="18" t="s">
        <v>194</v>
      </c>
      <c r="P7" s="3"/>
      <c r="Q7" s="24" t="s">
        <v>197</v>
      </c>
    </row>
    <row r="8" spans="1:17" ht="21.95" customHeight="1" x14ac:dyDescent="0.2">
      <c r="A8" s="8" t="s">
        <v>52</v>
      </c>
      <c r="C8" s="10">
        <v>100</v>
      </c>
      <c r="E8" s="10">
        <v>98765195</v>
      </c>
      <c r="G8" s="10">
        <v>98765195</v>
      </c>
      <c r="I8" s="10">
        <v>0</v>
      </c>
      <c r="K8" s="10">
        <v>100</v>
      </c>
      <c r="M8" s="10">
        <v>98765195</v>
      </c>
      <c r="O8" s="10">
        <v>99752916</v>
      </c>
      <c r="Q8" s="23">
        <v>-987720</v>
      </c>
    </row>
    <row r="9" spans="1:17" ht="21.95" customHeight="1" x14ac:dyDescent="0.2">
      <c r="A9" s="11" t="s">
        <v>55</v>
      </c>
      <c r="C9" s="13">
        <v>263000</v>
      </c>
      <c r="E9" s="13">
        <v>258008827422</v>
      </c>
      <c r="G9" s="13">
        <v>258008827422</v>
      </c>
      <c r="I9" s="13">
        <v>0</v>
      </c>
      <c r="K9" s="13">
        <v>263000</v>
      </c>
      <c r="M9" s="13">
        <v>258008827422</v>
      </c>
      <c r="O9" s="13">
        <v>256562589600</v>
      </c>
      <c r="Q9" s="25">
        <v>1446237822</v>
      </c>
    </row>
    <row r="10" spans="1:17" ht="21.95" customHeight="1" x14ac:dyDescent="0.2">
      <c r="A10" s="11" t="s">
        <v>43</v>
      </c>
      <c r="C10" s="13">
        <v>63900</v>
      </c>
      <c r="E10" s="13">
        <v>53153886111</v>
      </c>
      <c r="G10" s="13">
        <v>52170643356</v>
      </c>
      <c r="I10" s="13">
        <v>983242755</v>
      </c>
      <c r="K10" s="13">
        <v>63900</v>
      </c>
      <c r="M10" s="13">
        <v>53153886111</v>
      </c>
      <c r="O10" s="13">
        <v>51404621223</v>
      </c>
      <c r="Q10" s="25">
        <v>1749264888</v>
      </c>
    </row>
    <row r="11" spans="1:17" ht="21.95" customHeight="1" x14ac:dyDescent="0.2">
      <c r="A11" s="11" t="s">
        <v>58</v>
      </c>
      <c r="C11" s="13">
        <v>2745000</v>
      </c>
      <c r="E11" s="13">
        <v>2647456861455</v>
      </c>
      <c r="G11" s="13">
        <v>2638290223209</v>
      </c>
      <c r="I11" s="13">
        <v>9166638246</v>
      </c>
      <c r="K11" s="13">
        <v>2745000</v>
      </c>
      <c r="M11" s="13">
        <v>2647456861455</v>
      </c>
      <c r="O11" s="13">
        <v>2647347081356</v>
      </c>
      <c r="Q11" s="25">
        <v>109780099</v>
      </c>
    </row>
    <row r="12" spans="1:17" ht="21.95" customHeight="1" x14ac:dyDescent="0.2">
      <c r="A12" s="11" t="s">
        <v>46</v>
      </c>
      <c r="C12" s="13">
        <v>30000</v>
      </c>
      <c r="E12" s="13">
        <v>24235306554</v>
      </c>
      <c r="G12" s="13">
        <v>23650712531</v>
      </c>
      <c r="I12" s="13">
        <v>584594023</v>
      </c>
      <c r="K12" s="13">
        <v>30000</v>
      </c>
      <c r="M12" s="13">
        <v>24235306554</v>
      </c>
      <c r="O12" s="13">
        <v>23515437054</v>
      </c>
      <c r="Q12" s="25">
        <v>719869500</v>
      </c>
    </row>
    <row r="13" spans="1:17" ht="21.95" customHeight="1" x14ac:dyDescent="0.2">
      <c r="A13" s="11" t="s">
        <v>61</v>
      </c>
      <c r="C13" s="13">
        <v>520854</v>
      </c>
      <c r="E13" s="13">
        <v>481181865976</v>
      </c>
      <c r="G13" s="13">
        <v>490034779094</v>
      </c>
      <c r="I13" s="13">
        <v>-8852913117</v>
      </c>
      <c r="K13" s="13">
        <v>520854</v>
      </c>
      <c r="M13" s="13">
        <v>481181865976</v>
      </c>
      <c r="O13" s="13">
        <v>472849712452</v>
      </c>
      <c r="Q13" s="25">
        <v>8332153524</v>
      </c>
    </row>
    <row r="14" spans="1:17" ht="21.95" customHeight="1" x14ac:dyDescent="0.2">
      <c r="A14" s="11" t="s">
        <v>82</v>
      </c>
      <c r="C14" s="13">
        <v>2000</v>
      </c>
      <c r="E14" s="13">
        <v>1999637500</v>
      </c>
      <c r="G14" s="13">
        <v>1999637500</v>
      </c>
      <c r="I14" s="13">
        <v>0</v>
      </c>
      <c r="K14" s="13">
        <v>2000</v>
      </c>
      <c r="M14" s="13">
        <v>1999637500</v>
      </c>
      <c r="O14" s="13">
        <v>1999637500</v>
      </c>
      <c r="Q14" s="25">
        <v>0</v>
      </c>
    </row>
    <row r="15" spans="1:17" ht="21.95" customHeight="1" x14ac:dyDescent="0.2">
      <c r="A15" s="11" t="s">
        <v>64</v>
      </c>
      <c r="C15" s="13">
        <v>4262630</v>
      </c>
      <c r="E15" s="13">
        <v>3807884348244</v>
      </c>
      <c r="G15" s="13">
        <v>3808630543575</v>
      </c>
      <c r="I15" s="13">
        <v>-746195330</v>
      </c>
      <c r="K15" s="13">
        <v>4262630</v>
      </c>
      <c r="M15" s="13">
        <v>3807884348244</v>
      </c>
      <c r="O15" s="13">
        <v>3861880890200</v>
      </c>
      <c r="Q15" s="25">
        <v>-53996541955</v>
      </c>
    </row>
    <row r="16" spans="1:17" ht="21.95" customHeight="1" x14ac:dyDescent="0.2">
      <c r="A16" s="11" t="s">
        <v>73</v>
      </c>
      <c r="C16" s="13">
        <v>1500000</v>
      </c>
      <c r="E16" s="13">
        <v>1349755312500</v>
      </c>
      <c r="G16" s="13">
        <v>1349755312500</v>
      </c>
      <c r="I16" s="13">
        <v>0</v>
      </c>
      <c r="K16" s="13">
        <v>1500000</v>
      </c>
      <c r="M16" s="13">
        <v>1349755312500</v>
      </c>
      <c r="O16" s="13">
        <v>1349755312500</v>
      </c>
      <c r="Q16" s="25">
        <v>0</v>
      </c>
    </row>
    <row r="17" spans="1:17" ht="21.95" customHeight="1" x14ac:dyDescent="0.2">
      <c r="A17" s="11" t="s">
        <v>40</v>
      </c>
      <c r="C17" s="13">
        <v>3100</v>
      </c>
      <c r="E17" s="13">
        <v>2461666742</v>
      </c>
      <c r="G17" s="13">
        <v>2419731344</v>
      </c>
      <c r="I17" s="13">
        <v>41935398</v>
      </c>
      <c r="K17" s="13">
        <v>3100</v>
      </c>
      <c r="M17" s="13">
        <v>2461666742</v>
      </c>
      <c r="O17" s="13">
        <v>2405132990</v>
      </c>
      <c r="Q17" s="25">
        <v>56533752</v>
      </c>
    </row>
    <row r="18" spans="1:17" ht="21.95" customHeight="1" x14ac:dyDescent="0.2">
      <c r="A18" s="11" t="s">
        <v>49</v>
      </c>
      <c r="C18" s="13">
        <v>2000000</v>
      </c>
      <c r="E18" s="13">
        <v>1799673750000</v>
      </c>
      <c r="G18" s="13">
        <v>1799673750000</v>
      </c>
      <c r="I18" s="13">
        <v>0</v>
      </c>
      <c r="K18" s="13">
        <v>2000000</v>
      </c>
      <c r="M18" s="13">
        <v>1799673750000</v>
      </c>
      <c r="O18" s="13">
        <v>1799673750000</v>
      </c>
      <c r="Q18" s="25">
        <v>0</v>
      </c>
    </row>
    <row r="19" spans="1:17" ht="21.95" customHeight="1" x14ac:dyDescent="0.2">
      <c r="A19" s="11" t="s">
        <v>37</v>
      </c>
      <c r="C19" s="13">
        <v>4308000</v>
      </c>
      <c r="E19" s="13">
        <v>6741629043582</v>
      </c>
      <c r="G19" s="13">
        <v>6628596919770</v>
      </c>
      <c r="I19" s="13">
        <v>113032123812</v>
      </c>
      <c r="K19" s="13">
        <v>4308000</v>
      </c>
      <c r="M19" s="13">
        <v>6741629043582</v>
      </c>
      <c r="O19" s="13">
        <v>6515564795527</v>
      </c>
      <c r="Q19" s="25">
        <v>226064248055</v>
      </c>
    </row>
    <row r="20" spans="1:17" ht="21.95" customHeight="1" x14ac:dyDescent="0.2">
      <c r="A20" s="11" t="s">
        <v>67</v>
      </c>
      <c r="C20" s="13">
        <v>1599640</v>
      </c>
      <c r="E20" s="13">
        <v>1506235904451</v>
      </c>
      <c r="G20" s="13">
        <v>1520662042039</v>
      </c>
      <c r="I20" s="13">
        <v>-14426137587</v>
      </c>
      <c r="K20" s="13">
        <v>1599640</v>
      </c>
      <c r="M20" s="13">
        <v>1506235904451</v>
      </c>
      <c r="O20" s="13">
        <v>1520662042039</v>
      </c>
      <c r="Q20" s="25">
        <v>-14426137587</v>
      </c>
    </row>
    <row r="21" spans="1:17" ht="21.95" customHeight="1" x14ac:dyDescent="0.2">
      <c r="A21" s="11" t="s">
        <v>76</v>
      </c>
      <c r="C21" s="13">
        <v>3000</v>
      </c>
      <c r="E21" s="13">
        <v>2999456250</v>
      </c>
      <c r="G21" s="13">
        <v>2999456250</v>
      </c>
      <c r="I21" s="13">
        <v>0</v>
      </c>
      <c r="K21" s="13">
        <v>3000</v>
      </c>
      <c r="M21" s="13">
        <v>2999456250</v>
      </c>
      <c r="O21" s="13">
        <v>2999456250</v>
      </c>
      <c r="Q21" s="25">
        <v>0</v>
      </c>
    </row>
    <row r="22" spans="1:17" ht="21.95" customHeight="1" x14ac:dyDescent="0.2">
      <c r="A22" s="11" t="s">
        <v>70</v>
      </c>
      <c r="C22" s="13">
        <v>3215000</v>
      </c>
      <c r="E22" s="13">
        <v>3085679869135</v>
      </c>
      <c r="G22" s="13">
        <v>3035695680412</v>
      </c>
      <c r="I22" s="13">
        <v>49984188723</v>
      </c>
      <c r="K22" s="13">
        <v>3215000</v>
      </c>
      <c r="M22" s="13">
        <v>3085679869135</v>
      </c>
      <c r="O22" s="13">
        <v>3036381076148</v>
      </c>
      <c r="Q22" s="25">
        <v>49298792987</v>
      </c>
    </row>
    <row r="23" spans="1:17" ht="21.95" customHeight="1" x14ac:dyDescent="0.2">
      <c r="A23" s="11" t="s">
        <v>79</v>
      </c>
      <c r="C23" s="13">
        <v>4000000</v>
      </c>
      <c r="E23" s="13">
        <v>3640640014375</v>
      </c>
      <c r="G23" s="13">
        <v>3806136012768</v>
      </c>
      <c r="I23" s="13">
        <v>-165495998393</v>
      </c>
      <c r="K23" s="13">
        <v>4000000</v>
      </c>
      <c r="M23" s="13">
        <v>3640640014375</v>
      </c>
      <c r="O23" s="13">
        <v>3945964664231</v>
      </c>
      <c r="Q23" s="25">
        <v>-305324649856</v>
      </c>
    </row>
    <row r="24" spans="1:17" ht="21.95" customHeight="1" x14ac:dyDescent="0.2">
      <c r="A24" s="11" t="s">
        <v>33</v>
      </c>
      <c r="C24" s="13">
        <v>3809800</v>
      </c>
      <c r="E24" s="13">
        <v>15333111614765</v>
      </c>
      <c r="G24" s="13">
        <v>15055209269543</v>
      </c>
      <c r="I24" s="13">
        <v>277902345222</v>
      </c>
      <c r="K24" s="13">
        <v>3809800</v>
      </c>
      <c r="M24" s="13">
        <v>15333111614765</v>
      </c>
      <c r="O24" s="13">
        <v>14764332539179</v>
      </c>
      <c r="Q24" s="25">
        <v>568779075586</v>
      </c>
    </row>
    <row r="25" spans="1:17" ht="21.95" customHeight="1" x14ac:dyDescent="0.2">
      <c r="A25" s="14" t="s">
        <v>83</v>
      </c>
      <c r="C25" s="16">
        <v>1000000</v>
      </c>
      <c r="E25" s="16">
        <v>999818750000</v>
      </c>
      <c r="G25" s="16">
        <v>1000000000000</v>
      </c>
      <c r="I25" s="16">
        <v>-181250000</v>
      </c>
      <c r="K25" s="16">
        <v>1000000</v>
      </c>
      <c r="M25" s="16">
        <v>999818750000</v>
      </c>
      <c r="O25" s="16">
        <v>1000000000000</v>
      </c>
      <c r="Q25" s="26">
        <v>-181250000</v>
      </c>
    </row>
    <row r="26" spans="1:17" ht="21.95" customHeight="1" thickBot="1" x14ac:dyDescent="0.25">
      <c r="A26" s="5" t="s">
        <v>23</v>
      </c>
      <c r="C26" s="6">
        <v>29326024</v>
      </c>
      <c r="E26" s="6">
        <v>41736024880257</v>
      </c>
      <c r="G26" s="6">
        <v>41474032306508</v>
      </c>
      <c r="I26" s="6">
        <v>261992573752</v>
      </c>
      <c r="K26" s="6">
        <v>29326024</v>
      </c>
      <c r="M26" s="6">
        <v>41736024880257</v>
      </c>
      <c r="O26" s="6">
        <f>SUM(O8:O25)</f>
        <v>41253398491165</v>
      </c>
      <c r="Q26" s="22">
        <f>SUM(Q8:Q25)</f>
        <v>482626389095</v>
      </c>
    </row>
    <row r="27" spans="1:17" ht="13.5" thickTop="1" x14ac:dyDescent="0.2">
      <c r="Q27" s="3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0"/>
  <sheetViews>
    <sheetView rightToLeft="1" topLeftCell="A5" zoomScale="115" zoomScaleNormal="115" workbookViewId="0">
      <selection activeCell="A19" sqref="A19:D19"/>
    </sheetView>
  </sheetViews>
  <sheetFormatPr defaultColWidth="9.140625" defaultRowHeight="15" x14ac:dyDescent="0.25"/>
  <cols>
    <col min="1" max="1" width="23.28515625" style="35" customWidth="1"/>
    <col min="2" max="2" width="19.140625" style="35" customWidth="1"/>
    <col min="3" max="3" width="36.7109375" style="35" customWidth="1"/>
    <col min="4" max="4" width="34" style="42" customWidth="1"/>
    <col min="5" max="5" width="38.85546875" style="35" bestFit="1" customWidth="1"/>
    <col min="6" max="16384" width="9.140625" style="35"/>
  </cols>
  <sheetData>
    <row r="1" spans="1:13" ht="25.5" x14ac:dyDescent="0.25">
      <c r="A1" s="67" t="s">
        <v>198</v>
      </c>
      <c r="B1" s="67"/>
      <c r="C1" s="67"/>
      <c r="D1" s="67"/>
      <c r="E1" s="34"/>
      <c r="F1" s="34"/>
      <c r="G1" s="34"/>
      <c r="H1" s="34"/>
      <c r="I1" s="34"/>
      <c r="J1" s="34"/>
      <c r="K1" s="34"/>
      <c r="L1" s="34"/>
      <c r="M1" s="34"/>
    </row>
    <row r="2" spans="1:13" ht="25.5" x14ac:dyDescent="0.25">
      <c r="A2" s="67" t="s">
        <v>137</v>
      </c>
      <c r="B2" s="67"/>
      <c r="C2" s="67"/>
      <c r="D2" s="67"/>
      <c r="E2" s="34"/>
      <c r="F2" s="34"/>
      <c r="G2" s="34"/>
      <c r="H2" s="34"/>
      <c r="I2" s="34"/>
      <c r="J2" s="34"/>
      <c r="K2" s="34"/>
      <c r="L2" s="34"/>
      <c r="M2" s="34"/>
    </row>
    <row r="3" spans="1:13" ht="25.5" x14ac:dyDescent="0.25">
      <c r="A3" s="67" t="s">
        <v>2</v>
      </c>
      <c r="B3" s="67"/>
      <c r="C3" s="67"/>
      <c r="D3" s="67"/>
      <c r="E3" s="34"/>
      <c r="F3" s="34"/>
      <c r="G3" s="34"/>
      <c r="H3" s="34"/>
      <c r="I3" s="34"/>
      <c r="J3" s="34"/>
      <c r="K3" s="34"/>
      <c r="L3" s="34"/>
      <c r="M3" s="34"/>
    </row>
    <row r="5" spans="1:13" ht="25.5" x14ac:dyDescent="0.25">
      <c r="A5" s="68" t="s">
        <v>199</v>
      </c>
      <c r="B5" s="68"/>
      <c r="C5" s="68"/>
      <c r="D5" s="68"/>
      <c r="E5" s="36"/>
      <c r="F5" s="36"/>
      <c r="G5" s="36"/>
      <c r="H5" s="36"/>
      <c r="I5" s="36"/>
      <c r="J5" s="36"/>
      <c r="K5" s="36"/>
      <c r="L5" s="36"/>
      <c r="M5" s="36"/>
    </row>
    <row r="7" spans="1:13" x14ac:dyDescent="0.25">
      <c r="A7" s="37" t="s">
        <v>200</v>
      </c>
      <c r="B7" s="37" t="s">
        <v>201</v>
      </c>
      <c r="C7" s="37" t="s">
        <v>202</v>
      </c>
      <c r="D7" s="38" t="s">
        <v>203</v>
      </c>
    </row>
    <row r="8" spans="1:13" ht="18.75" x14ac:dyDescent="0.25">
      <c r="A8" s="72" t="s">
        <v>204</v>
      </c>
      <c r="B8" s="69" t="s">
        <v>205</v>
      </c>
      <c r="C8" s="39" t="s">
        <v>209</v>
      </c>
      <c r="D8" s="40">
        <v>41105114504</v>
      </c>
    </row>
    <row r="9" spans="1:13" ht="18.75" x14ac:dyDescent="0.25">
      <c r="A9" s="73"/>
      <c r="B9" s="70"/>
      <c r="C9" s="39" t="s">
        <v>210</v>
      </c>
      <c r="D9" s="40">
        <v>252066195244</v>
      </c>
    </row>
    <row r="10" spans="1:13" ht="18.75" x14ac:dyDescent="0.25">
      <c r="A10" s="73"/>
      <c r="B10" s="70"/>
      <c r="C10" s="39" t="s">
        <v>37</v>
      </c>
      <c r="D10" s="40">
        <v>108222707894</v>
      </c>
    </row>
    <row r="11" spans="1:13" ht="18.75" x14ac:dyDescent="0.25">
      <c r="A11" s="73"/>
      <c r="B11" s="70"/>
      <c r="C11" s="39" t="s">
        <v>163</v>
      </c>
      <c r="D11" s="40">
        <v>28972834120</v>
      </c>
    </row>
    <row r="12" spans="1:13" ht="18.75" x14ac:dyDescent="0.25">
      <c r="A12" s="73"/>
      <c r="B12" s="70"/>
      <c r="C12" s="48" t="s">
        <v>164</v>
      </c>
      <c r="D12" s="40">
        <v>7878976264</v>
      </c>
    </row>
    <row r="13" spans="1:13" ht="18.75" x14ac:dyDescent="0.25">
      <c r="A13" s="73"/>
      <c r="B13" s="70"/>
      <c r="C13" s="48" t="s">
        <v>162</v>
      </c>
      <c r="D13" s="40">
        <v>190397111</v>
      </c>
    </row>
    <row r="14" spans="1:13" ht="18.75" x14ac:dyDescent="0.25">
      <c r="A14" s="73"/>
      <c r="B14" s="70"/>
      <c r="C14" s="48" t="s">
        <v>83</v>
      </c>
      <c r="D14" s="40">
        <v>7405926429</v>
      </c>
    </row>
    <row r="15" spans="1:13" ht="18.75" x14ac:dyDescent="0.25">
      <c r="A15" s="73"/>
      <c r="B15" s="70"/>
      <c r="C15" s="48" t="s">
        <v>208</v>
      </c>
      <c r="D15" s="40">
        <v>50000000000</v>
      </c>
    </row>
    <row r="16" spans="1:13" ht="18.75" x14ac:dyDescent="0.25">
      <c r="A16" s="73"/>
      <c r="B16" s="70"/>
      <c r="C16" s="48" t="s">
        <v>79</v>
      </c>
      <c r="D16" s="40">
        <v>139326168728</v>
      </c>
    </row>
    <row r="17" spans="1:5" ht="18.75" x14ac:dyDescent="0.25">
      <c r="A17" s="74"/>
      <c r="B17" s="71"/>
      <c r="C17" s="48" t="s">
        <v>165</v>
      </c>
      <c r="D17" s="40">
        <v>16070124412</v>
      </c>
    </row>
    <row r="18" spans="1:5" ht="21" x14ac:dyDescent="0.25">
      <c r="A18" s="65" t="s">
        <v>206</v>
      </c>
      <c r="B18" s="65"/>
      <c r="C18" s="65"/>
      <c r="D18" s="41">
        <f>SUM(D8:D17)</f>
        <v>651238444706</v>
      </c>
    </row>
    <row r="19" spans="1:5" ht="17.25" x14ac:dyDescent="0.25">
      <c r="A19" s="66"/>
      <c r="B19" s="66"/>
      <c r="C19" s="66"/>
      <c r="D19" s="66"/>
    </row>
    <row r="30" spans="1:5" x14ac:dyDescent="0.25">
      <c r="E30" s="42"/>
    </row>
  </sheetData>
  <mergeCells count="8">
    <mergeCell ref="A18:C18"/>
    <mergeCell ref="A19:D19"/>
    <mergeCell ref="A1:D1"/>
    <mergeCell ref="A2:D2"/>
    <mergeCell ref="A3:D3"/>
    <mergeCell ref="A5:D5"/>
    <mergeCell ref="B8:B17"/>
    <mergeCell ref="A8:A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rightToLeft="1" view="pageBreakPreview" topLeftCell="C3" zoomScale="85" zoomScaleNormal="100" zoomScaleSheetLayoutView="85" workbookViewId="0">
      <selection activeCell="AL9" sqref="AL9"/>
    </sheetView>
  </sheetViews>
  <sheetFormatPr defaultRowHeight="12.75" x14ac:dyDescent="0.2"/>
  <cols>
    <col min="1" max="1" width="5.7109375" bestFit="1" customWidth="1"/>
    <col min="2" max="2" width="28.5703125" customWidth="1"/>
    <col min="3" max="3" width="1.28515625" customWidth="1"/>
    <col min="4" max="4" width="17.85546875" bestFit="1" customWidth="1"/>
    <col min="5" max="5" width="1.28515625" customWidth="1"/>
    <col min="6" max="6" width="26.140625" bestFit="1" customWidth="1"/>
    <col min="7" max="7" width="1.28515625" customWidth="1"/>
    <col min="8" max="8" width="15" bestFit="1" customWidth="1"/>
    <col min="9" max="9" width="1.28515625" customWidth="1"/>
    <col min="10" max="10" width="12" bestFit="1" customWidth="1"/>
    <col min="11" max="11" width="1.28515625" customWidth="1"/>
    <col min="12" max="12" width="12" bestFit="1" customWidth="1"/>
    <col min="13" max="13" width="1.28515625" customWidth="1"/>
    <col min="14" max="14" width="11.42578125" bestFit="1" customWidth="1"/>
    <col min="15" max="15" width="1.28515625" customWidth="1"/>
    <col min="16" max="16" width="12" bestFit="1" customWidth="1"/>
    <col min="17" max="17" width="1.28515625" customWidth="1"/>
    <col min="18" max="18" width="20.85546875" bestFit="1" customWidth="1"/>
    <col min="19" max="19" width="1.28515625" customWidth="1"/>
    <col min="20" max="20" width="20.85546875" bestFit="1" customWidth="1"/>
    <col min="21" max="21" width="1.28515625" customWidth="1"/>
    <col min="22" max="22" width="10.7109375" bestFit="1" customWidth="1"/>
    <col min="23" max="23" width="1.28515625" customWidth="1"/>
    <col min="24" max="24" width="19.42578125" bestFit="1" customWidth="1"/>
    <col min="25" max="25" width="1.28515625" customWidth="1"/>
    <col min="26" max="26" width="10.7109375" bestFit="1" customWidth="1"/>
    <col min="27" max="27" width="1.28515625" customWidth="1"/>
    <col min="28" max="28" width="19.42578125" bestFit="1" customWidth="1"/>
    <col min="29" max="29" width="1.28515625" customWidth="1"/>
    <col min="30" max="30" width="12" bestFit="1" customWidth="1"/>
    <col min="31" max="31" width="1.28515625" customWidth="1"/>
    <col min="32" max="32" width="15" bestFit="1" customWidth="1"/>
    <col min="33" max="33" width="1.28515625" customWidth="1"/>
    <col min="34" max="34" width="20.85546875" bestFit="1" customWidth="1"/>
    <col min="35" max="35" width="1.28515625" customWidth="1"/>
    <col min="36" max="36" width="20.85546875" bestFit="1" customWidth="1"/>
    <col min="37" max="37" width="1.28515625" customWidth="1"/>
    <col min="38" max="38" width="17" bestFit="1" customWidth="1"/>
    <col min="39" max="39" width="0.28515625" customWidth="1"/>
  </cols>
  <sheetData>
    <row r="1" spans="1:3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ht="21.9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ht="21.9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4.65" customHeight="1" x14ac:dyDescent="0.2"/>
    <row r="5" spans="1:38" ht="14.65" customHeight="1" x14ac:dyDescent="0.2">
      <c r="A5" s="1" t="s">
        <v>24</v>
      </c>
      <c r="B5" s="60" t="s">
        <v>25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ht="14.65" customHeight="1" x14ac:dyDescent="0.2">
      <c r="A6" s="56" t="s">
        <v>26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 t="s">
        <v>3</v>
      </c>
      <c r="Q6" s="56"/>
      <c r="R6" s="56"/>
      <c r="S6" s="56"/>
      <c r="T6" s="56"/>
      <c r="V6" s="56" t="s">
        <v>4</v>
      </c>
      <c r="W6" s="56"/>
      <c r="X6" s="56"/>
      <c r="Y6" s="56"/>
      <c r="Z6" s="56"/>
      <c r="AA6" s="56"/>
      <c r="AB6" s="56"/>
      <c r="AD6" s="56" t="s">
        <v>5</v>
      </c>
      <c r="AE6" s="56"/>
      <c r="AF6" s="56"/>
      <c r="AG6" s="56"/>
      <c r="AH6" s="56"/>
      <c r="AI6" s="56"/>
      <c r="AJ6" s="56"/>
      <c r="AK6" s="56"/>
      <c r="AL6" s="56"/>
    </row>
    <row r="7" spans="1:38" ht="14.6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5" t="s">
        <v>6</v>
      </c>
      <c r="W7" s="55"/>
      <c r="X7" s="55"/>
      <c r="Y7" s="3"/>
      <c r="Z7" s="55" t="s">
        <v>7</v>
      </c>
      <c r="AA7" s="55"/>
      <c r="AB7" s="55"/>
      <c r="AD7" s="3"/>
      <c r="AE7" s="3"/>
      <c r="AF7" s="3"/>
      <c r="AG7" s="3"/>
      <c r="AH7" s="3"/>
      <c r="AI7" s="3"/>
      <c r="AJ7" s="3"/>
      <c r="AK7" s="3"/>
      <c r="AL7" s="3"/>
    </row>
    <row r="8" spans="1:38" ht="14.65" customHeight="1" x14ac:dyDescent="0.2">
      <c r="A8" s="56" t="s">
        <v>27</v>
      </c>
      <c r="B8" s="56"/>
      <c r="D8" s="2" t="s">
        <v>28</v>
      </c>
      <c r="F8" s="2" t="s">
        <v>29</v>
      </c>
      <c r="H8" s="2" t="s">
        <v>30</v>
      </c>
      <c r="J8" s="2" t="s">
        <v>31</v>
      </c>
      <c r="L8" s="2" t="s">
        <v>32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38" ht="21.95" customHeight="1" x14ac:dyDescent="0.2">
      <c r="A9" s="57" t="s">
        <v>33</v>
      </c>
      <c r="B9" s="57"/>
      <c r="D9" s="8" t="s">
        <v>34</v>
      </c>
      <c r="F9" s="8" t="s">
        <v>34</v>
      </c>
      <c r="H9" s="8" t="s">
        <v>35</v>
      </c>
      <c r="J9" s="8" t="s">
        <v>36</v>
      </c>
      <c r="L9" s="9">
        <v>43.97</v>
      </c>
      <c r="N9" s="9">
        <v>43.97</v>
      </c>
      <c r="P9" s="10">
        <v>3809800</v>
      </c>
      <c r="R9" s="10">
        <v>14775044446400</v>
      </c>
      <c r="T9" s="10">
        <v>15055209269543</v>
      </c>
      <c r="V9" s="10">
        <v>0</v>
      </c>
      <c r="X9" s="10">
        <v>0</v>
      </c>
      <c r="Z9" s="10">
        <v>0</v>
      </c>
      <c r="AB9" s="10">
        <v>0</v>
      </c>
      <c r="AD9" s="10">
        <v>3809800</v>
      </c>
      <c r="AF9" s="10">
        <v>4027570</v>
      </c>
      <c r="AH9" s="10">
        <v>14775044446400</v>
      </c>
      <c r="AJ9" s="10">
        <v>15333111614765</v>
      </c>
      <c r="AL9" s="9">
        <v>22.5</v>
      </c>
    </row>
    <row r="10" spans="1:38" ht="21.95" customHeight="1" x14ac:dyDescent="0.2">
      <c r="A10" s="63" t="s">
        <v>37</v>
      </c>
      <c r="B10" s="63"/>
      <c r="D10" s="11" t="s">
        <v>34</v>
      </c>
      <c r="F10" s="11" t="s">
        <v>34</v>
      </c>
      <c r="H10" s="11" t="s">
        <v>38</v>
      </c>
      <c r="J10" s="11" t="s">
        <v>39</v>
      </c>
      <c r="L10" s="12">
        <v>55.06</v>
      </c>
      <c r="N10" s="12">
        <v>55.06</v>
      </c>
      <c r="P10" s="13">
        <v>4308000</v>
      </c>
      <c r="R10" s="13">
        <v>5999967000000</v>
      </c>
      <c r="T10" s="13">
        <v>6628596919770</v>
      </c>
      <c r="V10" s="13">
        <v>0</v>
      </c>
      <c r="X10" s="13">
        <v>0</v>
      </c>
      <c r="Z10" s="13">
        <v>0</v>
      </c>
      <c r="AB10" s="13">
        <v>0</v>
      </c>
      <c r="AD10" s="13">
        <v>4308000</v>
      </c>
      <c r="AF10" s="13">
        <v>1566044</v>
      </c>
      <c r="AH10" s="13">
        <v>5999967000000</v>
      </c>
      <c r="AJ10" s="13">
        <v>6741629043582</v>
      </c>
      <c r="AL10" s="12">
        <v>9.89</v>
      </c>
    </row>
    <row r="11" spans="1:38" ht="21.95" customHeight="1" x14ac:dyDescent="0.2">
      <c r="A11" s="63" t="s">
        <v>40</v>
      </c>
      <c r="B11" s="63"/>
      <c r="D11" s="11" t="s">
        <v>34</v>
      </c>
      <c r="F11" s="11" t="s">
        <v>34</v>
      </c>
      <c r="H11" s="11" t="s">
        <v>41</v>
      </c>
      <c r="J11" s="11" t="s">
        <v>42</v>
      </c>
      <c r="L11" s="12">
        <v>0</v>
      </c>
      <c r="N11" s="12">
        <v>0</v>
      </c>
      <c r="P11" s="13">
        <v>3100</v>
      </c>
      <c r="R11" s="13">
        <v>1981259037</v>
      </c>
      <c r="T11" s="13">
        <v>2419731344</v>
      </c>
      <c r="V11" s="13">
        <v>0</v>
      </c>
      <c r="X11" s="13">
        <v>0</v>
      </c>
      <c r="Z11" s="13">
        <v>0</v>
      </c>
      <c r="AB11" s="13">
        <v>0</v>
      </c>
      <c r="AD11" s="13">
        <v>3100</v>
      </c>
      <c r="AF11" s="13">
        <v>794230</v>
      </c>
      <c r="AH11" s="13">
        <v>1981259037</v>
      </c>
      <c r="AJ11" s="13">
        <v>2461666742</v>
      </c>
      <c r="AL11" s="12">
        <v>0</v>
      </c>
    </row>
    <row r="12" spans="1:38" ht="21.95" customHeight="1" x14ac:dyDescent="0.2">
      <c r="A12" s="63" t="s">
        <v>43</v>
      </c>
      <c r="B12" s="63"/>
      <c r="D12" s="11" t="s">
        <v>34</v>
      </c>
      <c r="F12" s="11" t="s">
        <v>34</v>
      </c>
      <c r="H12" s="11" t="s">
        <v>44</v>
      </c>
      <c r="J12" s="11" t="s">
        <v>45</v>
      </c>
      <c r="L12" s="12">
        <v>0</v>
      </c>
      <c r="N12" s="12">
        <v>0</v>
      </c>
      <c r="P12" s="13">
        <v>63900</v>
      </c>
      <c r="R12" s="13">
        <v>43361790885</v>
      </c>
      <c r="T12" s="13">
        <v>52170643356</v>
      </c>
      <c r="V12" s="13">
        <v>0</v>
      </c>
      <c r="X12" s="13">
        <v>0</v>
      </c>
      <c r="Z12" s="13">
        <v>0</v>
      </c>
      <c r="AB12" s="13">
        <v>0</v>
      </c>
      <c r="AD12" s="13">
        <v>63900</v>
      </c>
      <c r="AF12" s="13">
        <v>831980</v>
      </c>
      <c r="AH12" s="13">
        <v>43361790885</v>
      </c>
      <c r="AJ12" s="13">
        <v>53153886111</v>
      </c>
      <c r="AL12" s="12">
        <v>0.08</v>
      </c>
    </row>
    <row r="13" spans="1:38" ht="21.95" customHeight="1" x14ac:dyDescent="0.2">
      <c r="A13" s="63" t="s">
        <v>46</v>
      </c>
      <c r="B13" s="63"/>
      <c r="D13" s="11" t="s">
        <v>34</v>
      </c>
      <c r="F13" s="11" t="s">
        <v>34</v>
      </c>
      <c r="H13" s="11" t="s">
        <v>47</v>
      </c>
      <c r="J13" s="11" t="s">
        <v>48</v>
      </c>
      <c r="L13" s="12">
        <v>0</v>
      </c>
      <c r="N13" s="12">
        <v>0</v>
      </c>
      <c r="P13" s="13">
        <v>30000</v>
      </c>
      <c r="R13" s="13">
        <v>19713572437</v>
      </c>
      <c r="T13" s="13">
        <v>23650712531</v>
      </c>
      <c r="V13" s="13">
        <v>0</v>
      </c>
      <c r="X13" s="13">
        <v>0</v>
      </c>
      <c r="Z13" s="13">
        <v>0</v>
      </c>
      <c r="AB13" s="13">
        <v>0</v>
      </c>
      <c r="AD13" s="13">
        <v>30000</v>
      </c>
      <c r="AF13" s="13">
        <v>807990</v>
      </c>
      <c r="AH13" s="13">
        <v>19713572437</v>
      </c>
      <c r="AJ13" s="13">
        <v>24235306554</v>
      </c>
      <c r="AL13" s="12">
        <v>0.04</v>
      </c>
    </row>
    <row r="14" spans="1:38" ht="21.95" customHeight="1" x14ac:dyDescent="0.2">
      <c r="A14" s="63" t="s">
        <v>49</v>
      </c>
      <c r="B14" s="63"/>
      <c r="D14" s="11" t="s">
        <v>34</v>
      </c>
      <c r="F14" s="11" t="s">
        <v>34</v>
      </c>
      <c r="H14" s="11" t="s">
        <v>50</v>
      </c>
      <c r="J14" s="11" t="s">
        <v>51</v>
      </c>
      <c r="L14" s="12">
        <v>23</v>
      </c>
      <c r="N14" s="12">
        <v>23</v>
      </c>
      <c r="P14" s="13">
        <v>2000000</v>
      </c>
      <c r="R14" s="13">
        <v>2000000000000</v>
      </c>
      <c r="T14" s="13">
        <v>1799673750000</v>
      </c>
      <c r="V14" s="13">
        <v>0</v>
      </c>
      <c r="X14" s="13">
        <v>0</v>
      </c>
      <c r="Z14" s="13">
        <v>0</v>
      </c>
      <c r="AB14" s="13">
        <v>0</v>
      </c>
      <c r="AD14" s="13">
        <v>2000000</v>
      </c>
      <c r="AF14" s="13">
        <v>900000</v>
      </c>
      <c r="AH14" s="13">
        <v>2000000000000</v>
      </c>
      <c r="AJ14" s="13">
        <v>1799673750000</v>
      </c>
      <c r="AL14" s="12">
        <v>2.64</v>
      </c>
    </row>
    <row r="15" spans="1:38" ht="21.95" customHeight="1" x14ac:dyDescent="0.2">
      <c r="A15" s="63" t="s">
        <v>52</v>
      </c>
      <c r="B15" s="63"/>
      <c r="D15" s="11" t="s">
        <v>34</v>
      </c>
      <c r="F15" s="11" t="s">
        <v>34</v>
      </c>
      <c r="H15" s="11" t="s">
        <v>53</v>
      </c>
      <c r="J15" s="11" t="s">
        <v>54</v>
      </c>
      <c r="L15" s="12">
        <v>18.5</v>
      </c>
      <c r="N15" s="12">
        <v>18.5</v>
      </c>
      <c r="P15" s="13">
        <v>100</v>
      </c>
      <c r="R15" s="13">
        <v>103528759</v>
      </c>
      <c r="T15" s="13">
        <v>98765195</v>
      </c>
      <c r="V15" s="13">
        <v>0</v>
      </c>
      <c r="X15" s="13">
        <v>0</v>
      </c>
      <c r="Z15" s="13">
        <v>0</v>
      </c>
      <c r="AB15" s="13">
        <v>0</v>
      </c>
      <c r="AD15" s="13">
        <v>100</v>
      </c>
      <c r="AF15" s="13">
        <v>987831</v>
      </c>
      <c r="AH15" s="13">
        <v>103528759</v>
      </c>
      <c r="AJ15" s="13">
        <v>98765195</v>
      </c>
      <c r="AL15" s="12">
        <v>0</v>
      </c>
    </row>
    <row r="16" spans="1:38" ht="21.95" customHeight="1" x14ac:dyDescent="0.2">
      <c r="A16" s="63" t="s">
        <v>55</v>
      </c>
      <c r="B16" s="63"/>
      <c r="D16" s="11" t="s">
        <v>34</v>
      </c>
      <c r="F16" s="11" t="s">
        <v>34</v>
      </c>
      <c r="H16" s="11" t="s">
        <v>56</v>
      </c>
      <c r="J16" s="11" t="s">
        <v>57</v>
      </c>
      <c r="L16" s="12">
        <v>17</v>
      </c>
      <c r="N16" s="12">
        <v>17</v>
      </c>
      <c r="P16" s="13">
        <v>263000</v>
      </c>
      <c r="R16" s="13">
        <v>241729291202</v>
      </c>
      <c r="T16" s="13">
        <v>258008827422</v>
      </c>
      <c r="V16" s="13">
        <v>0</v>
      </c>
      <c r="X16" s="13">
        <v>0</v>
      </c>
      <c r="Z16" s="13">
        <v>0</v>
      </c>
      <c r="AB16" s="13">
        <v>0</v>
      </c>
      <c r="AD16" s="13">
        <v>263000</v>
      </c>
      <c r="AF16" s="13">
        <v>981200</v>
      </c>
      <c r="AH16" s="13">
        <v>241729291202</v>
      </c>
      <c r="AJ16" s="13">
        <v>258008827422</v>
      </c>
      <c r="AL16" s="12">
        <v>0.38</v>
      </c>
    </row>
    <row r="17" spans="1:38" ht="21.95" customHeight="1" x14ac:dyDescent="0.2">
      <c r="A17" s="63" t="s">
        <v>58</v>
      </c>
      <c r="B17" s="63"/>
      <c r="D17" s="11" t="s">
        <v>34</v>
      </c>
      <c r="F17" s="11" t="s">
        <v>34</v>
      </c>
      <c r="H17" s="11" t="s">
        <v>59</v>
      </c>
      <c r="J17" s="11" t="s">
        <v>60</v>
      </c>
      <c r="L17" s="12">
        <v>20.5</v>
      </c>
      <c r="N17" s="12">
        <v>20.5</v>
      </c>
      <c r="P17" s="13">
        <v>2745000</v>
      </c>
      <c r="R17" s="13">
        <v>2489408328001</v>
      </c>
      <c r="T17" s="13">
        <v>2638290223209</v>
      </c>
      <c r="V17" s="13">
        <v>0</v>
      </c>
      <c r="X17" s="13">
        <v>0</v>
      </c>
      <c r="Z17" s="13">
        <v>0</v>
      </c>
      <c r="AB17" s="13">
        <v>0</v>
      </c>
      <c r="AD17" s="13">
        <v>2745000</v>
      </c>
      <c r="AF17" s="13">
        <v>964640</v>
      </c>
      <c r="AH17" s="13">
        <v>2489408328001</v>
      </c>
      <c r="AJ17" s="13">
        <v>2647456861455</v>
      </c>
      <c r="AL17" s="12">
        <v>3.88</v>
      </c>
    </row>
    <row r="18" spans="1:38" ht="21.95" customHeight="1" x14ac:dyDescent="0.2">
      <c r="A18" s="63" t="s">
        <v>61</v>
      </c>
      <c r="B18" s="63"/>
      <c r="D18" s="11" t="s">
        <v>34</v>
      </c>
      <c r="F18" s="11" t="s">
        <v>34</v>
      </c>
      <c r="H18" s="11" t="s">
        <v>62</v>
      </c>
      <c r="J18" s="11" t="s">
        <v>63</v>
      </c>
      <c r="L18" s="12">
        <v>20.5</v>
      </c>
      <c r="N18" s="12">
        <v>20.5</v>
      </c>
      <c r="P18" s="13">
        <v>520854</v>
      </c>
      <c r="R18" s="13">
        <v>481915643638</v>
      </c>
      <c r="T18" s="13">
        <v>490034779094</v>
      </c>
      <c r="V18" s="13">
        <v>0</v>
      </c>
      <c r="X18" s="13">
        <v>0</v>
      </c>
      <c r="Z18" s="13">
        <v>0</v>
      </c>
      <c r="AB18" s="13">
        <v>0</v>
      </c>
      <c r="AD18" s="13">
        <v>520854</v>
      </c>
      <c r="AF18" s="13">
        <v>924000</v>
      </c>
      <c r="AH18" s="13">
        <v>481915643638</v>
      </c>
      <c r="AJ18" s="13">
        <v>481181865976</v>
      </c>
      <c r="AL18" s="12">
        <v>0.71</v>
      </c>
    </row>
    <row r="19" spans="1:38" ht="21.95" customHeight="1" x14ac:dyDescent="0.2">
      <c r="A19" s="63" t="s">
        <v>64</v>
      </c>
      <c r="B19" s="63"/>
      <c r="D19" s="11" t="s">
        <v>34</v>
      </c>
      <c r="F19" s="11" t="s">
        <v>34</v>
      </c>
      <c r="H19" s="11" t="s">
        <v>65</v>
      </c>
      <c r="J19" s="11" t="s">
        <v>66</v>
      </c>
      <c r="L19" s="12">
        <v>20.5</v>
      </c>
      <c r="N19" s="12">
        <v>20.5</v>
      </c>
      <c r="P19" s="13">
        <v>500000</v>
      </c>
      <c r="R19" s="13">
        <v>458335000000</v>
      </c>
      <c r="T19" s="13">
        <v>446659028375</v>
      </c>
      <c r="V19" s="13">
        <v>3762630</v>
      </c>
      <c r="X19" s="13">
        <v>3361971515200</v>
      </c>
      <c r="Z19" s="13">
        <v>0</v>
      </c>
      <c r="AB19" s="13">
        <v>0</v>
      </c>
      <c r="AD19" s="13">
        <v>4262630</v>
      </c>
      <c r="AF19" s="13">
        <v>893480</v>
      </c>
      <c r="AH19" s="13">
        <v>3820306515200</v>
      </c>
      <c r="AJ19" s="13">
        <v>3807884348244</v>
      </c>
      <c r="AL19" s="12">
        <v>5.59</v>
      </c>
    </row>
    <row r="20" spans="1:38" ht="21.95" customHeight="1" x14ac:dyDescent="0.2">
      <c r="A20" s="63" t="s">
        <v>67</v>
      </c>
      <c r="B20" s="63"/>
      <c r="D20" s="11" t="s">
        <v>34</v>
      </c>
      <c r="F20" s="11" t="s">
        <v>34</v>
      </c>
      <c r="H20" s="11" t="s">
        <v>68</v>
      </c>
      <c r="J20" s="11" t="s">
        <v>69</v>
      </c>
      <c r="L20" s="12">
        <v>23</v>
      </c>
      <c r="N20" s="12">
        <v>23</v>
      </c>
      <c r="P20" s="13">
        <v>1599640</v>
      </c>
      <c r="R20" s="13">
        <v>1502867313231</v>
      </c>
      <c r="T20" s="13">
        <v>1520662042039</v>
      </c>
      <c r="V20" s="13">
        <v>0</v>
      </c>
      <c r="X20" s="13">
        <v>0</v>
      </c>
      <c r="Z20" s="13">
        <v>0</v>
      </c>
      <c r="AB20" s="13">
        <v>0</v>
      </c>
      <c r="AD20" s="13">
        <v>1599640</v>
      </c>
      <c r="AF20" s="13">
        <v>941780</v>
      </c>
      <c r="AH20" s="13">
        <v>1502867313231</v>
      </c>
      <c r="AJ20" s="13">
        <v>1506235904451</v>
      </c>
      <c r="AL20" s="12">
        <v>2.21</v>
      </c>
    </row>
    <row r="21" spans="1:38" ht="21.95" customHeight="1" x14ac:dyDescent="0.2">
      <c r="A21" s="63" t="s">
        <v>70</v>
      </c>
      <c r="B21" s="63"/>
      <c r="D21" s="11" t="s">
        <v>34</v>
      </c>
      <c r="F21" s="11" t="s">
        <v>34</v>
      </c>
      <c r="H21" s="11" t="s">
        <v>71</v>
      </c>
      <c r="J21" s="11" t="s">
        <v>72</v>
      </c>
      <c r="L21" s="12">
        <v>23</v>
      </c>
      <c r="N21" s="12">
        <v>23</v>
      </c>
      <c r="P21" s="13">
        <v>3215000</v>
      </c>
      <c r="R21" s="13">
        <v>3036381076148</v>
      </c>
      <c r="T21" s="13">
        <v>3035695680412</v>
      </c>
      <c r="V21" s="13">
        <v>0</v>
      </c>
      <c r="X21" s="13">
        <v>0</v>
      </c>
      <c r="Z21" s="13">
        <v>0</v>
      </c>
      <c r="AB21" s="13">
        <v>0</v>
      </c>
      <c r="AD21" s="13">
        <v>3215000</v>
      </c>
      <c r="AF21" s="13">
        <v>959950</v>
      </c>
      <c r="AH21" s="13">
        <v>3036381076148</v>
      </c>
      <c r="AJ21" s="13">
        <v>3085679869135</v>
      </c>
      <c r="AL21" s="12">
        <v>4.53</v>
      </c>
    </row>
    <row r="22" spans="1:38" ht="21.95" customHeight="1" x14ac:dyDescent="0.2">
      <c r="A22" s="63" t="s">
        <v>73</v>
      </c>
      <c r="B22" s="63"/>
      <c r="D22" s="11" t="s">
        <v>34</v>
      </c>
      <c r="F22" s="11" t="s">
        <v>34</v>
      </c>
      <c r="H22" s="11" t="s">
        <v>74</v>
      </c>
      <c r="J22" s="11" t="s">
        <v>75</v>
      </c>
      <c r="L22" s="12">
        <v>23</v>
      </c>
      <c r="N22" s="12">
        <v>23</v>
      </c>
      <c r="P22" s="13">
        <v>1500000</v>
      </c>
      <c r="R22" s="13">
        <v>1500000000000</v>
      </c>
      <c r="T22" s="13">
        <v>1349755312500</v>
      </c>
      <c r="V22" s="13">
        <v>0</v>
      </c>
      <c r="X22" s="13">
        <v>0</v>
      </c>
      <c r="Z22" s="13">
        <v>0</v>
      </c>
      <c r="AB22" s="13">
        <v>0</v>
      </c>
      <c r="AD22" s="13">
        <v>1500000</v>
      </c>
      <c r="AF22" s="13">
        <v>900000</v>
      </c>
      <c r="AH22" s="13">
        <v>1500000000000</v>
      </c>
      <c r="AJ22" s="13">
        <v>1349755312500</v>
      </c>
      <c r="AL22" s="12">
        <v>1.98</v>
      </c>
    </row>
    <row r="23" spans="1:38" ht="21.95" customHeight="1" x14ac:dyDescent="0.2">
      <c r="A23" s="63" t="s">
        <v>76</v>
      </c>
      <c r="B23" s="63"/>
      <c r="D23" s="11" t="s">
        <v>34</v>
      </c>
      <c r="F23" s="11" t="s">
        <v>34</v>
      </c>
      <c r="H23" s="11" t="s">
        <v>77</v>
      </c>
      <c r="J23" s="11" t="s">
        <v>78</v>
      </c>
      <c r="L23" s="12">
        <v>18</v>
      </c>
      <c r="N23" s="12">
        <v>18</v>
      </c>
      <c r="P23" s="13">
        <v>3000</v>
      </c>
      <c r="R23" s="13">
        <v>2838529384</v>
      </c>
      <c r="T23" s="13">
        <v>2999456250</v>
      </c>
      <c r="V23" s="13">
        <v>0</v>
      </c>
      <c r="X23" s="13">
        <v>0</v>
      </c>
      <c r="Z23" s="13">
        <v>0</v>
      </c>
      <c r="AB23" s="13">
        <v>0</v>
      </c>
      <c r="AD23" s="13">
        <v>3000</v>
      </c>
      <c r="AF23" s="13">
        <v>1000000</v>
      </c>
      <c r="AH23" s="13">
        <v>2838529384</v>
      </c>
      <c r="AJ23" s="13">
        <v>2999456250</v>
      </c>
      <c r="AL23" s="12">
        <v>0</v>
      </c>
    </row>
    <row r="24" spans="1:38" ht="21.95" customHeight="1" x14ac:dyDescent="0.2">
      <c r="A24" s="63" t="s">
        <v>79</v>
      </c>
      <c r="B24" s="63"/>
      <c r="D24" s="11" t="s">
        <v>34</v>
      </c>
      <c r="F24" s="11" t="s">
        <v>34</v>
      </c>
      <c r="H24" s="11" t="s">
        <v>80</v>
      </c>
      <c r="J24" s="11" t="s">
        <v>81</v>
      </c>
      <c r="L24" s="12">
        <v>20.5</v>
      </c>
      <c r="N24" s="12">
        <v>20.5</v>
      </c>
      <c r="P24" s="13">
        <v>6500000</v>
      </c>
      <c r="R24" s="13">
        <v>6500000000000</v>
      </c>
      <c r="T24" s="13">
        <v>6272363927943</v>
      </c>
      <c r="V24" s="13">
        <v>0</v>
      </c>
      <c r="X24" s="13">
        <v>0</v>
      </c>
      <c r="Z24" s="13">
        <v>2500000</v>
      </c>
      <c r="AB24" s="13">
        <v>2499609375000</v>
      </c>
      <c r="AD24" s="13">
        <v>4000000</v>
      </c>
      <c r="AF24" s="13">
        <v>910325</v>
      </c>
      <c r="AH24" s="13">
        <v>4000000000000</v>
      </c>
      <c r="AJ24" s="13">
        <v>3640640014374</v>
      </c>
      <c r="AL24" s="12">
        <v>5.34</v>
      </c>
    </row>
    <row r="25" spans="1:38" ht="21.95" customHeight="1" x14ac:dyDescent="0.2">
      <c r="A25" s="63" t="s">
        <v>82</v>
      </c>
      <c r="B25" s="63"/>
      <c r="D25" s="11" t="s">
        <v>34</v>
      </c>
      <c r="F25" s="11" t="s">
        <v>34</v>
      </c>
      <c r="H25" s="11" t="s">
        <v>47</v>
      </c>
      <c r="J25" s="11" t="s">
        <v>78</v>
      </c>
      <c r="L25" s="12">
        <v>18</v>
      </c>
      <c r="N25" s="12">
        <v>18</v>
      </c>
      <c r="P25" s="13">
        <v>2000</v>
      </c>
      <c r="R25" s="13">
        <v>1942983098</v>
      </c>
      <c r="T25" s="13">
        <v>1999637500</v>
      </c>
      <c r="V25" s="13">
        <v>0</v>
      </c>
      <c r="X25" s="13">
        <v>0</v>
      </c>
      <c r="Z25" s="13">
        <v>0</v>
      </c>
      <c r="AB25" s="13">
        <v>0</v>
      </c>
      <c r="AD25" s="13">
        <v>2000</v>
      </c>
      <c r="AF25" s="13">
        <v>1000000</v>
      </c>
      <c r="AH25" s="13">
        <v>1942983098</v>
      </c>
      <c r="AJ25" s="13">
        <v>1999637500</v>
      </c>
      <c r="AL25" s="12">
        <v>0</v>
      </c>
    </row>
    <row r="26" spans="1:38" ht="21.95" customHeight="1" x14ac:dyDescent="0.2">
      <c r="A26" s="61" t="s">
        <v>83</v>
      </c>
      <c r="B26" s="61"/>
      <c r="D26" s="29" t="s">
        <v>34</v>
      </c>
      <c r="F26" s="29" t="s">
        <v>34</v>
      </c>
      <c r="H26" s="29" t="s">
        <v>84</v>
      </c>
      <c r="J26" s="29" t="s">
        <v>85</v>
      </c>
      <c r="L26" s="30">
        <v>23</v>
      </c>
      <c r="N26" s="30">
        <v>23</v>
      </c>
      <c r="P26" s="28">
        <v>0</v>
      </c>
      <c r="R26" s="16">
        <v>0</v>
      </c>
      <c r="T26" s="16">
        <v>0</v>
      </c>
      <c r="V26" s="28">
        <v>1000000</v>
      </c>
      <c r="X26" s="16">
        <v>1000000000000</v>
      </c>
      <c r="Z26" s="28">
        <v>0</v>
      </c>
      <c r="AB26" s="16">
        <v>0</v>
      </c>
      <c r="AD26" s="28">
        <v>1000000</v>
      </c>
      <c r="AF26" s="28">
        <v>1000000</v>
      </c>
      <c r="AH26" s="16">
        <v>1000000000000</v>
      </c>
      <c r="AJ26" s="16">
        <v>999818750000</v>
      </c>
      <c r="AL26" s="15">
        <v>1.47</v>
      </c>
    </row>
    <row r="27" spans="1:38" ht="21.95" customHeight="1" x14ac:dyDescent="0.2">
      <c r="A27" s="62" t="s">
        <v>23</v>
      </c>
      <c r="B27" s="62"/>
      <c r="D27" s="28"/>
      <c r="E27" s="27"/>
      <c r="F27" s="28"/>
      <c r="G27" s="27"/>
      <c r="H27" s="28"/>
      <c r="I27" s="27"/>
      <c r="J27" s="28"/>
      <c r="K27" s="27"/>
      <c r="L27" s="28"/>
      <c r="M27" s="27"/>
      <c r="N27" s="28"/>
      <c r="P27" s="28"/>
      <c r="R27" s="6">
        <v>39055589762220</v>
      </c>
      <c r="T27" s="6">
        <v>39578288706483</v>
      </c>
      <c r="V27" s="28"/>
      <c r="X27" s="6">
        <v>4361971515200</v>
      </c>
      <c r="Z27" s="28"/>
      <c r="AB27" s="6">
        <v>2499609375000</v>
      </c>
      <c r="AD27" s="28"/>
      <c r="AF27" s="28"/>
      <c r="AH27" s="6">
        <v>40917561277420</v>
      </c>
      <c r="AJ27" s="6">
        <f>SUM(AJ9:AJ26)</f>
        <v>41736024880256</v>
      </c>
      <c r="AL27" s="7">
        <v>61.24</v>
      </c>
    </row>
    <row r="28" spans="1:38" x14ac:dyDescent="0.2"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38" x14ac:dyDescent="0.2"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AJ29" s="31"/>
    </row>
    <row r="30" spans="1:38" x14ac:dyDescent="0.2"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AJ30" s="31"/>
    </row>
    <row r="31" spans="1:38" x14ac:dyDescent="0.2"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AJ31" s="31"/>
    </row>
    <row r="32" spans="1:38" x14ac:dyDescent="0.2">
      <c r="AJ32" s="31"/>
    </row>
    <row r="33" spans="36:36" x14ac:dyDescent="0.2">
      <c r="AJ33" s="31"/>
    </row>
    <row r="34" spans="36:36" x14ac:dyDescent="0.2">
      <c r="AJ34" s="31"/>
    </row>
  </sheetData>
  <mergeCells count="30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1:B21"/>
    <mergeCell ref="A22:B22"/>
    <mergeCell ref="A23:B23"/>
    <mergeCell ref="A24:B24"/>
    <mergeCell ref="A25:B25"/>
  </mergeCells>
  <pageMargins left="0.39" right="0.39" top="0.39" bottom="0.39" header="0" footer="0"/>
  <pageSetup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3"/>
  <sheetViews>
    <sheetView rightToLeft="1" view="pageBreakPreview" zoomScale="115" zoomScaleNormal="100" zoomScaleSheetLayoutView="115" workbookViewId="0">
      <selection activeCell="E20" sqref="E2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285156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9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9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65" customHeight="1" x14ac:dyDescent="0.2">
      <c r="A4" s="60" t="s">
        <v>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ht="14.65" customHeight="1" x14ac:dyDescent="0.2">
      <c r="A5" s="60" t="s">
        <v>87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14.65" customHeight="1" x14ac:dyDescent="0.2"/>
    <row r="7" spans="1:13" ht="14.65" customHeight="1" x14ac:dyDescent="0.2">
      <c r="C7" s="56" t="s">
        <v>5</v>
      </c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4.65" customHeight="1" x14ac:dyDescent="0.2">
      <c r="A8" s="2" t="s">
        <v>88</v>
      </c>
      <c r="C8" s="4" t="s">
        <v>8</v>
      </c>
      <c r="D8" s="3"/>
      <c r="E8" s="4" t="s">
        <v>89</v>
      </c>
      <c r="F8" s="3"/>
      <c r="G8" s="4" t="s">
        <v>90</v>
      </c>
      <c r="H8" s="3"/>
      <c r="I8" s="4" t="s">
        <v>91</v>
      </c>
      <c r="J8" s="3"/>
      <c r="K8" s="4" t="s">
        <v>92</v>
      </c>
      <c r="L8" s="3"/>
      <c r="M8" s="4" t="s">
        <v>93</v>
      </c>
    </row>
    <row r="9" spans="1:13" ht="21.95" customHeight="1" x14ac:dyDescent="0.2">
      <c r="A9" s="8" t="s">
        <v>73</v>
      </c>
      <c r="C9" s="10">
        <v>1500000</v>
      </c>
      <c r="E9" s="10">
        <v>1000000</v>
      </c>
      <c r="G9" s="10">
        <v>900000</v>
      </c>
      <c r="I9" s="9" t="s">
        <v>94</v>
      </c>
      <c r="K9" s="10">
        <v>1349755312500</v>
      </c>
      <c r="M9" s="8" t="s">
        <v>95</v>
      </c>
    </row>
    <row r="10" spans="1:13" ht="21.95" customHeight="1" x14ac:dyDescent="0.2">
      <c r="A10" s="11" t="s">
        <v>49</v>
      </c>
      <c r="C10" s="13">
        <v>2000000</v>
      </c>
      <c r="E10" s="13">
        <v>1000000</v>
      </c>
      <c r="G10" s="13">
        <v>900000</v>
      </c>
      <c r="I10" s="12" t="s">
        <v>94</v>
      </c>
      <c r="K10" s="13">
        <v>1799673750000</v>
      </c>
      <c r="M10" s="11" t="s">
        <v>95</v>
      </c>
    </row>
    <row r="11" spans="1:13" ht="21.95" customHeight="1" x14ac:dyDescent="0.2">
      <c r="A11" s="11" t="s">
        <v>79</v>
      </c>
      <c r="C11" s="13">
        <v>4000000</v>
      </c>
      <c r="E11" s="13">
        <v>1000000</v>
      </c>
      <c r="G11" s="13">
        <v>910325</v>
      </c>
      <c r="I11" s="12" t="s">
        <v>96</v>
      </c>
      <c r="K11" s="13">
        <v>3640640014375</v>
      </c>
      <c r="M11" s="11" t="s">
        <v>95</v>
      </c>
    </row>
    <row r="12" spans="1:13" ht="21.95" customHeight="1" x14ac:dyDescent="0.2">
      <c r="A12" s="14" t="s">
        <v>33</v>
      </c>
      <c r="C12" s="16">
        <v>3809800</v>
      </c>
      <c r="E12" s="28">
        <v>3878168</v>
      </c>
      <c r="G12" s="28">
        <v>4027570</v>
      </c>
      <c r="I12" s="30" t="s">
        <v>97</v>
      </c>
      <c r="K12" s="16">
        <v>15333111614765</v>
      </c>
      <c r="M12" s="29" t="s">
        <v>95</v>
      </c>
    </row>
    <row r="13" spans="1:13" ht="21.95" customHeight="1" x14ac:dyDescent="0.2">
      <c r="A13" s="5" t="s">
        <v>23</v>
      </c>
      <c r="C13" s="6">
        <v>11309800</v>
      </c>
      <c r="E13" s="28"/>
      <c r="F13" s="27"/>
      <c r="G13" s="28"/>
      <c r="H13" s="27"/>
      <c r="I13" s="28"/>
      <c r="K13" s="6">
        <v>22123180691640</v>
      </c>
      <c r="M13" s="2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4"/>
  <sheetViews>
    <sheetView rightToLeft="1" view="pageBreakPreview" topLeftCell="A28" zoomScale="85" zoomScaleNormal="100" zoomScaleSheetLayoutView="85" workbookViewId="0">
      <selection activeCell="L44" sqref="L44"/>
    </sheetView>
  </sheetViews>
  <sheetFormatPr defaultRowHeight="12.75" x14ac:dyDescent="0.2"/>
  <cols>
    <col min="1" max="1" width="5.42578125" bestFit="1" customWidth="1"/>
    <col min="2" max="2" width="61.5703125" customWidth="1"/>
    <col min="3" max="3" width="1.28515625" customWidth="1"/>
    <col min="4" max="4" width="20.140625" bestFit="1" customWidth="1"/>
    <col min="5" max="5" width="1.28515625" customWidth="1"/>
    <col min="6" max="6" width="20.140625" bestFit="1" customWidth="1"/>
    <col min="7" max="7" width="1.28515625" customWidth="1"/>
    <col min="8" max="8" width="20.140625" bestFit="1" customWidth="1"/>
    <col min="9" max="9" width="1.28515625" customWidth="1"/>
    <col min="10" max="10" width="20.140625" bestFit="1" customWidth="1"/>
    <col min="11" max="11" width="1.28515625" customWidth="1"/>
    <col min="12" max="12" width="16.5703125" bestFit="1" customWidth="1"/>
    <col min="13" max="13" width="0.28515625" customWidth="1"/>
    <col min="14" max="14" width="16.7109375" bestFit="1" customWidth="1"/>
  </cols>
  <sheetData>
    <row r="1" spans="1:14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1.9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21.9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14.65" customHeight="1" x14ac:dyDescent="0.2"/>
    <row r="5" spans="1:14" ht="14.65" customHeight="1" x14ac:dyDescent="0.2">
      <c r="A5" s="1" t="s">
        <v>98</v>
      </c>
      <c r="B5" s="60" t="s">
        <v>99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4" ht="14.65" customHeight="1" x14ac:dyDescent="0.2">
      <c r="D6" s="2" t="s">
        <v>3</v>
      </c>
      <c r="F6" s="56" t="s">
        <v>4</v>
      </c>
      <c r="G6" s="56"/>
      <c r="H6" s="56"/>
      <c r="J6" s="2" t="s">
        <v>5</v>
      </c>
      <c r="N6" s="31">
        <v>66062578838796</v>
      </c>
    </row>
    <row r="7" spans="1:14" ht="14.65" customHeight="1" x14ac:dyDescent="0.2">
      <c r="A7" s="56" t="s">
        <v>100</v>
      </c>
      <c r="B7" s="56"/>
      <c r="D7" s="2" t="s">
        <v>101</v>
      </c>
      <c r="F7" s="2" t="s">
        <v>102</v>
      </c>
      <c r="H7" s="2" t="s">
        <v>103</v>
      </c>
      <c r="J7" s="2" t="s">
        <v>101</v>
      </c>
      <c r="L7" s="51" t="s">
        <v>13</v>
      </c>
    </row>
    <row r="8" spans="1:14" ht="21.95" customHeight="1" x14ac:dyDescent="0.2">
      <c r="A8" s="57" t="s">
        <v>104</v>
      </c>
      <c r="B8" s="57"/>
      <c r="D8" s="10">
        <v>4152432</v>
      </c>
      <c r="F8" s="10">
        <v>0</v>
      </c>
      <c r="H8" s="10">
        <v>0</v>
      </c>
      <c r="J8" s="10">
        <v>4152432</v>
      </c>
      <c r="L8" s="53">
        <f>(J8/N$6)*100</f>
        <v>6.2856038516641087E-6</v>
      </c>
      <c r="N8" s="49"/>
    </row>
    <row r="9" spans="1:14" ht="21.95" customHeight="1" x14ac:dyDescent="0.2">
      <c r="A9" s="63" t="s">
        <v>105</v>
      </c>
      <c r="B9" s="63"/>
      <c r="D9" s="13">
        <v>188986</v>
      </c>
      <c r="F9" s="13">
        <v>0</v>
      </c>
      <c r="H9" s="13">
        <v>0</v>
      </c>
      <c r="J9" s="13">
        <v>188986</v>
      </c>
      <c r="L9" s="52">
        <f>(J9/N$6)*100</f>
        <v>2.8607118178228889E-7</v>
      </c>
      <c r="N9" s="49"/>
    </row>
    <row r="10" spans="1:14" ht="21.95" customHeight="1" x14ac:dyDescent="0.2">
      <c r="A10" s="63" t="s">
        <v>106</v>
      </c>
      <c r="B10" s="63"/>
      <c r="D10" s="13">
        <v>1114420089</v>
      </c>
      <c r="F10" s="13">
        <v>34660032907299</v>
      </c>
      <c r="H10" s="13">
        <v>34660862337407</v>
      </c>
      <c r="J10" s="13">
        <v>284989981</v>
      </c>
      <c r="L10" s="52">
        <f t="shared" ref="L10:L40" si="0">(J10/N$6)*100</f>
        <v>4.3139396918704054E-4</v>
      </c>
      <c r="N10" s="49"/>
    </row>
    <row r="11" spans="1:14" ht="21.95" customHeight="1" x14ac:dyDescent="0.2">
      <c r="A11" s="63" t="s">
        <v>107</v>
      </c>
      <c r="B11" s="63"/>
      <c r="D11" s="13">
        <v>16736304952</v>
      </c>
      <c r="F11" s="13">
        <v>25838</v>
      </c>
      <c r="H11" s="13">
        <v>16730000360</v>
      </c>
      <c r="J11" s="13">
        <v>6330430</v>
      </c>
      <c r="L11" s="52">
        <f t="shared" si="0"/>
        <v>9.5824748462322867E-6</v>
      </c>
      <c r="N11" s="49"/>
    </row>
    <row r="12" spans="1:14" ht="21.95" customHeight="1" x14ac:dyDescent="0.2">
      <c r="A12" s="63" t="s">
        <v>108</v>
      </c>
      <c r="B12" s="63"/>
      <c r="D12" s="13">
        <v>58573365</v>
      </c>
      <c r="F12" s="13">
        <v>404268698285</v>
      </c>
      <c r="H12" s="13">
        <v>404001344000</v>
      </c>
      <c r="J12" s="13">
        <v>325927650</v>
      </c>
      <c r="L12" s="52">
        <f t="shared" si="0"/>
        <v>4.9336198454395677E-4</v>
      </c>
      <c r="N12" s="49"/>
    </row>
    <row r="13" spans="1:14" ht="21.95" customHeight="1" x14ac:dyDescent="0.2">
      <c r="A13" s="63" t="s">
        <v>109</v>
      </c>
      <c r="B13" s="63"/>
      <c r="D13" s="13">
        <v>609381</v>
      </c>
      <c r="F13" s="13">
        <v>1000000002497</v>
      </c>
      <c r="H13" s="13">
        <v>1000000520000</v>
      </c>
      <c r="J13" s="13">
        <v>91878</v>
      </c>
      <c r="L13" s="52">
        <f t="shared" si="0"/>
        <v>1.3907722286197464E-7</v>
      </c>
      <c r="N13" s="49"/>
    </row>
    <row r="14" spans="1:14" ht="21.95" customHeight="1" x14ac:dyDescent="0.2">
      <c r="A14" s="63" t="s">
        <v>110</v>
      </c>
      <c r="B14" s="63"/>
      <c r="D14" s="13">
        <v>1380821917</v>
      </c>
      <c r="F14" s="13">
        <v>3602124383560</v>
      </c>
      <c r="H14" s="13">
        <v>3603505205477</v>
      </c>
      <c r="J14" s="13">
        <v>0</v>
      </c>
      <c r="L14" s="52">
        <f t="shared" si="0"/>
        <v>0</v>
      </c>
      <c r="N14" s="49"/>
    </row>
    <row r="15" spans="1:14" ht="21.95" customHeight="1" x14ac:dyDescent="0.2">
      <c r="A15" s="63" t="s">
        <v>111</v>
      </c>
      <c r="B15" s="63"/>
      <c r="D15" s="13">
        <v>61076485</v>
      </c>
      <c r="F15" s="13">
        <v>249759</v>
      </c>
      <c r="H15" s="13">
        <v>0</v>
      </c>
      <c r="J15" s="13">
        <v>61326244</v>
      </c>
      <c r="L15" s="52">
        <f t="shared" si="0"/>
        <v>9.283053292492037E-5</v>
      </c>
      <c r="N15" s="49"/>
    </row>
    <row r="16" spans="1:14" ht="21.95" customHeight="1" x14ac:dyDescent="0.2">
      <c r="A16" s="63" t="s">
        <v>112</v>
      </c>
      <c r="B16" s="63"/>
      <c r="D16" s="13">
        <v>5412932</v>
      </c>
      <c r="F16" s="13">
        <v>22093</v>
      </c>
      <c r="H16" s="13">
        <v>54000</v>
      </c>
      <c r="J16" s="13">
        <v>5381025</v>
      </c>
      <c r="L16" s="52">
        <f t="shared" si="0"/>
        <v>8.1453450570414784E-6</v>
      </c>
      <c r="N16" s="49"/>
    </row>
    <row r="17" spans="1:14" ht="21.95" customHeight="1" x14ac:dyDescent="0.2">
      <c r="A17" s="63" t="s">
        <v>113</v>
      </c>
      <c r="B17" s="63"/>
      <c r="D17" s="13">
        <v>1483979</v>
      </c>
      <c r="F17" s="13">
        <v>6074</v>
      </c>
      <c r="H17" s="13">
        <v>504000</v>
      </c>
      <c r="J17" s="13">
        <v>986053</v>
      </c>
      <c r="L17" s="52">
        <f t="shared" si="0"/>
        <v>1.4926044628171996E-6</v>
      </c>
      <c r="N17" s="49"/>
    </row>
    <row r="18" spans="1:14" ht="21.95" customHeight="1" x14ac:dyDescent="0.2">
      <c r="A18" s="63" t="s">
        <v>114</v>
      </c>
      <c r="B18" s="63"/>
      <c r="D18" s="13">
        <v>23198707</v>
      </c>
      <c r="F18" s="13">
        <v>93011</v>
      </c>
      <c r="H18" s="13">
        <v>504000</v>
      </c>
      <c r="J18" s="13">
        <v>22787718</v>
      </c>
      <c r="L18" s="52">
        <f t="shared" si="0"/>
        <v>3.4494139345673941E-5</v>
      </c>
      <c r="N18" s="49"/>
    </row>
    <row r="19" spans="1:14" ht="21.95" customHeight="1" x14ac:dyDescent="0.2">
      <c r="A19" s="63" t="s">
        <v>115</v>
      </c>
      <c r="B19" s="63"/>
      <c r="D19" s="13">
        <v>20610305</v>
      </c>
      <c r="F19" s="13">
        <v>186150000553</v>
      </c>
      <c r="H19" s="13">
        <v>186100900000</v>
      </c>
      <c r="J19" s="13">
        <v>69710858</v>
      </c>
      <c r="L19" s="52">
        <f t="shared" si="0"/>
        <v>1.0552245950026628E-4</v>
      </c>
      <c r="N19" s="49"/>
    </row>
    <row r="20" spans="1:14" ht="21.95" customHeight="1" x14ac:dyDescent="0.2">
      <c r="A20" s="63" t="s">
        <v>116</v>
      </c>
      <c r="B20" s="63"/>
      <c r="D20" s="13">
        <v>5878329</v>
      </c>
      <c r="F20" s="13">
        <v>1004000023993</v>
      </c>
      <c r="H20" s="13">
        <v>1004000010000</v>
      </c>
      <c r="J20" s="13">
        <v>5892322</v>
      </c>
      <c r="L20" s="52">
        <f t="shared" si="0"/>
        <v>8.9193036414431747E-6</v>
      </c>
      <c r="N20" s="49"/>
    </row>
    <row r="21" spans="1:14" ht="21.95" customHeight="1" x14ac:dyDescent="0.2">
      <c r="A21" s="63" t="s">
        <v>117</v>
      </c>
      <c r="B21" s="63"/>
      <c r="D21" s="13">
        <v>76011517</v>
      </c>
      <c r="F21" s="13">
        <v>0</v>
      </c>
      <c r="H21" s="13">
        <v>504000</v>
      </c>
      <c r="J21" s="13">
        <v>75507517</v>
      </c>
      <c r="L21" s="52">
        <f t="shared" si="0"/>
        <v>1.1429695650278997E-4</v>
      </c>
      <c r="N21" s="49"/>
    </row>
    <row r="22" spans="1:14" ht="21.95" customHeight="1" x14ac:dyDescent="0.2">
      <c r="A22" s="63" t="s">
        <v>118</v>
      </c>
      <c r="B22" s="63"/>
      <c r="D22" s="13">
        <v>180000000000</v>
      </c>
      <c r="F22" s="13">
        <v>0</v>
      </c>
      <c r="H22" s="13">
        <v>180000000000</v>
      </c>
      <c r="J22" s="13">
        <v>0</v>
      </c>
      <c r="L22" s="52">
        <f t="shared" si="0"/>
        <v>0</v>
      </c>
      <c r="N22" s="49"/>
    </row>
    <row r="23" spans="1:14" ht="21.95" customHeight="1" x14ac:dyDescent="0.2">
      <c r="A23" s="63" t="s">
        <v>119</v>
      </c>
      <c r="B23" s="63"/>
      <c r="D23" s="13">
        <v>56000000000</v>
      </c>
      <c r="F23" s="13">
        <v>0</v>
      </c>
      <c r="H23" s="13">
        <v>56000000000</v>
      </c>
      <c r="J23" s="13">
        <v>0</v>
      </c>
      <c r="L23" s="52">
        <f t="shared" si="0"/>
        <v>0</v>
      </c>
      <c r="N23" s="49"/>
    </row>
    <row r="24" spans="1:14" ht="21.95" customHeight="1" x14ac:dyDescent="0.2">
      <c r="A24" s="63" t="s">
        <v>120</v>
      </c>
      <c r="B24" s="63"/>
      <c r="D24" s="13">
        <v>440000</v>
      </c>
      <c r="F24" s="13">
        <v>5222687751688</v>
      </c>
      <c r="H24" s="13">
        <v>5222001200000</v>
      </c>
      <c r="J24" s="13">
        <v>686991688</v>
      </c>
      <c r="L24" s="52">
        <f t="shared" si="0"/>
        <v>1.039910491045736E-3</v>
      </c>
      <c r="N24" s="49"/>
    </row>
    <row r="25" spans="1:14" ht="21.95" customHeight="1" x14ac:dyDescent="0.2">
      <c r="A25" s="63" t="s">
        <v>121</v>
      </c>
      <c r="B25" s="63"/>
      <c r="D25" s="13">
        <v>5790000000000</v>
      </c>
      <c r="F25" s="13">
        <v>0</v>
      </c>
      <c r="H25" s="13">
        <v>240000000000</v>
      </c>
      <c r="J25" s="13">
        <v>5550000000000</v>
      </c>
      <c r="L25" s="52">
        <f t="shared" si="0"/>
        <v>8.4011252626739719</v>
      </c>
      <c r="N25" s="49"/>
    </row>
    <row r="26" spans="1:14" ht="21.95" customHeight="1" x14ac:dyDescent="0.2">
      <c r="A26" s="63" t="s">
        <v>122</v>
      </c>
      <c r="B26" s="63"/>
      <c r="D26" s="13">
        <v>2538000000000</v>
      </c>
      <c r="F26" s="13">
        <v>0</v>
      </c>
      <c r="H26" s="13">
        <v>2538000000000</v>
      </c>
      <c r="J26" s="13">
        <v>0</v>
      </c>
      <c r="L26" s="52">
        <f t="shared" si="0"/>
        <v>0</v>
      </c>
      <c r="N26" s="49"/>
    </row>
    <row r="27" spans="1:14" ht="21.95" customHeight="1" x14ac:dyDescent="0.2">
      <c r="A27" s="63" t="s">
        <v>123</v>
      </c>
      <c r="B27" s="63"/>
      <c r="D27" s="13">
        <v>672000000000</v>
      </c>
      <c r="F27" s="13">
        <v>0</v>
      </c>
      <c r="H27" s="13">
        <v>672000000000</v>
      </c>
      <c r="J27" s="13">
        <v>0</v>
      </c>
      <c r="L27" s="52">
        <f t="shared" si="0"/>
        <v>0</v>
      </c>
      <c r="N27" s="49"/>
    </row>
    <row r="28" spans="1:14" ht="21.95" customHeight="1" x14ac:dyDescent="0.2">
      <c r="A28" s="63" t="s">
        <v>124</v>
      </c>
      <c r="B28" s="63"/>
      <c r="D28" s="13">
        <v>1328000000000</v>
      </c>
      <c r="F28" s="13">
        <v>0</v>
      </c>
      <c r="H28" s="13">
        <v>1328000000000</v>
      </c>
      <c r="J28" s="13">
        <v>0</v>
      </c>
      <c r="L28" s="52">
        <f t="shared" si="0"/>
        <v>0</v>
      </c>
      <c r="N28" s="49"/>
    </row>
    <row r="29" spans="1:14" ht="21.95" customHeight="1" x14ac:dyDescent="0.2">
      <c r="A29" s="63" t="s">
        <v>125</v>
      </c>
      <c r="B29" s="63"/>
      <c r="D29" s="13">
        <v>0</v>
      </c>
      <c r="F29" s="13">
        <v>618000000000</v>
      </c>
      <c r="H29" s="13">
        <v>0</v>
      </c>
      <c r="J29" s="13">
        <v>618000000000</v>
      </c>
      <c r="L29" s="52">
        <f t="shared" si="0"/>
        <v>0.93547665087072329</v>
      </c>
      <c r="N29" s="49"/>
    </row>
    <row r="30" spans="1:14" ht="21.95" customHeight="1" x14ac:dyDescent="0.2">
      <c r="A30" s="63" t="s">
        <v>126</v>
      </c>
      <c r="B30" s="63"/>
      <c r="D30" s="13">
        <v>0</v>
      </c>
      <c r="F30" s="13">
        <v>84000000000</v>
      </c>
      <c r="H30" s="13">
        <v>0</v>
      </c>
      <c r="J30" s="13">
        <v>84000000000</v>
      </c>
      <c r="L30" s="52">
        <f t="shared" si="0"/>
        <v>0.12715216613776822</v>
      </c>
      <c r="N30" s="49"/>
    </row>
    <row r="31" spans="1:14" ht="21.95" customHeight="1" x14ac:dyDescent="0.2">
      <c r="A31" s="63" t="s">
        <v>127</v>
      </c>
      <c r="B31" s="63"/>
      <c r="D31" s="13">
        <v>0</v>
      </c>
      <c r="F31" s="13">
        <v>2550000000000</v>
      </c>
      <c r="H31" s="13">
        <v>0</v>
      </c>
      <c r="J31" s="13">
        <v>2550000000000</v>
      </c>
      <c r="L31" s="52">
        <f t="shared" si="0"/>
        <v>3.8599764720393925</v>
      </c>
      <c r="N31" s="49"/>
    </row>
    <row r="32" spans="1:14" ht="21.95" customHeight="1" x14ac:dyDescent="0.2">
      <c r="A32" s="63" t="s">
        <v>128</v>
      </c>
      <c r="B32" s="63"/>
      <c r="D32" s="13">
        <v>0</v>
      </c>
      <c r="F32" s="13">
        <v>1004000000000</v>
      </c>
      <c r="H32" s="13">
        <v>0</v>
      </c>
      <c r="J32" s="13">
        <v>1004000000000</v>
      </c>
      <c r="L32" s="52">
        <f t="shared" si="0"/>
        <v>1.5197711285990392</v>
      </c>
      <c r="N32" s="49"/>
    </row>
    <row r="33" spans="1:14" ht="21.95" customHeight="1" x14ac:dyDescent="0.2">
      <c r="A33" s="63" t="s">
        <v>129</v>
      </c>
      <c r="B33" s="63"/>
      <c r="D33" s="13">
        <v>0</v>
      </c>
      <c r="F33" s="13">
        <v>6004005993758</v>
      </c>
      <c r="H33" s="13">
        <v>6004002300000</v>
      </c>
      <c r="J33" s="13">
        <v>3693758</v>
      </c>
      <c r="L33" s="52">
        <f t="shared" si="0"/>
        <v>5.5913015581989334E-6</v>
      </c>
      <c r="N33" s="49"/>
    </row>
    <row r="34" spans="1:14" ht="21.95" customHeight="1" x14ac:dyDescent="0.2">
      <c r="A34" s="63" t="s">
        <v>130</v>
      </c>
      <c r="B34" s="63"/>
      <c r="D34" s="13">
        <v>0</v>
      </c>
      <c r="F34" s="13">
        <v>2563000000000</v>
      </c>
      <c r="H34" s="13">
        <v>0</v>
      </c>
      <c r="J34" s="13">
        <v>2563000000000</v>
      </c>
      <c r="L34" s="52">
        <f t="shared" si="0"/>
        <v>3.8796547834654755</v>
      </c>
      <c r="N34" s="49"/>
    </row>
    <row r="35" spans="1:14" ht="21.95" customHeight="1" x14ac:dyDescent="0.2">
      <c r="A35" s="63" t="s">
        <v>131</v>
      </c>
      <c r="B35" s="63"/>
      <c r="D35" s="13">
        <v>0</v>
      </c>
      <c r="F35" s="13">
        <v>2441000000000</v>
      </c>
      <c r="H35" s="13">
        <v>0</v>
      </c>
      <c r="J35" s="13">
        <v>2441000000000</v>
      </c>
      <c r="L35" s="52">
        <f t="shared" si="0"/>
        <v>3.694981399313003</v>
      </c>
      <c r="N35" s="49"/>
    </row>
    <row r="36" spans="1:14" ht="21.95" customHeight="1" x14ac:dyDescent="0.2">
      <c r="A36" s="63" t="s">
        <v>132</v>
      </c>
      <c r="B36" s="63"/>
      <c r="D36" s="13">
        <v>0</v>
      </c>
      <c r="F36" s="13">
        <v>1450000000000</v>
      </c>
      <c r="H36" s="13">
        <v>0</v>
      </c>
      <c r="J36" s="13">
        <v>1450000000000</v>
      </c>
      <c r="L36" s="52">
        <f t="shared" si="0"/>
        <v>2.1948885821400466</v>
      </c>
      <c r="N36" s="49"/>
    </row>
    <row r="37" spans="1:14" ht="21.95" customHeight="1" x14ac:dyDescent="0.2">
      <c r="A37" s="63" t="s">
        <v>133</v>
      </c>
      <c r="B37" s="63"/>
      <c r="D37" s="13">
        <v>0</v>
      </c>
      <c r="F37" s="13">
        <v>1000000000000</v>
      </c>
      <c r="H37" s="13">
        <v>0</v>
      </c>
      <c r="J37" s="13">
        <v>1000000000000</v>
      </c>
      <c r="L37" s="52">
        <f t="shared" si="0"/>
        <v>1.5137162635448598</v>
      </c>
      <c r="N37" s="49"/>
    </row>
    <row r="38" spans="1:14" ht="21.95" customHeight="1" x14ac:dyDescent="0.2">
      <c r="A38" s="63" t="s">
        <v>134</v>
      </c>
      <c r="B38" s="63"/>
      <c r="D38" s="13">
        <v>0</v>
      </c>
      <c r="F38" s="13">
        <v>10000000000000</v>
      </c>
      <c r="H38" s="13">
        <v>8786000000000</v>
      </c>
      <c r="J38" s="13">
        <v>1214000000000</v>
      </c>
      <c r="L38" s="52">
        <f t="shared" si="0"/>
        <v>1.8376515439434595</v>
      </c>
      <c r="N38" s="49"/>
    </row>
    <row r="39" spans="1:14" ht="21.95" customHeight="1" x14ac:dyDescent="0.2">
      <c r="A39" s="63" t="s">
        <v>135</v>
      </c>
      <c r="B39" s="63"/>
      <c r="D39" s="13">
        <v>0</v>
      </c>
      <c r="F39" s="13">
        <v>6151000000000</v>
      </c>
      <c r="H39" s="13">
        <v>1300000000000</v>
      </c>
      <c r="J39" s="13">
        <v>4851000000000</v>
      </c>
      <c r="L39" s="52">
        <f t="shared" si="0"/>
        <v>7.3430375944561144</v>
      </c>
      <c r="N39" s="49"/>
    </row>
    <row r="40" spans="1:14" ht="21.95" customHeight="1" x14ac:dyDescent="0.2">
      <c r="A40" s="61" t="s">
        <v>136</v>
      </c>
      <c r="B40" s="61"/>
      <c r="D40" s="16">
        <v>0</v>
      </c>
      <c r="F40" s="16">
        <v>1000000000000</v>
      </c>
      <c r="H40" s="16">
        <v>0</v>
      </c>
      <c r="J40" s="16">
        <v>1000000000000</v>
      </c>
      <c r="L40" s="52">
        <f t="shared" si="0"/>
        <v>1.5137162635448598</v>
      </c>
      <c r="N40" s="49"/>
    </row>
    <row r="41" spans="1:14" ht="21.95" customHeight="1" x14ac:dyDescent="0.2">
      <c r="A41" s="62" t="s">
        <v>23</v>
      </c>
      <c r="B41" s="62"/>
      <c r="D41" s="6">
        <v>10583489183376</v>
      </c>
      <c r="F41" s="6">
        <v>80944270158408</v>
      </c>
      <c r="H41" s="6">
        <v>67201205383244</v>
      </c>
      <c r="J41" s="6">
        <v>24326553958540</v>
      </c>
      <c r="L41" s="7">
        <f>SUM(L8:L40)</f>
        <v>36.823500363043586</v>
      </c>
    </row>
    <row r="44" spans="1:14" x14ac:dyDescent="0.2">
      <c r="L44" s="50"/>
    </row>
  </sheetData>
  <mergeCells count="40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</mergeCells>
  <pageMargins left="0.39" right="0.39" top="0.39" bottom="0.39" header="0" footer="0"/>
  <pageSetup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2"/>
  <sheetViews>
    <sheetView rightToLeft="1" tabSelected="1" view="pageBreakPreview" zoomScaleNormal="100" zoomScaleSheetLayoutView="100" workbookViewId="0">
      <selection activeCell="F9" sqref="F9"/>
    </sheetView>
  </sheetViews>
  <sheetFormatPr defaultRowHeight="12.75" x14ac:dyDescent="0.2"/>
  <cols>
    <col min="1" max="1" width="2.5703125" customWidth="1"/>
    <col min="2" max="2" width="5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9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9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65" customHeight="1" x14ac:dyDescent="0.2"/>
    <row r="5" spans="1:10" ht="29.1" customHeight="1" x14ac:dyDescent="0.2">
      <c r="A5" s="1" t="s">
        <v>138</v>
      </c>
      <c r="B5" s="60" t="s">
        <v>139</v>
      </c>
      <c r="C5" s="60"/>
      <c r="D5" s="60"/>
      <c r="E5" s="60"/>
      <c r="F5" s="60"/>
      <c r="G5" s="60"/>
      <c r="H5" s="60"/>
      <c r="I5" s="60"/>
      <c r="J5" s="60"/>
    </row>
    <row r="6" spans="1:10" ht="14.65" customHeight="1" x14ac:dyDescent="0.2"/>
    <row r="7" spans="1:10" ht="14.65" customHeight="1" x14ac:dyDescent="0.2">
      <c r="A7" s="56" t="s">
        <v>140</v>
      </c>
      <c r="B7" s="56"/>
      <c r="D7" s="2" t="s">
        <v>141</v>
      </c>
      <c r="F7" s="2" t="s">
        <v>101</v>
      </c>
      <c r="H7" s="2" t="s">
        <v>142</v>
      </c>
      <c r="J7" s="2" t="s">
        <v>143</v>
      </c>
    </row>
    <row r="8" spans="1:10" ht="21.95" customHeight="1" x14ac:dyDescent="0.2">
      <c r="A8" s="63" t="s">
        <v>145</v>
      </c>
      <c r="B8" s="63"/>
      <c r="D8" s="8" t="s">
        <v>144</v>
      </c>
      <c r="F8" s="13">
        <v>1528384000</v>
      </c>
      <c r="H8" s="12">
        <v>0.11</v>
      </c>
      <c r="J8" s="12">
        <v>0</v>
      </c>
    </row>
    <row r="9" spans="1:10" ht="21.95" customHeight="1" x14ac:dyDescent="0.2">
      <c r="A9" s="63" t="s">
        <v>147</v>
      </c>
      <c r="B9" s="63"/>
      <c r="D9" s="11" t="s">
        <v>146</v>
      </c>
      <c r="F9" s="13">
        <f>'درآمد سرمایه گذاری در اوراق به'!J30</f>
        <v>910236964505</v>
      </c>
      <c r="H9" s="12">
        <v>53.23</v>
      </c>
      <c r="J9" s="12">
        <v>1.08</v>
      </c>
    </row>
    <row r="10" spans="1:10" ht="21.95" customHeight="1" x14ac:dyDescent="0.2">
      <c r="A10" s="63" t="s">
        <v>149</v>
      </c>
      <c r="B10" s="63"/>
      <c r="D10" s="11" t="s">
        <v>148</v>
      </c>
      <c r="F10" s="13">
        <v>475688031298</v>
      </c>
      <c r="H10" s="12">
        <v>34.32</v>
      </c>
      <c r="J10" s="12">
        <v>0.7</v>
      </c>
    </row>
    <row r="11" spans="1:10" ht="21.95" customHeight="1" x14ac:dyDescent="0.2">
      <c r="A11" s="61" t="s">
        <v>151</v>
      </c>
      <c r="B11" s="61"/>
      <c r="D11" s="11" t="s">
        <v>150</v>
      </c>
      <c r="F11" s="16">
        <v>489142045</v>
      </c>
      <c r="H11" s="15">
        <v>0.04</v>
      </c>
      <c r="J11" s="15">
        <v>0</v>
      </c>
    </row>
    <row r="12" spans="1:10" ht="21.95" customHeight="1" x14ac:dyDescent="0.2">
      <c r="A12" s="62" t="s">
        <v>23</v>
      </c>
      <c r="B12" s="62"/>
      <c r="D12" s="6"/>
      <c r="F12" s="6">
        <v>1215542764700</v>
      </c>
      <c r="H12" s="7">
        <v>87.7</v>
      </c>
      <c r="J12" s="7">
        <v>1.78</v>
      </c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9"/>
  <sheetViews>
    <sheetView rightToLeft="1" view="pageBreakPreview" zoomScale="85" zoomScaleNormal="100" zoomScaleSheetLayoutView="85" workbookViewId="0">
      <selection activeCell="L27" sqref="L27"/>
    </sheetView>
  </sheetViews>
  <sheetFormatPr defaultRowHeight="12.75" x14ac:dyDescent="0.2"/>
  <cols>
    <col min="1" max="1" width="4.5703125" bestFit="1" customWidth="1"/>
    <col min="2" max="2" width="43.28515625" bestFit="1" customWidth="1"/>
    <col min="3" max="3" width="1.28515625" customWidth="1"/>
    <col min="4" max="4" width="14.140625" bestFit="1" customWidth="1"/>
    <col min="5" max="5" width="1.28515625" customWidth="1"/>
    <col min="6" max="6" width="13.7109375" bestFit="1" customWidth="1"/>
    <col min="7" max="7" width="1.28515625" customWidth="1"/>
    <col min="8" max="8" width="14.7109375" bestFit="1" customWidth="1"/>
    <col min="9" max="9" width="1.28515625" customWidth="1"/>
    <col min="10" max="10" width="14.7109375" bestFit="1" customWidth="1"/>
    <col min="11" max="11" width="1.28515625" customWidth="1"/>
    <col min="12" max="12" width="15.28515625" bestFit="1" customWidth="1"/>
    <col min="13" max="13" width="1.28515625" customWidth="1"/>
    <col min="14" max="14" width="14.140625" bestFit="1" customWidth="1"/>
    <col min="15" max="16" width="1.28515625" customWidth="1"/>
    <col min="17" max="17" width="2" bestFit="1" customWidth="1"/>
    <col min="18" max="18" width="1.28515625" customWidth="1"/>
    <col min="19" max="19" width="14.7109375" bestFit="1" customWidth="1"/>
    <col min="20" max="20" width="1.28515625" customWidth="1"/>
    <col min="21" max="21" width="14.7109375" bestFit="1" customWidth="1"/>
    <col min="22" max="22" width="1.28515625" customWidth="1"/>
    <col min="23" max="23" width="15.28515625" bestFit="1" customWidth="1"/>
    <col min="24" max="24" width="0.28515625" customWidth="1"/>
  </cols>
  <sheetData>
    <row r="1" spans="1:2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21.9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21.9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4.65" customHeight="1" x14ac:dyDescent="0.2"/>
    <row r="5" spans="1:23" ht="14.65" customHeight="1" x14ac:dyDescent="0.2">
      <c r="A5" s="32" t="s">
        <v>144</v>
      </c>
      <c r="B5" s="32" t="s">
        <v>156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14.65" customHeight="1" x14ac:dyDescent="0.2">
      <c r="D6" s="56" t="s">
        <v>152</v>
      </c>
      <c r="E6" s="56"/>
      <c r="F6" s="56"/>
      <c r="G6" s="56"/>
      <c r="H6" s="56"/>
      <c r="I6" s="56"/>
      <c r="J6" s="56"/>
      <c r="K6" s="56"/>
      <c r="L6" s="56"/>
      <c r="N6" s="56" t="s">
        <v>153</v>
      </c>
      <c r="O6" s="56"/>
      <c r="P6" s="56"/>
      <c r="Q6" s="56"/>
      <c r="R6" s="56"/>
      <c r="S6" s="56"/>
      <c r="T6" s="56"/>
      <c r="U6" s="56"/>
      <c r="V6" s="56"/>
      <c r="W6" s="56"/>
    </row>
    <row r="7" spans="1:23" ht="14.65" customHeight="1" x14ac:dyDescent="0.2">
      <c r="A7" s="56" t="s">
        <v>19</v>
      </c>
      <c r="B7" s="56"/>
      <c r="D7" s="2" t="s">
        <v>157</v>
      </c>
      <c r="F7" s="2" t="s">
        <v>154</v>
      </c>
      <c r="H7" s="2" t="s">
        <v>155</v>
      </c>
      <c r="J7" s="4" t="s">
        <v>101</v>
      </c>
      <c r="K7" s="3"/>
      <c r="L7" s="4" t="s">
        <v>142</v>
      </c>
      <c r="N7" s="2" t="s">
        <v>157</v>
      </c>
      <c r="P7" s="56" t="s">
        <v>154</v>
      </c>
      <c r="Q7" s="56"/>
      <c r="S7" s="2" t="s">
        <v>155</v>
      </c>
      <c r="U7" s="4" t="s">
        <v>101</v>
      </c>
      <c r="V7" s="3"/>
      <c r="W7" s="4" t="s">
        <v>142</v>
      </c>
    </row>
    <row r="8" spans="1:23" ht="21.95" customHeight="1" x14ac:dyDescent="0.2">
      <c r="A8" s="57" t="s">
        <v>22</v>
      </c>
      <c r="B8" s="57"/>
      <c r="D8" s="23">
        <v>0</v>
      </c>
      <c r="F8" s="23">
        <v>0</v>
      </c>
      <c r="H8" s="23">
        <v>1528384000</v>
      </c>
      <c r="J8" s="23">
        <v>1528384000</v>
      </c>
      <c r="L8" s="19">
        <v>0.11</v>
      </c>
      <c r="N8" s="23">
        <v>0</v>
      </c>
      <c r="P8" s="58">
        <v>0</v>
      </c>
      <c r="Q8" s="58"/>
      <c r="S8" s="23">
        <v>1528384000</v>
      </c>
      <c r="U8" s="23">
        <v>1528384000</v>
      </c>
      <c r="W8" s="19">
        <v>0.06</v>
      </c>
    </row>
    <row r="9" spans="1:23" s="27" customFormat="1" x14ac:dyDescent="0.2"/>
  </sheetData>
  <mergeCells count="9">
    <mergeCell ref="A7:B7"/>
    <mergeCell ref="P7:Q7"/>
    <mergeCell ref="A8:B8"/>
    <mergeCell ref="P8:Q8"/>
    <mergeCell ref="A1:W1"/>
    <mergeCell ref="A2:W2"/>
    <mergeCell ref="A3:W3"/>
    <mergeCell ref="D6:L6"/>
    <mergeCell ref="N6:W6"/>
  </mergeCells>
  <pageMargins left="0.39" right="0.39" top="0.39" bottom="0.39" header="0" footer="0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3"/>
  <sheetViews>
    <sheetView rightToLeft="1" view="pageBreakPreview" zoomScale="60" zoomScaleNormal="100" workbookViewId="0">
      <selection activeCell="O29" sqref="O29"/>
    </sheetView>
  </sheetViews>
  <sheetFormatPr defaultRowHeight="12.75" x14ac:dyDescent="0.2"/>
  <cols>
    <col min="1" max="1" width="5.140625" customWidth="1"/>
    <col min="2" max="2" width="40.140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</cols>
  <sheetData>
    <row r="1" spans="1:7" ht="29.1" customHeight="1" x14ac:dyDescent="0.2">
      <c r="A1" s="59" t="s">
        <v>0</v>
      </c>
      <c r="B1" s="59"/>
      <c r="C1" s="59"/>
      <c r="D1" s="59"/>
      <c r="E1" s="59"/>
      <c r="F1" s="59"/>
      <c r="G1" s="59"/>
    </row>
    <row r="2" spans="1:7" ht="21.95" customHeight="1" x14ac:dyDescent="0.2">
      <c r="A2" s="59" t="s">
        <v>137</v>
      </c>
      <c r="B2" s="59"/>
      <c r="C2" s="59"/>
      <c r="D2" s="59"/>
      <c r="E2" s="59"/>
      <c r="F2" s="59"/>
      <c r="G2" s="59"/>
    </row>
    <row r="3" spans="1:7" ht="21.95" customHeight="1" x14ac:dyDescent="0.2">
      <c r="A3" s="59" t="s">
        <v>2</v>
      </c>
      <c r="B3" s="59"/>
      <c r="C3" s="59"/>
      <c r="D3" s="59"/>
      <c r="E3" s="59"/>
      <c r="F3" s="59"/>
      <c r="G3" s="59"/>
    </row>
    <row r="4" spans="1:7" ht="14.65" customHeight="1" x14ac:dyDescent="0.2"/>
    <row r="5" spans="1:7" ht="14.65" customHeight="1" x14ac:dyDescent="0.2">
      <c r="A5" s="1" t="s">
        <v>166</v>
      </c>
      <c r="B5" s="60" t="s">
        <v>167</v>
      </c>
      <c r="C5" s="60"/>
      <c r="D5" s="60"/>
      <c r="E5" s="60"/>
      <c r="F5" s="60"/>
      <c r="G5" s="60"/>
    </row>
    <row r="6" spans="1:7" ht="14.65" customHeight="1" x14ac:dyDescent="0.2">
      <c r="A6" s="21"/>
      <c r="B6" s="21"/>
      <c r="C6" s="21"/>
      <c r="D6" s="21"/>
      <c r="E6" s="21"/>
      <c r="F6" s="21"/>
      <c r="G6" s="21"/>
    </row>
    <row r="7" spans="1:7" ht="14.65" customHeight="1" x14ac:dyDescent="0.2">
      <c r="A7" s="56" t="s">
        <v>168</v>
      </c>
      <c r="B7" s="56"/>
      <c r="D7" s="56" t="s">
        <v>152</v>
      </c>
      <c r="E7" s="56"/>
      <c r="F7" s="56" t="s">
        <v>153</v>
      </c>
      <c r="G7" s="56"/>
    </row>
    <row r="8" spans="1:7" ht="21.95" customHeight="1" x14ac:dyDescent="0.2">
      <c r="A8" s="57" t="s">
        <v>107</v>
      </c>
      <c r="B8" s="57"/>
      <c r="D8" s="10">
        <v>25838</v>
      </c>
      <c r="F8" s="10">
        <v>42425</v>
      </c>
    </row>
    <row r="9" spans="1:7" ht="21.95" customHeight="1" x14ac:dyDescent="0.2">
      <c r="A9" s="63" t="s">
        <v>108</v>
      </c>
      <c r="B9" s="63"/>
      <c r="D9" s="13">
        <v>240712</v>
      </c>
      <c r="F9" s="13">
        <v>360570</v>
      </c>
    </row>
    <row r="10" spans="1:7" ht="21.95" customHeight="1" x14ac:dyDescent="0.2">
      <c r="A10" s="63" t="s">
        <v>109</v>
      </c>
      <c r="B10" s="63"/>
      <c r="D10" s="13">
        <v>2497</v>
      </c>
      <c r="F10" s="13">
        <v>4984</v>
      </c>
    </row>
    <row r="11" spans="1:7" ht="21.95" customHeight="1" x14ac:dyDescent="0.2">
      <c r="A11" s="63" t="s">
        <v>111</v>
      </c>
      <c r="B11" s="63"/>
      <c r="D11" s="13">
        <v>249759</v>
      </c>
      <c r="F11" s="13">
        <v>499518</v>
      </c>
    </row>
    <row r="12" spans="1:7" ht="21.95" customHeight="1" x14ac:dyDescent="0.2">
      <c r="A12" s="63" t="s">
        <v>112</v>
      </c>
      <c r="B12" s="63"/>
      <c r="D12" s="13">
        <v>22093</v>
      </c>
      <c r="F12" s="13">
        <v>44097</v>
      </c>
    </row>
    <row r="13" spans="1:7" ht="21.95" customHeight="1" x14ac:dyDescent="0.2">
      <c r="A13" s="63" t="s">
        <v>113</v>
      </c>
      <c r="B13" s="63"/>
      <c r="D13" s="13">
        <v>6074</v>
      </c>
      <c r="F13" s="13">
        <v>12123</v>
      </c>
    </row>
    <row r="14" spans="1:7" ht="21.95" customHeight="1" x14ac:dyDescent="0.2">
      <c r="A14" s="63" t="s">
        <v>114</v>
      </c>
      <c r="B14" s="63"/>
      <c r="D14" s="13">
        <v>93011</v>
      </c>
      <c r="F14" s="13">
        <v>187699</v>
      </c>
    </row>
    <row r="15" spans="1:7" ht="21.95" customHeight="1" x14ac:dyDescent="0.2">
      <c r="A15" s="63" t="s">
        <v>116</v>
      </c>
      <c r="B15" s="63"/>
      <c r="D15" s="13">
        <v>23993</v>
      </c>
      <c r="F15" s="13">
        <v>47889</v>
      </c>
    </row>
    <row r="16" spans="1:7" ht="21.95" customHeight="1" x14ac:dyDescent="0.2">
      <c r="A16" s="63" t="s">
        <v>169</v>
      </c>
      <c r="B16" s="63"/>
      <c r="D16" s="13">
        <v>0</v>
      </c>
      <c r="F16" s="13">
        <v>1553424657</v>
      </c>
    </row>
    <row r="17" spans="1:6" ht="21.95" customHeight="1" x14ac:dyDescent="0.2">
      <c r="A17" s="63" t="s">
        <v>170</v>
      </c>
      <c r="B17" s="63"/>
      <c r="D17" s="13">
        <v>0</v>
      </c>
      <c r="F17" s="13">
        <v>1405479450</v>
      </c>
    </row>
    <row r="18" spans="1:6" ht="21.95" customHeight="1" x14ac:dyDescent="0.2">
      <c r="A18" s="63" t="s">
        <v>171</v>
      </c>
      <c r="B18" s="63"/>
      <c r="D18" s="13">
        <v>0</v>
      </c>
      <c r="F18" s="13">
        <v>288493149</v>
      </c>
    </row>
    <row r="19" spans="1:6" ht="21.95" customHeight="1" x14ac:dyDescent="0.2">
      <c r="A19" s="63" t="s">
        <v>172</v>
      </c>
      <c r="B19" s="63"/>
      <c r="D19" s="13">
        <v>0</v>
      </c>
      <c r="F19" s="13">
        <v>178273971</v>
      </c>
    </row>
    <row r="20" spans="1:6" ht="21.95" customHeight="1" x14ac:dyDescent="0.2">
      <c r="A20" s="63" t="s">
        <v>173</v>
      </c>
      <c r="B20" s="63"/>
      <c r="D20" s="13">
        <v>0</v>
      </c>
      <c r="F20" s="13">
        <v>251506848</v>
      </c>
    </row>
    <row r="21" spans="1:6" ht="21.95" customHeight="1" x14ac:dyDescent="0.2">
      <c r="A21" s="63" t="s">
        <v>174</v>
      </c>
      <c r="B21" s="63"/>
      <c r="D21" s="13">
        <v>0</v>
      </c>
      <c r="F21" s="13">
        <v>687945204</v>
      </c>
    </row>
    <row r="22" spans="1:6" ht="21.95" customHeight="1" x14ac:dyDescent="0.2">
      <c r="A22" s="63" t="s">
        <v>175</v>
      </c>
      <c r="B22" s="63"/>
      <c r="D22" s="13">
        <v>0</v>
      </c>
      <c r="F22" s="13">
        <v>4315068492</v>
      </c>
    </row>
    <row r="23" spans="1:6" ht="21.95" customHeight="1" x14ac:dyDescent="0.2">
      <c r="A23" s="63" t="s">
        <v>176</v>
      </c>
      <c r="B23" s="63"/>
      <c r="D23" s="13">
        <v>0</v>
      </c>
      <c r="F23" s="13">
        <v>665753424</v>
      </c>
    </row>
    <row r="24" spans="1:6" ht="21.95" customHeight="1" x14ac:dyDescent="0.2">
      <c r="A24" s="63" t="s">
        <v>177</v>
      </c>
      <c r="B24" s="63"/>
      <c r="D24" s="13">
        <v>0</v>
      </c>
      <c r="F24" s="13">
        <v>125753424</v>
      </c>
    </row>
    <row r="25" spans="1:6" ht="21.95" customHeight="1" x14ac:dyDescent="0.2">
      <c r="A25" s="63" t="s">
        <v>118</v>
      </c>
      <c r="B25" s="63"/>
      <c r="D25" s="13">
        <v>3008219160</v>
      </c>
      <c r="F25" s="13">
        <v>7520547900</v>
      </c>
    </row>
    <row r="26" spans="1:6" ht="21.95" customHeight="1" x14ac:dyDescent="0.2">
      <c r="A26" s="63" t="s">
        <v>178</v>
      </c>
      <c r="B26" s="63"/>
      <c r="D26" s="13">
        <v>0</v>
      </c>
      <c r="F26" s="13">
        <v>4438356162</v>
      </c>
    </row>
    <row r="27" spans="1:6" ht="21.95" customHeight="1" x14ac:dyDescent="0.2">
      <c r="A27" s="63" t="s">
        <v>119</v>
      </c>
      <c r="B27" s="63"/>
      <c r="D27" s="13">
        <v>920547940</v>
      </c>
      <c r="F27" s="13">
        <v>2301369850</v>
      </c>
    </row>
    <row r="28" spans="1:6" ht="21.95" customHeight="1" x14ac:dyDescent="0.2">
      <c r="A28" s="63" t="s">
        <v>121</v>
      </c>
      <c r="B28" s="63"/>
      <c r="D28" s="13">
        <v>140718410938</v>
      </c>
      <c r="F28" s="13">
        <v>264037479408</v>
      </c>
    </row>
    <row r="29" spans="1:6" ht="21.95" customHeight="1" x14ac:dyDescent="0.2">
      <c r="A29" s="63" t="s">
        <v>122</v>
      </c>
      <c r="B29" s="63"/>
      <c r="D29" s="13">
        <v>38162230125</v>
      </c>
      <c r="F29" s="13">
        <v>90139079425</v>
      </c>
    </row>
    <row r="30" spans="1:6" ht="21.95" customHeight="1" x14ac:dyDescent="0.2">
      <c r="A30" s="63" t="s">
        <v>123</v>
      </c>
      <c r="B30" s="63"/>
      <c r="D30" s="13">
        <v>12110728762</v>
      </c>
      <c r="F30" s="13">
        <v>24221457524</v>
      </c>
    </row>
    <row r="31" spans="1:6" ht="21.95" customHeight="1" x14ac:dyDescent="0.2">
      <c r="A31" s="63" t="s">
        <v>124</v>
      </c>
      <c r="B31" s="63"/>
      <c r="D31" s="13">
        <v>22986822287</v>
      </c>
      <c r="F31" s="13">
        <v>46999972965</v>
      </c>
    </row>
    <row r="32" spans="1:6" ht="21.95" customHeight="1" x14ac:dyDescent="0.2">
      <c r="A32" s="63" t="s">
        <v>125</v>
      </c>
      <c r="B32" s="63"/>
      <c r="D32" s="13">
        <v>14222465740</v>
      </c>
      <c r="F32" s="13">
        <v>14222465740</v>
      </c>
    </row>
    <row r="33" spans="1:6" ht="21.95" customHeight="1" x14ac:dyDescent="0.2">
      <c r="A33" s="63" t="s">
        <v>126</v>
      </c>
      <c r="B33" s="63"/>
      <c r="D33" s="13">
        <v>1864109565</v>
      </c>
      <c r="F33" s="13">
        <v>1864109565</v>
      </c>
    </row>
    <row r="34" spans="1:6" ht="21.95" customHeight="1" x14ac:dyDescent="0.2">
      <c r="A34" s="63" t="s">
        <v>127</v>
      </c>
      <c r="B34" s="63"/>
      <c r="D34" s="13">
        <v>41917808200</v>
      </c>
      <c r="F34" s="13">
        <v>41917808200</v>
      </c>
    </row>
    <row r="35" spans="1:6" ht="21.95" customHeight="1" x14ac:dyDescent="0.2">
      <c r="A35" s="63" t="s">
        <v>128</v>
      </c>
      <c r="B35" s="63"/>
      <c r="D35" s="13">
        <v>13159276704</v>
      </c>
      <c r="F35" s="13">
        <v>13159276704</v>
      </c>
    </row>
    <row r="36" spans="1:6" ht="21.95" customHeight="1" x14ac:dyDescent="0.2">
      <c r="A36" s="63" t="s">
        <v>130</v>
      </c>
      <c r="B36" s="63"/>
      <c r="D36" s="13">
        <v>29492054788</v>
      </c>
      <c r="F36" s="13">
        <v>29492054788</v>
      </c>
    </row>
    <row r="37" spans="1:6" ht="21.95" customHeight="1" x14ac:dyDescent="0.2">
      <c r="A37" s="63" t="s">
        <v>131</v>
      </c>
      <c r="B37" s="63"/>
      <c r="D37" s="13">
        <v>26081917797</v>
      </c>
      <c r="F37" s="13">
        <v>26081917797</v>
      </c>
    </row>
    <row r="38" spans="1:6" ht="21.95" customHeight="1" x14ac:dyDescent="0.2">
      <c r="A38" s="63" t="s">
        <v>132</v>
      </c>
      <c r="B38" s="63"/>
      <c r="D38" s="13">
        <v>14301369852</v>
      </c>
      <c r="F38" s="13">
        <v>14301369852</v>
      </c>
    </row>
    <row r="39" spans="1:6" ht="21.95" customHeight="1" x14ac:dyDescent="0.2">
      <c r="A39" s="63" t="s">
        <v>133</v>
      </c>
      <c r="B39" s="63"/>
      <c r="D39" s="13">
        <v>7372602738</v>
      </c>
      <c r="F39" s="13">
        <v>7372602738</v>
      </c>
    </row>
    <row r="40" spans="1:6" ht="21.95" customHeight="1" x14ac:dyDescent="0.2">
      <c r="A40" s="63" t="s">
        <v>134</v>
      </c>
      <c r="B40" s="63"/>
      <c r="D40" s="13">
        <v>59331430129</v>
      </c>
      <c r="F40" s="13">
        <v>59331430129</v>
      </c>
    </row>
    <row r="41" spans="1:6" ht="21.95" customHeight="1" x14ac:dyDescent="0.2">
      <c r="A41" s="63" t="s">
        <v>135</v>
      </c>
      <c r="B41" s="63"/>
      <c r="D41" s="13">
        <v>44283947940</v>
      </c>
      <c r="F41" s="13">
        <v>44283947940</v>
      </c>
    </row>
    <row r="42" spans="1:6" ht="21.95" customHeight="1" x14ac:dyDescent="0.2">
      <c r="A42" s="61" t="s">
        <v>136</v>
      </c>
      <c r="B42" s="61"/>
      <c r="D42" s="16">
        <v>5753424656</v>
      </c>
      <c r="F42" s="16">
        <v>5753424656</v>
      </c>
    </row>
    <row r="43" spans="1:6" ht="21.95" customHeight="1" thickBot="1" x14ac:dyDescent="0.25">
      <c r="A43" s="62" t="s">
        <v>23</v>
      </c>
      <c r="B43" s="62"/>
      <c r="D43" s="6">
        <v>475688031298</v>
      </c>
      <c r="F43" s="6">
        <v>706911569267</v>
      </c>
    </row>
  </sheetData>
  <mergeCells count="43">
    <mergeCell ref="A1:G1"/>
    <mergeCell ref="A2:G2"/>
    <mergeCell ref="A3:G3"/>
    <mergeCell ref="B5:G5"/>
    <mergeCell ref="D7:E7"/>
    <mergeCell ref="F7:G7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2:B42"/>
    <mergeCell ref="A43:B43"/>
    <mergeCell ref="A37:B37"/>
    <mergeCell ref="A38:B38"/>
    <mergeCell ref="A39:B39"/>
    <mergeCell ref="A40:B40"/>
    <mergeCell ref="A41:B41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3"/>
  <sheetViews>
    <sheetView rightToLeft="1" view="pageBreakPreview" topLeftCell="A22" zoomScaleNormal="100" zoomScaleSheetLayoutView="100" workbookViewId="0">
      <selection activeCell="O13" sqref="O13"/>
    </sheetView>
  </sheetViews>
  <sheetFormatPr defaultRowHeight="12.75" x14ac:dyDescent="0.2"/>
  <cols>
    <col min="1" max="1" width="55" bestFit="1" customWidth="1"/>
    <col min="2" max="2" width="1.28515625" customWidth="1"/>
    <col min="3" max="3" width="17.140625" bestFit="1" customWidth="1"/>
    <col min="4" max="4" width="1.28515625" customWidth="1"/>
    <col min="5" max="5" width="14.7109375" bestFit="1" customWidth="1"/>
    <col min="6" max="6" width="1.28515625" customWidth="1"/>
    <col min="7" max="7" width="17.140625" bestFit="1" customWidth="1"/>
    <col min="8" max="8" width="1.28515625" customWidth="1"/>
    <col min="9" max="9" width="17.140625" bestFit="1" customWidth="1"/>
    <col min="10" max="10" width="1.28515625" customWidth="1"/>
    <col min="11" max="11" width="14.7109375" bestFit="1" customWidth="1"/>
    <col min="12" max="12" width="1.28515625" customWidth="1"/>
    <col min="13" max="13" width="17.140625" bestFit="1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9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9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65" customHeight="1" x14ac:dyDescent="0.2"/>
    <row r="5" spans="1:13" ht="14.65" customHeight="1" x14ac:dyDescent="0.2">
      <c r="A5" s="60" t="s">
        <v>191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14.65" customHeight="1" x14ac:dyDescent="0.2">
      <c r="A6" s="56" t="s">
        <v>140</v>
      </c>
      <c r="C6" s="56" t="s">
        <v>152</v>
      </c>
      <c r="D6" s="56"/>
      <c r="E6" s="56"/>
      <c r="F6" s="56"/>
      <c r="G6" s="56"/>
      <c r="I6" s="56" t="s">
        <v>153</v>
      </c>
      <c r="J6" s="56"/>
      <c r="K6" s="56"/>
      <c r="L6" s="56"/>
      <c r="M6" s="56"/>
    </row>
    <row r="7" spans="1:13" ht="29.1" customHeight="1" x14ac:dyDescent="0.2">
      <c r="A7" s="56"/>
      <c r="C7" s="18" t="s">
        <v>185</v>
      </c>
      <c r="D7" s="3"/>
      <c r="E7" s="18" t="s">
        <v>182</v>
      </c>
      <c r="F7" s="3"/>
      <c r="G7" s="18" t="s">
        <v>186</v>
      </c>
      <c r="I7" s="18" t="s">
        <v>185</v>
      </c>
      <c r="J7" s="3"/>
      <c r="K7" s="18" t="s">
        <v>182</v>
      </c>
      <c r="L7" s="3"/>
      <c r="M7" s="18" t="s">
        <v>186</v>
      </c>
    </row>
    <row r="8" spans="1:13" ht="21.95" customHeight="1" x14ac:dyDescent="0.2">
      <c r="A8" s="8" t="s">
        <v>107</v>
      </c>
      <c r="C8" s="10">
        <v>25838</v>
      </c>
      <c r="E8" s="10">
        <v>0</v>
      </c>
      <c r="G8" s="10">
        <v>25838</v>
      </c>
      <c r="I8" s="10">
        <v>42425</v>
      </c>
      <c r="K8" s="10">
        <v>0</v>
      </c>
      <c r="M8" s="10">
        <v>42425</v>
      </c>
    </row>
    <row r="9" spans="1:13" ht="21.95" customHeight="1" x14ac:dyDescent="0.2">
      <c r="A9" s="11" t="s">
        <v>108</v>
      </c>
      <c r="C9" s="13">
        <v>240712</v>
      </c>
      <c r="E9" s="13">
        <v>0</v>
      </c>
      <c r="G9" s="13">
        <v>240712</v>
      </c>
      <c r="I9" s="13">
        <v>360570</v>
      </c>
      <c r="K9" s="13">
        <v>0</v>
      </c>
      <c r="M9" s="13">
        <v>360570</v>
      </c>
    </row>
    <row r="10" spans="1:13" ht="21.95" customHeight="1" x14ac:dyDescent="0.2">
      <c r="A10" s="11" t="s">
        <v>109</v>
      </c>
      <c r="C10" s="13">
        <v>2497</v>
      </c>
      <c r="E10" s="13">
        <v>0</v>
      </c>
      <c r="G10" s="13">
        <v>2497</v>
      </c>
      <c r="I10" s="13">
        <v>4984</v>
      </c>
      <c r="K10" s="13">
        <v>0</v>
      </c>
      <c r="M10" s="13">
        <v>4984</v>
      </c>
    </row>
    <row r="11" spans="1:13" ht="21.95" customHeight="1" x14ac:dyDescent="0.2">
      <c r="A11" s="11" t="s">
        <v>111</v>
      </c>
      <c r="C11" s="13">
        <v>249759</v>
      </c>
      <c r="E11" s="13">
        <v>0</v>
      </c>
      <c r="G11" s="13">
        <v>249759</v>
      </c>
      <c r="I11" s="13">
        <v>499518</v>
      </c>
      <c r="K11" s="13">
        <v>0</v>
      </c>
      <c r="M11" s="13">
        <v>499518</v>
      </c>
    </row>
    <row r="12" spans="1:13" ht="21.95" customHeight="1" x14ac:dyDescent="0.2">
      <c r="A12" s="11" t="s">
        <v>112</v>
      </c>
      <c r="C12" s="13">
        <v>22093</v>
      </c>
      <c r="E12" s="13">
        <v>0</v>
      </c>
      <c r="G12" s="13">
        <v>22093</v>
      </c>
      <c r="I12" s="13">
        <v>44097</v>
      </c>
      <c r="K12" s="13">
        <v>0</v>
      </c>
      <c r="M12" s="13">
        <v>44097</v>
      </c>
    </row>
    <row r="13" spans="1:13" ht="21.95" customHeight="1" x14ac:dyDescent="0.2">
      <c r="A13" s="11" t="s">
        <v>113</v>
      </c>
      <c r="C13" s="13">
        <v>6074</v>
      </c>
      <c r="E13" s="13">
        <v>0</v>
      </c>
      <c r="G13" s="13">
        <v>6074</v>
      </c>
      <c r="I13" s="13">
        <v>12123</v>
      </c>
      <c r="K13" s="13">
        <v>0</v>
      </c>
      <c r="M13" s="13">
        <v>12123</v>
      </c>
    </row>
    <row r="14" spans="1:13" ht="21.95" customHeight="1" x14ac:dyDescent="0.2">
      <c r="A14" s="11" t="s">
        <v>114</v>
      </c>
      <c r="C14" s="13">
        <v>93011</v>
      </c>
      <c r="E14" s="13">
        <v>0</v>
      </c>
      <c r="G14" s="13">
        <v>93011</v>
      </c>
      <c r="I14" s="13">
        <v>187699</v>
      </c>
      <c r="K14" s="13">
        <v>0</v>
      </c>
      <c r="M14" s="13">
        <v>187699</v>
      </c>
    </row>
    <row r="15" spans="1:13" ht="21.95" customHeight="1" x14ac:dyDescent="0.2">
      <c r="A15" s="11" t="s">
        <v>116</v>
      </c>
      <c r="C15" s="13">
        <v>23993</v>
      </c>
      <c r="E15" s="13">
        <v>0</v>
      </c>
      <c r="G15" s="13">
        <v>23993</v>
      </c>
      <c r="I15" s="13">
        <v>47889</v>
      </c>
      <c r="K15" s="13">
        <v>0</v>
      </c>
      <c r="M15" s="13">
        <v>47889</v>
      </c>
    </row>
    <row r="16" spans="1:13" ht="21.95" customHeight="1" x14ac:dyDescent="0.2">
      <c r="A16" s="11" t="s">
        <v>169</v>
      </c>
      <c r="C16" s="13">
        <v>0</v>
      </c>
      <c r="E16" s="13">
        <v>0</v>
      </c>
      <c r="G16" s="13">
        <v>0</v>
      </c>
      <c r="I16" s="13">
        <v>1553424657</v>
      </c>
      <c r="K16" s="13">
        <v>0</v>
      </c>
      <c r="M16" s="13">
        <v>1553424657</v>
      </c>
    </row>
    <row r="17" spans="1:13" ht="21.95" customHeight="1" x14ac:dyDescent="0.2">
      <c r="A17" s="11" t="s">
        <v>170</v>
      </c>
      <c r="C17" s="13">
        <v>0</v>
      </c>
      <c r="E17" s="13">
        <v>0</v>
      </c>
      <c r="G17" s="13">
        <v>0</v>
      </c>
      <c r="I17" s="13">
        <v>1405479450</v>
      </c>
      <c r="K17" s="13">
        <v>0</v>
      </c>
      <c r="M17" s="13">
        <v>1405479450</v>
      </c>
    </row>
    <row r="18" spans="1:13" ht="21.95" customHeight="1" x14ac:dyDescent="0.2">
      <c r="A18" s="11" t="s">
        <v>171</v>
      </c>
      <c r="C18" s="13">
        <v>0</v>
      </c>
      <c r="E18" s="13">
        <v>0</v>
      </c>
      <c r="G18" s="13">
        <v>0</v>
      </c>
      <c r="I18" s="13">
        <v>288493149</v>
      </c>
      <c r="K18" s="13">
        <v>0</v>
      </c>
      <c r="M18" s="13">
        <v>288493149</v>
      </c>
    </row>
    <row r="19" spans="1:13" ht="21.95" customHeight="1" x14ac:dyDescent="0.2">
      <c r="A19" s="11" t="s">
        <v>172</v>
      </c>
      <c r="C19" s="13">
        <v>0</v>
      </c>
      <c r="E19" s="13">
        <v>0</v>
      </c>
      <c r="G19" s="13">
        <v>0</v>
      </c>
      <c r="I19" s="13">
        <v>178273971</v>
      </c>
      <c r="K19" s="13">
        <v>0</v>
      </c>
      <c r="M19" s="13">
        <v>178273971</v>
      </c>
    </row>
    <row r="20" spans="1:13" ht="21.95" customHeight="1" x14ac:dyDescent="0.2">
      <c r="A20" s="11" t="s">
        <v>173</v>
      </c>
      <c r="C20" s="13">
        <v>0</v>
      </c>
      <c r="E20" s="13">
        <v>0</v>
      </c>
      <c r="G20" s="13">
        <v>0</v>
      </c>
      <c r="I20" s="13">
        <v>251506848</v>
      </c>
      <c r="K20" s="13">
        <v>0</v>
      </c>
      <c r="M20" s="13">
        <v>251506848</v>
      </c>
    </row>
    <row r="21" spans="1:13" ht="21.95" customHeight="1" x14ac:dyDescent="0.2">
      <c r="A21" s="11" t="s">
        <v>174</v>
      </c>
      <c r="C21" s="13">
        <v>0</v>
      </c>
      <c r="E21" s="13">
        <v>0</v>
      </c>
      <c r="G21" s="13">
        <v>0</v>
      </c>
      <c r="I21" s="13">
        <v>687945204</v>
      </c>
      <c r="K21" s="13">
        <v>0</v>
      </c>
      <c r="M21" s="13">
        <v>687945204</v>
      </c>
    </row>
    <row r="22" spans="1:13" ht="21.95" customHeight="1" x14ac:dyDescent="0.2">
      <c r="A22" s="11" t="s">
        <v>175</v>
      </c>
      <c r="C22" s="13">
        <v>0</v>
      </c>
      <c r="E22" s="13">
        <v>0</v>
      </c>
      <c r="G22" s="13">
        <v>0</v>
      </c>
      <c r="I22" s="13">
        <v>4315068492</v>
      </c>
      <c r="K22" s="13">
        <v>0</v>
      </c>
      <c r="M22" s="13">
        <v>4315068492</v>
      </c>
    </row>
    <row r="23" spans="1:13" ht="21.95" customHeight="1" x14ac:dyDescent="0.2">
      <c r="A23" s="11" t="s">
        <v>176</v>
      </c>
      <c r="C23" s="13">
        <v>0</v>
      </c>
      <c r="E23" s="13">
        <v>0</v>
      </c>
      <c r="G23" s="13">
        <v>0</v>
      </c>
      <c r="I23" s="13">
        <v>665753424</v>
      </c>
      <c r="K23" s="13">
        <v>0</v>
      </c>
      <c r="M23" s="13">
        <v>665753424</v>
      </c>
    </row>
    <row r="24" spans="1:13" ht="21.95" customHeight="1" x14ac:dyDescent="0.2">
      <c r="A24" s="11" t="s">
        <v>177</v>
      </c>
      <c r="C24" s="13">
        <v>0</v>
      </c>
      <c r="E24" s="13">
        <v>0</v>
      </c>
      <c r="G24" s="13">
        <v>0</v>
      </c>
      <c r="I24" s="13">
        <v>125753424</v>
      </c>
      <c r="K24" s="13">
        <v>0</v>
      </c>
      <c r="M24" s="13">
        <v>125753424</v>
      </c>
    </row>
    <row r="25" spans="1:13" ht="21.95" customHeight="1" x14ac:dyDescent="0.2">
      <c r="A25" s="11" t="s">
        <v>118</v>
      </c>
      <c r="C25" s="13">
        <v>3008219160</v>
      </c>
      <c r="E25" s="13">
        <v>-24963204</v>
      </c>
      <c r="G25" s="13">
        <v>3033182364</v>
      </c>
      <c r="I25" s="13">
        <v>7520547900</v>
      </c>
      <c r="K25" s="13">
        <v>0</v>
      </c>
      <c r="M25" s="13">
        <v>7520547900</v>
      </c>
    </row>
    <row r="26" spans="1:13" ht="21.95" customHeight="1" x14ac:dyDescent="0.2">
      <c r="A26" s="11" t="s">
        <v>178</v>
      </c>
      <c r="C26" s="13">
        <v>0</v>
      </c>
      <c r="E26" s="13">
        <v>0</v>
      </c>
      <c r="G26" s="13">
        <v>0</v>
      </c>
      <c r="I26" s="13">
        <v>4438356162</v>
      </c>
      <c r="K26" s="13">
        <v>0</v>
      </c>
      <c r="M26" s="13">
        <v>4438356162</v>
      </c>
    </row>
    <row r="27" spans="1:13" ht="21.95" customHeight="1" x14ac:dyDescent="0.2">
      <c r="A27" s="11" t="s">
        <v>119</v>
      </c>
      <c r="C27" s="13">
        <v>920547940</v>
      </c>
      <c r="E27" s="13">
        <v>-4621225</v>
      </c>
      <c r="G27" s="13">
        <v>925169165</v>
      </c>
      <c r="I27" s="13">
        <v>2301369850</v>
      </c>
      <c r="K27" s="13">
        <v>2180364</v>
      </c>
      <c r="M27" s="13">
        <v>2299189486</v>
      </c>
    </row>
    <row r="28" spans="1:13" ht="21.95" customHeight="1" x14ac:dyDescent="0.2">
      <c r="A28" s="11" t="s">
        <v>121</v>
      </c>
      <c r="C28" s="13">
        <v>140718410938</v>
      </c>
      <c r="E28" s="13">
        <v>-67718432</v>
      </c>
      <c r="G28" s="13">
        <v>140786129370</v>
      </c>
      <c r="I28" s="13">
        <v>264037479408</v>
      </c>
      <c r="K28" s="13">
        <v>324097448</v>
      </c>
      <c r="M28" s="13">
        <v>263713381960</v>
      </c>
    </row>
    <row r="29" spans="1:13" ht="21.95" customHeight="1" x14ac:dyDescent="0.2">
      <c r="A29" s="11" t="s">
        <v>122</v>
      </c>
      <c r="C29" s="13">
        <v>38162230125</v>
      </c>
      <c r="E29" s="13">
        <v>-629218913</v>
      </c>
      <c r="G29" s="13">
        <v>38791449038</v>
      </c>
      <c r="I29" s="13">
        <v>90139079425</v>
      </c>
      <c r="K29" s="13">
        <v>0</v>
      </c>
      <c r="M29" s="13">
        <v>90139079425</v>
      </c>
    </row>
    <row r="30" spans="1:13" ht="21.95" customHeight="1" x14ac:dyDescent="0.2">
      <c r="A30" s="11" t="s">
        <v>123</v>
      </c>
      <c r="C30" s="13">
        <v>12110728762</v>
      </c>
      <c r="E30" s="13">
        <v>-9885661</v>
      </c>
      <c r="G30" s="13">
        <v>12120614423</v>
      </c>
      <c r="I30" s="13">
        <v>24221457524</v>
      </c>
      <c r="K30" s="13">
        <v>0</v>
      </c>
      <c r="M30" s="13">
        <v>24221457524</v>
      </c>
    </row>
    <row r="31" spans="1:13" ht="21.95" customHeight="1" x14ac:dyDescent="0.2">
      <c r="A31" s="11" t="s">
        <v>124</v>
      </c>
      <c r="C31" s="13">
        <v>22986822287</v>
      </c>
      <c r="E31" s="13">
        <v>-135869169</v>
      </c>
      <c r="G31" s="13">
        <v>23122691456</v>
      </c>
      <c r="I31" s="13">
        <v>46999972965</v>
      </c>
      <c r="K31" s="13">
        <v>0</v>
      </c>
      <c r="M31" s="13">
        <v>46999972965</v>
      </c>
    </row>
    <row r="32" spans="1:13" ht="21.95" customHeight="1" x14ac:dyDescent="0.2">
      <c r="A32" s="11" t="s">
        <v>125</v>
      </c>
      <c r="C32" s="13">
        <v>14222465740</v>
      </c>
      <c r="E32" s="13">
        <v>19120687</v>
      </c>
      <c r="G32" s="13">
        <v>14203345053</v>
      </c>
      <c r="I32" s="13">
        <v>14222465740</v>
      </c>
      <c r="K32" s="13">
        <v>19120687</v>
      </c>
      <c r="M32" s="13">
        <v>14203345053</v>
      </c>
    </row>
    <row r="33" spans="1:13" ht="21.95" customHeight="1" x14ac:dyDescent="0.2">
      <c r="A33" s="11" t="s">
        <v>126</v>
      </c>
      <c r="C33" s="13">
        <v>1864109565</v>
      </c>
      <c r="E33" s="13">
        <v>4572632</v>
      </c>
      <c r="G33" s="13">
        <v>1859536933</v>
      </c>
      <c r="I33" s="13">
        <v>1864109565</v>
      </c>
      <c r="K33" s="13">
        <v>4572632</v>
      </c>
      <c r="M33" s="13">
        <v>1859536933</v>
      </c>
    </row>
    <row r="34" spans="1:13" ht="21.95" customHeight="1" x14ac:dyDescent="0.2">
      <c r="A34" s="11" t="s">
        <v>127</v>
      </c>
      <c r="C34" s="13">
        <v>41917808200</v>
      </c>
      <c r="E34" s="13">
        <v>340795189</v>
      </c>
      <c r="G34" s="13">
        <v>41577013011</v>
      </c>
      <c r="I34" s="13">
        <v>41917808200</v>
      </c>
      <c r="K34" s="13">
        <v>340795189</v>
      </c>
      <c r="M34" s="13">
        <v>41577013011</v>
      </c>
    </row>
    <row r="35" spans="1:13" ht="21.95" customHeight="1" x14ac:dyDescent="0.2">
      <c r="A35" s="11" t="s">
        <v>128</v>
      </c>
      <c r="C35" s="13">
        <v>13159276704</v>
      </c>
      <c r="E35" s="13">
        <v>148802851</v>
      </c>
      <c r="G35" s="13">
        <v>13010473853</v>
      </c>
      <c r="I35" s="13">
        <v>13159276704</v>
      </c>
      <c r="K35" s="13">
        <v>148802851</v>
      </c>
      <c r="M35" s="13">
        <v>13010473853</v>
      </c>
    </row>
    <row r="36" spans="1:13" ht="21.95" customHeight="1" x14ac:dyDescent="0.2">
      <c r="A36" s="11" t="s">
        <v>130</v>
      </c>
      <c r="C36" s="13">
        <v>29492054788</v>
      </c>
      <c r="E36" s="13">
        <v>381774172</v>
      </c>
      <c r="G36" s="13">
        <v>29110280616</v>
      </c>
      <c r="I36" s="13">
        <v>29492054788</v>
      </c>
      <c r="K36" s="13">
        <v>381774172</v>
      </c>
      <c r="M36" s="13">
        <v>29110280616</v>
      </c>
    </row>
    <row r="37" spans="1:13" ht="21.95" customHeight="1" x14ac:dyDescent="0.2">
      <c r="A37" s="11" t="s">
        <v>131</v>
      </c>
      <c r="C37" s="13">
        <v>26081917797</v>
      </c>
      <c r="E37" s="13">
        <v>358441878</v>
      </c>
      <c r="G37" s="13">
        <v>25723475919</v>
      </c>
      <c r="I37" s="13">
        <v>26081917797</v>
      </c>
      <c r="K37" s="13">
        <v>358441878</v>
      </c>
      <c r="M37" s="13">
        <v>25723475919</v>
      </c>
    </row>
    <row r="38" spans="1:13" ht="21.95" customHeight="1" x14ac:dyDescent="0.2">
      <c r="A38" s="11" t="s">
        <v>132</v>
      </c>
      <c r="C38" s="13">
        <v>14301369852</v>
      </c>
      <c r="E38" s="13">
        <v>196542674</v>
      </c>
      <c r="G38" s="13">
        <v>14104827178</v>
      </c>
      <c r="I38" s="13">
        <v>14301369852</v>
      </c>
      <c r="K38" s="13">
        <v>196542674</v>
      </c>
      <c r="M38" s="13">
        <v>14104827178</v>
      </c>
    </row>
    <row r="39" spans="1:13" ht="21.95" customHeight="1" x14ac:dyDescent="0.2">
      <c r="A39" s="11" t="s">
        <v>133</v>
      </c>
      <c r="C39" s="13">
        <v>7372602738</v>
      </c>
      <c r="E39" s="13">
        <v>124349138</v>
      </c>
      <c r="G39" s="13">
        <v>7248253600</v>
      </c>
      <c r="I39" s="13">
        <v>7372602738</v>
      </c>
      <c r="K39" s="13">
        <v>124349138</v>
      </c>
      <c r="M39" s="13">
        <v>7248253600</v>
      </c>
    </row>
    <row r="40" spans="1:13" ht="21.95" customHeight="1" x14ac:dyDescent="0.2">
      <c r="A40" s="11" t="s">
        <v>134</v>
      </c>
      <c r="C40" s="13">
        <v>59331430129</v>
      </c>
      <c r="E40" s="13">
        <v>1000706593</v>
      </c>
      <c r="G40" s="13">
        <v>58330723536</v>
      </c>
      <c r="I40" s="13">
        <v>59331430129</v>
      </c>
      <c r="K40" s="13">
        <v>1000706593</v>
      </c>
      <c r="M40" s="13">
        <v>58330723536</v>
      </c>
    </row>
    <row r="41" spans="1:13" ht="21.95" customHeight="1" x14ac:dyDescent="0.2">
      <c r="A41" s="11" t="s">
        <v>135</v>
      </c>
      <c r="C41" s="13">
        <v>44283947940</v>
      </c>
      <c r="E41" s="13">
        <v>746910003</v>
      </c>
      <c r="G41" s="13">
        <v>43537037937</v>
      </c>
      <c r="I41" s="13">
        <v>44283947940</v>
      </c>
      <c r="K41" s="13">
        <v>746910003</v>
      </c>
      <c r="M41" s="13">
        <v>43537037937</v>
      </c>
    </row>
    <row r="42" spans="1:13" ht="21.95" customHeight="1" x14ac:dyDescent="0.2">
      <c r="A42" s="14" t="s">
        <v>136</v>
      </c>
      <c r="C42" s="16">
        <v>5753424656</v>
      </c>
      <c r="E42" s="16">
        <v>110998546</v>
      </c>
      <c r="G42" s="16">
        <v>5642426110</v>
      </c>
      <c r="I42" s="16">
        <v>5753424656</v>
      </c>
      <c r="K42" s="16">
        <v>110998546</v>
      </c>
      <c r="M42" s="16">
        <v>5642426110</v>
      </c>
    </row>
    <row r="43" spans="1:13" ht="21.95" customHeight="1" x14ac:dyDescent="0.2">
      <c r="A43" s="5" t="s">
        <v>23</v>
      </c>
      <c r="C43" s="6">
        <v>475688031298</v>
      </c>
      <c r="E43" s="6">
        <v>2560737759</v>
      </c>
      <c r="G43" s="6">
        <v>473127293539</v>
      </c>
      <c r="I43" s="6">
        <v>706911569267</v>
      </c>
      <c r="K43" s="6">
        <v>3759292175</v>
      </c>
      <c r="M43" s="6">
        <v>703152277092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2"/>
  <sheetViews>
    <sheetView rightToLeft="1" view="pageBreakPreview" zoomScale="130" zoomScaleNormal="100" zoomScaleSheetLayoutView="130" workbookViewId="0">
      <selection activeCell="D15" sqref="D1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9" t="s">
        <v>0</v>
      </c>
      <c r="B1" s="59"/>
      <c r="C1" s="59"/>
      <c r="D1" s="59"/>
      <c r="E1" s="59"/>
      <c r="F1" s="59"/>
    </row>
    <row r="2" spans="1:6" ht="21.95" customHeight="1" x14ac:dyDescent="0.2">
      <c r="A2" s="59" t="s">
        <v>137</v>
      </c>
      <c r="B2" s="59"/>
      <c r="C2" s="59"/>
      <c r="D2" s="59"/>
      <c r="E2" s="59"/>
      <c r="F2" s="59"/>
    </row>
    <row r="3" spans="1:6" ht="21.95" customHeight="1" x14ac:dyDescent="0.2">
      <c r="A3" s="59" t="s">
        <v>2</v>
      </c>
      <c r="B3" s="59"/>
      <c r="C3" s="59"/>
      <c r="D3" s="59"/>
      <c r="E3" s="59"/>
      <c r="F3" s="59"/>
    </row>
    <row r="4" spans="1:6" ht="14.65" customHeight="1" x14ac:dyDescent="0.2"/>
    <row r="5" spans="1:6" ht="29.1" customHeight="1" x14ac:dyDescent="0.2">
      <c r="A5" s="1" t="s">
        <v>179</v>
      </c>
      <c r="B5" s="60" t="s">
        <v>151</v>
      </c>
      <c r="C5" s="60"/>
      <c r="D5" s="60"/>
      <c r="E5" s="60"/>
      <c r="F5" s="60"/>
    </row>
    <row r="6" spans="1:6" ht="14.65" customHeight="1" x14ac:dyDescent="0.2">
      <c r="A6" s="56" t="s">
        <v>151</v>
      </c>
      <c r="B6" s="56"/>
      <c r="D6" s="2" t="s">
        <v>152</v>
      </c>
      <c r="F6" s="2" t="s">
        <v>5</v>
      </c>
    </row>
    <row r="7" spans="1:6" ht="21.95" customHeight="1" x14ac:dyDescent="0.2">
      <c r="A7" s="63" t="s">
        <v>180</v>
      </c>
      <c r="B7" s="63"/>
      <c r="D7" s="13">
        <v>0</v>
      </c>
      <c r="F7" s="13">
        <v>417911301</v>
      </c>
    </row>
    <row r="8" spans="1:6" ht="21.95" customHeight="1" x14ac:dyDescent="0.2">
      <c r="A8" s="61" t="s">
        <v>181</v>
      </c>
      <c r="B8" s="61"/>
      <c r="D8" s="16">
        <v>64105744</v>
      </c>
      <c r="F8" s="16">
        <v>71230744</v>
      </c>
    </row>
    <row r="9" spans="1:6" ht="21.95" customHeight="1" x14ac:dyDescent="0.2">
      <c r="A9" s="62" t="s">
        <v>23</v>
      </c>
      <c r="B9" s="62"/>
      <c r="D9" s="6">
        <v>64105744</v>
      </c>
      <c r="F9" s="6">
        <v>489142045</v>
      </c>
    </row>
    <row r="32" spans="9:9" x14ac:dyDescent="0.2">
      <c r="I32" s="33"/>
    </row>
  </sheetData>
  <mergeCells count="8">
    <mergeCell ref="A7:B7"/>
    <mergeCell ref="A8:B8"/>
    <mergeCell ref="A9:B9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درآمد سپرده بانکی</vt:lpstr>
      <vt:lpstr>سود سپرده بانکی</vt:lpstr>
      <vt:lpstr>سایر درآمدها</vt:lpstr>
      <vt:lpstr>درآمد سرمایه گذاری در اوراق به</vt:lpstr>
      <vt:lpstr>سود اوراق بهادار</vt:lpstr>
      <vt:lpstr>درآمد ناشی از فروش</vt:lpstr>
      <vt:lpstr>درآمد ناشی از تغییر قیمت اوراق</vt:lpstr>
      <vt:lpstr>مبالغ تخصیص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Ehsan aghamohammadi</cp:lastModifiedBy>
  <dcterms:created xsi:type="dcterms:W3CDTF">2025-02-24T09:35:50Z</dcterms:created>
  <dcterms:modified xsi:type="dcterms:W3CDTF">2025-02-26T05:01:34Z</dcterms:modified>
</cp:coreProperties>
</file>