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3\"/>
    </mc:Choice>
  </mc:AlternateContent>
  <xr:revisionPtr revIDLastSave="0" documentId="13_ncr:1_{F04302DF-18F3-4855-A04B-11CDDEFEED91}" xr6:coauthVersionLast="47" xr6:coauthVersionMax="47" xr10:uidLastSave="{00000000-0000-0000-0000-000000000000}"/>
  <bookViews>
    <workbookView xWindow="-120" yWindow="-120" windowWidth="29040" windowHeight="15840" tabRatio="1000" activeTab="12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رمایه گذاری در اوراق به" sheetId="11" r:id="rId8"/>
    <sheet name="درآمد سپرده بانکی" sheetId="13" r:id="rId9"/>
    <sheet name="سایر درآمدها" sheetId="14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1">اوراق!$A$1:$AM$31</definedName>
    <definedName name="_xlnm.Print_Area" localSheetId="2">'تعدیل قیمت'!$A$1:$N$11</definedName>
    <definedName name="_xlnm.Print_Area" localSheetId="4">درآمد!$A$1:$K$12</definedName>
    <definedName name="_xlnm.Print_Area" localSheetId="8">'درآمد سپرده بانکی'!$A$1:$F$43</definedName>
    <definedName name="_xlnm.Print_Area" localSheetId="7">'درآمد سرمایه گذاری در اوراق به'!$A$1:$S$53</definedName>
    <definedName name="_xlnm.Print_Area" localSheetId="5">'درآمد سرمایه گذاری در سهام'!$A$1:$U$10</definedName>
    <definedName name="_xlnm.Print_Area" localSheetId="6">'درآمد سرمایه گذاری در صندوق'!$A$1:$R$11</definedName>
    <definedName name="_xlnm.Print_Area" localSheetId="13">'درآمد ناشی از تغییر قیمت اوراق'!$A$1:$Q$30</definedName>
    <definedName name="_xlnm.Print_Area" localSheetId="12">'درآمد ناشی از فروش'!$A$1:$Q$42</definedName>
    <definedName name="_xlnm.Print_Area" localSheetId="9">'سایر درآمدها'!$A$1:$G$11</definedName>
    <definedName name="_xlnm.Print_Area" localSheetId="3">سپرده!$A$1:$M$34</definedName>
    <definedName name="_xlnm.Print_Area" localSheetId="10">'سود اوراق بهادار'!$A$1:$R$44</definedName>
    <definedName name="_xlnm.Print_Area" localSheetId="11">'سود سپرده بانکی'!$A$1:$N$42</definedName>
    <definedName name="_xlnm.Print_Area" localSheetId="0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19" l="1"/>
  <c r="Q44" i="19" s="1"/>
  <c r="Q46" i="19" s="1"/>
  <c r="Q43" i="19"/>
  <c r="Q45" i="19"/>
  <c r="O42" i="19"/>
  <c r="M42" i="19"/>
  <c r="N53" i="11"/>
  <c r="F53" i="11"/>
  <c r="G16" i="21"/>
  <c r="I30" i="21"/>
  <c r="Q30" i="21"/>
  <c r="L53" i="11"/>
  <c r="D53" i="11"/>
  <c r="K12" i="17"/>
  <c r="K44" i="17" s="1"/>
  <c r="G12" i="17"/>
  <c r="G44" i="17"/>
  <c r="Q9" i="17"/>
  <c r="Q12" i="17"/>
  <c r="T12" i="17" s="1"/>
  <c r="O8" i="17"/>
  <c r="Q44" i="17" l="1"/>
  <c r="F43" i="13" l="1"/>
  <c r="P9" i="10"/>
  <c r="P10" i="10"/>
  <c r="P8" i="10"/>
  <c r="N11" i="10"/>
  <c r="AJ31" i="5"/>
  <c r="P11" i="10" l="1"/>
</calcChain>
</file>

<file path=xl/sharedStrings.xml><?xml version="1.0" encoding="utf-8"?>
<sst xmlns="http://schemas.openxmlformats.org/spreadsheetml/2006/main" count="659" uniqueCount="266">
  <si>
    <t>صندوق سرمایه‌گذاری در اوراق بهادار با درآمد ثابت نگین سامان</t>
  </si>
  <si>
    <t>صورت وضعیت پرتفوی</t>
  </si>
  <si>
    <t>برای ماه منتهی به 1403/08/30</t>
  </si>
  <si>
    <t>1403/07/30</t>
  </si>
  <si>
    <t>تغییرات طی دوره</t>
  </si>
  <si>
    <t>1403/08/30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</si>
  <si>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</si>
  <si>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</si>
  <si>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</si>
  <si>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</si>
  <si>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</si>
  <si>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</si>
  <si>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</si>
  <si>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</si>
  <si>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</si>
  <si>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</si>
  <si>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</si>
  <si>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</si>
  <si>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</si>
  <si>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</si>
  <si>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</si>
  <si>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</si>
  <si>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سرمایه‌گذاری نیکی گستران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</si>
  <si>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</si>
  <si>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</si>
  <si>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</si>
  <si>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</si>
  <si>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</si>
  <si>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</si>
  <si>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</si>
  <si>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</si>
  <si>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</si>
  <si>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</si>
  <si>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سبلان053</t>
  </si>
  <si>
    <t>بله</t>
  </si>
  <si>
    <t>1403/05/14</t>
  </si>
  <si>
    <t>1405/05/14</t>
  </si>
  <si>
    <t>اجاره تابان کاردان14041015</t>
  </si>
  <si>
    <t>1400/10/15</t>
  </si>
  <si>
    <t>1404/10/15</t>
  </si>
  <si>
    <t>اسناد خزانه-م7بودجه02-040910</t>
  </si>
  <si>
    <t>1402/12/20</t>
  </si>
  <si>
    <t>1404/09/10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</si>
  <si>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</si>
  <si>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</si>
  <si>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</si>
  <si>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</si>
  <si>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</si>
  <si>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</si>
  <si>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اسنادخزانه-م7بودجه01-040714</t>
  </si>
  <si>
    <t>1404/07/13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</si>
  <si>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</si>
  <si>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</si>
  <si>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</si>
  <si>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</si>
  <si>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</si>
  <si>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</si>
  <si>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</si>
  <si>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</si>
  <si>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</si>
  <si>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</si>
  <si>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</si>
  <si>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</si>
  <si>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</si>
  <si>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</si>
  <si>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</si>
  <si>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</si>
  <si>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</si>
  <si>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</si>
  <si>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</si>
  <si>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</si>
  <si>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</si>
  <si>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دولت131-ش.خ040410</t>
  </si>
  <si>
    <t>1402/05/10</t>
  </si>
  <si>
    <t>1404/04/07</t>
  </si>
  <si>
    <t>مرابحه عام دولت138-ش.خ031004</t>
  </si>
  <si>
    <t>1402/07/04</t>
  </si>
  <si>
    <t>1403/10/04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</si>
  <si>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</si>
  <si>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</si>
  <si>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</si>
  <si>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</si>
  <si>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</si>
  <si>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</si>
  <si>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</si>
  <si>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1404/06/27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</si>
  <si>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</si>
  <si>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</si>
  <si>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</si>
  <si>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</si>
  <si>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</si>
  <si>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</si>
  <si>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کرج512-3ماهه18%</t>
  </si>
  <si>
    <t>اوراق مشارکت طرح قطارشهری قم 2 1402</t>
  </si>
  <si>
    <t>خیر</t>
  </si>
  <si>
    <t>1403/06/28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</si>
  <si>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</si>
  <si>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</si>
  <si>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</si>
  <si>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</si>
  <si>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</si>
  <si>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</si>
  <si>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</si>
  <si>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</si>
  <si>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</si>
  <si>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</si>
  <si>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</si>
  <si>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-6.45%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</si>
  <si>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</si>
  <si>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</si>
  <si>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</si>
  <si>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</si>
  <si>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</si>
  <si>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</si>
  <si>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 826-40-13470000-1</t>
  </si>
  <si>
    <t>0.00%</t>
  </si>
  <si>
    <t>حساب جاری بانک ملی جهان کودک 0111343018008</t>
  </si>
  <si>
    <t>حساب جاری بانک تجارت مطهري-مهرداد 279915127</t>
  </si>
  <si>
    <t>سپرده کوتاه مدت بانک تجارت مطهري-مهرداد 279928474</t>
  </si>
  <si>
    <t>سپرده کوتاه مدت بانک سامان ملاصدرا 829-810-13470000-1</t>
  </si>
  <si>
    <t>سپرده کوتاه مدت بانک ملی مستقل حافظ 0226057940000</t>
  </si>
  <si>
    <t>سپرده کوتاه مدت بانک پاسارگاد ارمغان 279-8100-14681876-1</t>
  </si>
  <si>
    <t>سپرده کوتاه مدت بانک اقتصاد نوین مرزداران 205-850-6681650-1</t>
  </si>
  <si>
    <t>سپرده کوتاه مدت بانک رفاه سعادت آباد 332043253</t>
  </si>
  <si>
    <t>سپرده کوتاه مدت بانک پارسیان پاچنار 47001229024602</t>
  </si>
  <si>
    <t>سپرده کوتاه مدت بانک خاورمیانه مهستان 1005-10-810-707074711</t>
  </si>
  <si>
    <t>سپرده کوتاه مدت بانک مسکن داودیه 4110001908030</t>
  </si>
  <si>
    <t>سپرده کوتاه مدت بانک آینده سهروردی جنوبی 0203897413002</t>
  </si>
  <si>
    <t>قرض الحسنه بانک آینده سهروردی جنوبی 0304280136007</t>
  </si>
  <si>
    <t>سپرده کوتاه مدت موسسه اعتباری ملل فاطمی 519-11-213-000000963</t>
  </si>
  <si>
    <t>سپرده کوتاه مدت بانک ملت پالایشگاه تهران 9134226551</t>
  </si>
  <si>
    <t>سپرده بلند مدت بانک پاسارگاد بهزادی  378.303.14681876.1</t>
  </si>
  <si>
    <t>1.78%</t>
  </si>
  <si>
    <t>سپرده بلند مدت بانک پاسارگاد بهزادی 378.303.14681876.2</t>
  </si>
  <si>
    <t>1.61%</t>
  </si>
  <si>
    <t>سپرده بلند مدت بانک پاسارگاد بهزادی 378.303.14681876.3</t>
  </si>
  <si>
    <t>0.33%</t>
  </si>
  <si>
    <t>سپرده بلند مدت بانک پاسارگاد بهزادی  378.303.14681876.4</t>
  </si>
  <si>
    <t>0.20%</t>
  </si>
  <si>
    <t>سپرده بلند مدت بانک پاسارگاد بهزادی 378-303-14681876-5</t>
  </si>
  <si>
    <t>0.29%</t>
  </si>
  <si>
    <t>سپرده بلند مدت بانک پاسارگاد بهزادی 378.303.14681876.6</t>
  </si>
  <si>
    <t>0.79%</t>
  </si>
  <si>
    <t>قرض الحسنه بانک شهر بلوار امین قم 4001004223883</t>
  </si>
  <si>
    <t>سپرده بلند مدت بانک پاسارگاد بهزادی 378.303.14681876.7</t>
  </si>
  <si>
    <t>4.95%</t>
  </si>
  <si>
    <t>سپرده بلند مدت بانک پاسارگاد بهزادی 378-303-14681876-8</t>
  </si>
  <si>
    <t>0.76%</t>
  </si>
  <si>
    <t>سپرده بلند مدت بانک پاسارگاد بهزادی 378.303.14681876.9</t>
  </si>
  <si>
    <t>0.14%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</si>
  <si>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</si>
  <si>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</si>
  <si>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</si>
  <si>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</si>
  <si>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</si>
  <si>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</si>
  <si>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</si>
  <si>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</si>
  <si>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</si>
  <si>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</si>
  <si>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</si>
  <si>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</si>
  <si>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</si>
  <si>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</si>
  <si>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</si>
  <si>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</si>
  <si>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</si>
  <si>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</si>
  <si>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</si>
  <si>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</si>
  <si>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</si>
  <si>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ملی‌ایران‌</t>
  </si>
  <si>
    <t>پیشگامان فن آوری و دانش آرامیس</t>
  </si>
  <si>
    <t>-2-2</t>
  </si>
  <si>
    <t>درآمد حاصل از سرمایه­گذاری در واحدهای صندوق</t>
  </si>
  <si>
    <t>صندوق س تجارت شاخصی کاردان</t>
  </si>
  <si>
    <t>صندوق س. طلا کیمیا زرین کاردان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</si>
  <si>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</si>
  <si>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</si>
  <si>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</si>
  <si>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</si>
  <si>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</si>
  <si>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دولت3-ش.خ0211</t>
  </si>
  <si>
    <t>مرابحه عام دولت4-ش.خ 0302</t>
  </si>
  <si>
    <t>مرابحه عام دولت76-ش.خ030406</t>
  </si>
  <si>
    <t>مرابحه عام دولت87-ش.خ030304</t>
  </si>
  <si>
    <t>اسنادخزانه-م6بودجه00-030723</t>
  </si>
  <si>
    <t>مرابحه عام دولت94-ش.خ030816</t>
  </si>
  <si>
    <t>مشارکت ش اسلامشهر312-3ماهه18%</t>
  </si>
  <si>
    <t>مرابحه عام دولت96-ش.خ030414</t>
  </si>
  <si>
    <t>مشارکت ش کرج0312-سه ماهه18%</t>
  </si>
  <si>
    <t>صکوک اجاره ملی412-6 ماهه18%</t>
  </si>
  <si>
    <t>سلف موازی متانول بوشهر 025</t>
  </si>
  <si>
    <t>صکوک مرابحه دعبید12-3ماهه18%</t>
  </si>
  <si>
    <t>مرابحه عام دولت107-ش.خ030724</t>
  </si>
  <si>
    <t>مرابحه ش. دبش سبز گستر14060717</t>
  </si>
  <si>
    <t>مشارکت ش اصفهان306-3ماهه18%</t>
  </si>
  <si>
    <t>مرابحه عام دولت126-ش.خ031223</t>
  </si>
  <si>
    <t>صکوک اجاره فولاد512-بدون ضامن</t>
  </si>
  <si>
    <t>مرابحه عام دولت139-ش.خ040804</t>
  </si>
  <si>
    <t>مرابحه عام دولت100-ش.خ021127</t>
  </si>
  <si>
    <t>مرابحه عام دولت146-ش.خ040514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</si>
  <si>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</si>
  <si>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</si>
  <si>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</si>
  <si>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</si>
  <si>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اوراق مشارکت طرح قطارشهری قم جدید 1402</t>
  </si>
  <si>
    <t>سپرده کوتاه مدت بانک سامان آرژانتين 826-810-13470000-1</t>
  </si>
  <si>
    <t>سپرده کوتاه مدت موسسه اعتباری ملل شیراز جنوبی 051510277000000070</t>
  </si>
  <si>
    <t>سپرده بلند مدت بانک تجارت پالایشگاه تهران 6501926831</t>
  </si>
  <si>
    <t>سپرده بلند مدت بانک اقتصاد نوین شهران 184-283-6681650-4</t>
  </si>
  <si>
    <t>سپرده کوتاه مدت بانک ملت سازمان صنایع ملی 9911121134</t>
  </si>
  <si>
    <t>سپرده بلند مدت بانک ملت سازمان صنایع ملی 9940323255</t>
  </si>
  <si>
    <t>سپرده بلند مدت بانک ملت سازمان صنایع ملی 9953212704</t>
  </si>
  <si>
    <t>سپرده بلند مدت بانک تجارت مطهری - مهرداد 47902128905</t>
  </si>
  <si>
    <t>سپرده بلند مدت بانک آینده سهروردی جنوبی 0405703299006</t>
  </si>
  <si>
    <t>سپرده بلند مدت بانک پاسارگاد بهزادی  378-307-14681876--2</t>
  </si>
  <si>
    <t>سپرده بلند مدت بانک پاسارگاد بهزادی 378-307-14681876-3</t>
  </si>
  <si>
    <t>سپرده بلند مدت موسسه اعتباری ملل فاطمی  0519-60-345-000000594</t>
  </si>
  <si>
    <t>سپرده بلند مدت بانک ملت پالایشگاه تهران  9134234873</t>
  </si>
  <si>
    <t>سپرده بلند مدت بانک تجارت مطهری مهرداد 047960251519</t>
  </si>
  <si>
    <t>سپرده بلند مدت بانک ملت پالایشگاه تهران  9182716667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</si>
  <si>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</si>
  <si>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</si>
  <si>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</si>
  <si>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</si>
  <si>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</si>
  <si>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</si>
  <si>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</si>
  <si>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</si>
  <si>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1403/03/27</t>
  </si>
  <si>
    <t>1404/05/13</t>
  </si>
  <si>
    <t>1402/11/27</t>
  </si>
  <si>
    <t>1404/08/03</t>
  </si>
  <si>
    <t>1403/12/23</t>
  </si>
  <si>
    <t>1405/12/24</t>
  </si>
  <si>
    <t>1403/06/31</t>
  </si>
  <si>
    <t>1406/07/17</t>
  </si>
  <si>
    <t>1403/07/24</t>
  </si>
  <si>
    <t>1404/12/24</t>
  </si>
  <si>
    <t>1404/12/22</t>
  </si>
  <si>
    <t>1403/12/28</t>
  </si>
  <si>
    <t>1403/04/14</t>
  </si>
  <si>
    <t>1403/12/26</t>
  </si>
  <si>
    <t>1403/08/16</t>
  </si>
  <si>
    <t>1402/11/13</t>
  </si>
  <si>
    <t>1403/03/04</t>
  </si>
  <si>
    <t>1403/04/06</t>
  </si>
  <si>
    <t>1403/02/26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</si>
  <si>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</si>
  <si>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</si>
  <si>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</si>
  <si>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</si>
  <si>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</si>
  <si>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</si>
  <si>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</si>
  <si>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2-3</t>
  </si>
  <si>
    <t>2-4</t>
  </si>
  <si>
    <t xml:space="preserve">طی ماه </t>
  </si>
  <si>
    <t xml:space="preserve">از ابتدای سال مالی </t>
  </si>
  <si>
    <t>بیمه سامان</t>
  </si>
  <si>
    <t>سود ترجیحی اوراق سلف سلف موازی متانول سبلان053</t>
  </si>
  <si>
    <t>1403/08/17</t>
  </si>
  <si>
    <t xml:space="preserve"> اوراق سلف موازی متانول سبلان053</t>
  </si>
  <si>
    <t xml:space="preserve"> اسنادخزانه-م6بودجه01-030814</t>
  </si>
  <si>
    <t>سود (زیان) فروش سهام شرکت اسنادخزانه-م6بودجه00-030723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</si>
</sst>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name val="Arial"/>
      <family val="2"/>
    </font>
    <font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color rgb="FF000000"/>
      <name val="IRANSans"/>
    </font>
    <font>
      <sz val="8"/>
      <name val="Arial"/>
      <family val="2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49" fontId="4" fillId="0" borderId="0" xfId="0" applyNumberFormat="1" applyFont="1" applyFill="1" applyAlignment="1">
      <alignment horizontal="right" vertical="top"/>
    </xf>
    <xf numFmtId="49" fontId="4" fillId="0" borderId="6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vertical="top"/>
    </xf>
    <xf numFmtId="3" fontId="4" fillId="0" borderId="0" xfId="0" applyNumberFormat="1" applyFont="1" applyFill="1" applyAlignment="1">
      <alignment vertical="top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0" fontId="8" fillId="0" borderId="0" xfId="0" applyFont="1" applyAlignment="1">
      <alignment horizontal="left"/>
    </xf>
    <xf numFmtId="3" fontId="7" fillId="0" borderId="0" xfId="0" applyNumberFormat="1" applyFont="1" applyFill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8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3" fontId="7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3" fontId="6" fillId="0" borderId="0" xfId="0" applyNumberFormat="1" applyFont="1" applyAlignment="1">
      <alignment horizontal="left"/>
    </xf>
    <xf numFmtId="3" fontId="5" fillId="0" borderId="5" xfId="0" applyNumberFormat="1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center" vertical="top"/>
    </xf>
    <xf numFmtId="0" fontId="5" fillId="0" borderId="6" xfId="0" applyFont="1" applyFill="1" applyBorder="1" applyAlignment="1">
      <alignment horizontal="right" vertical="top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1"/>
  <sheetViews>
    <sheetView rightToLeft="1" view="pageBreakPreview" zoomScale="115" zoomScaleNormal="100" zoomScaleSheetLayoutView="115" workbookViewId="0">
      <selection activeCell="B31" sqref="B31"/>
    </sheetView>
  </sheetViews>
  <sheetFormatPr defaultRowHeight="12.75"/>
  <cols>
    <col min="1" max="1" width="6.140625" bestFit="1" customWidth="1"/>
    <col min="2" max="2" width="40.71093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8.28515625" bestFit="1" customWidth="1"/>
    <col min="20" max="20" width="1.28515625" customWidth="1"/>
    <col min="21" max="21" width="22.28515625" bestFit="1" customWidth="1"/>
    <col min="22" max="22" width="1.28515625" customWidth="1"/>
    <col min="23" max="23" width="1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14.45" customHeight="1"/>
    <row r="5" spans="1:27" ht="14.45" customHeight="1">
      <c r="A5" s="1" t="s">
        <v>15</v>
      </c>
      <c r="B5" s="60" t="s">
        <v>16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14.45" customHeight="1">
      <c r="E6" s="61" t="s">
        <v>3</v>
      </c>
      <c r="F6" s="61"/>
      <c r="G6" s="61"/>
      <c r="H6" s="61"/>
      <c r="I6" s="61"/>
      <c r="K6" s="61" t="s">
        <v>4</v>
      </c>
      <c r="L6" s="61"/>
      <c r="M6" s="61"/>
      <c r="N6" s="61"/>
      <c r="O6" s="61"/>
      <c r="P6" s="61"/>
      <c r="Q6" s="61"/>
      <c r="S6" s="61" t="s">
        <v>5</v>
      </c>
      <c r="T6" s="61"/>
      <c r="U6" s="61"/>
      <c r="V6" s="61"/>
      <c r="W6" s="61"/>
      <c r="X6" s="61"/>
      <c r="Y6" s="61"/>
      <c r="Z6" s="61"/>
      <c r="AA6" s="61"/>
    </row>
    <row r="7" spans="1:27" ht="14.45" customHeight="1">
      <c r="E7" s="3"/>
      <c r="F7" s="3"/>
      <c r="G7" s="3"/>
      <c r="H7" s="3"/>
      <c r="I7" s="3"/>
      <c r="K7" s="64" t="s">
        <v>17</v>
      </c>
      <c r="L7" s="64"/>
      <c r="M7" s="64"/>
      <c r="N7" s="3"/>
      <c r="O7" s="64" t="s">
        <v>18</v>
      </c>
      <c r="P7" s="64"/>
      <c r="Q7" s="64"/>
      <c r="S7" s="3"/>
      <c r="T7" s="3"/>
      <c r="U7" s="3"/>
      <c r="V7" s="3"/>
      <c r="W7" s="3"/>
      <c r="X7" s="3"/>
      <c r="Y7" s="3"/>
      <c r="Z7" s="3"/>
      <c r="AA7" s="3"/>
    </row>
    <row r="8" spans="1:27" ht="16.5" customHeight="1">
      <c r="A8" s="61" t="s">
        <v>19</v>
      </c>
      <c r="B8" s="61"/>
      <c r="D8" s="61" t="s">
        <v>20</v>
      </c>
      <c r="E8" s="61"/>
      <c r="G8" s="2" t="s">
        <v>9</v>
      </c>
      <c r="I8" s="2" t="s">
        <v>10</v>
      </c>
      <c r="K8" s="4" t="s">
        <v>8</v>
      </c>
      <c r="L8" s="3"/>
      <c r="M8" s="4" t="s">
        <v>9</v>
      </c>
      <c r="O8" s="4" t="s">
        <v>8</v>
      </c>
      <c r="P8" s="3"/>
      <c r="Q8" s="4" t="s">
        <v>11</v>
      </c>
      <c r="S8" s="2" t="s">
        <v>8</v>
      </c>
      <c r="U8" s="2" t="s">
        <v>21</v>
      </c>
      <c r="W8" s="2" t="s">
        <v>9</v>
      </c>
      <c r="Y8" s="2" t="s">
        <v>10</v>
      </c>
      <c r="AA8" s="2" t="s">
        <v>13</v>
      </c>
    </row>
    <row r="9" spans="1:27" ht="21.75" customHeight="1">
      <c r="A9" s="65" t="s">
        <v>22</v>
      </c>
      <c r="B9" s="65"/>
      <c r="D9" s="66">
        <v>352000</v>
      </c>
      <c r="E9" s="66"/>
      <c r="G9" s="5">
        <v>29383200000</v>
      </c>
      <c r="I9" s="5">
        <v>32737056000</v>
      </c>
      <c r="K9" s="5">
        <v>0</v>
      </c>
      <c r="M9" s="5">
        <v>0</v>
      </c>
      <c r="O9" s="5">
        <v>0</v>
      </c>
      <c r="Q9" s="5">
        <v>0</v>
      </c>
      <c r="S9" s="5">
        <v>352000</v>
      </c>
      <c r="U9" s="5">
        <v>98960</v>
      </c>
      <c r="W9" s="5">
        <v>29383200000</v>
      </c>
      <c r="Y9" s="5">
        <v>34833920000</v>
      </c>
      <c r="AA9" s="6">
        <v>0.1</v>
      </c>
    </row>
    <row r="10" spans="1:27" ht="21.75" customHeight="1">
      <c r="A10" s="62" t="s">
        <v>23</v>
      </c>
      <c r="B10" s="62"/>
      <c r="D10" s="63">
        <v>352000</v>
      </c>
      <c r="E10" s="63"/>
      <c r="G10" s="8">
        <v>29383200000</v>
      </c>
      <c r="I10" s="8">
        <v>32737056000</v>
      </c>
      <c r="K10" s="8">
        <v>0</v>
      </c>
      <c r="M10" s="8">
        <v>0</v>
      </c>
      <c r="O10" s="8">
        <v>0</v>
      </c>
      <c r="Q10" s="8">
        <v>0</v>
      </c>
      <c r="S10" s="8">
        <v>352000</v>
      </c>
      <c r="U10" s="8"/>
      <c r="W10" s="8">
        <v>29383200000</v>
      </c>
      <c r="Y10" s="8">
        <v>34833920000</v>
      </c>
      <c r="AA10" s="9">
        <v>0.1</v>
      </c>
    </row>
    <row r="11" spans="1:27">
      <c r="Y11" s="34"/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45" zoomScaleNormal="100" zoomScaleSheetLayoutView="145" workbookViewId="0">
      <selection activeCell="D19" sqref="D19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9" t="s">
        <v>0</v>
      </c>
      <c r="B1" s="59"/>
      <c r="C1" s="59"/>
      <c r="D1" s="59"/>
      <c r="E1" s="59"/>
      <c r="F1" s="59"/>
    </row>
    <row r="2" spans="1:6" ht="21.75" customHeight="1">
      <c r="A2" s="59" t="s">
        <v>150</v>
      </c>
      <c r="B2" s="59"/>
      <c r="C2" s="59"/>
      <c r="D2" s="59"/>
      <c r="E2" s="59"/>
      <c r="F2" s="59"/>
    </row>
    <row r="3" spans="1:6" ht="21.75" customHeight="1">
      <c r="A3" s="59" t="s">
        <v>2</v>
      </c>
      <c r="B3" s="59"/>
      <c r="C3" s="59"/>
      <c r="D3" s="59"/>
      <c r="E3" s="59"/>
      <c r="F3" s="59"/>
    </row>
    <row r="4" spans="1:6" ht="14.45" customHeight="1"/>
    <row r="5" spans="1:6" ht="29.1" customHeight="1">
      <c r="A5" s="1" t="s">
        <v>222</v>
      </c>
      <c r="B5" s="60" t="s">
        <v>162</v>
      </c>
      <c r="C5" s="60"/>
      <c r="D5" s="60"/>
      <c r="E5" s="60"/>
      <c r="F5" s="60"/>
    </row>
    <row r="6" spans="1:6" ht="14.45" customHeight="1">
      <c r="D6" s="2" t="s">
        <v>165</v>
      </c>
      <c r="F6" s="2" t="s">
        <v>5</v>
      </c>
    </row>
    <row r="7" spans="1:6" ht="14.45" customHeight="1">
      <c r="A7" s="61" t="s">
        <v>162</v>
      </c>
      <c r="B7" s="61"/>
      <c r="D7" s="4" t="s">
        <v>111</v>
      </c>
      <c r="F7" s="4" t="s">
        <v>111</v>
      </c>
    </row>
    <row r="8" spans="1:6" ht="21.75" customHeight="1">
      <c r="A8" s="67" t="s">
        <v>162</v>
      </c>
      <c r="B8" s="67"/>
      <c r="D8" s="12">
        <v>0</v>
      </c>
      <c r="F8" s="12">
        <v>286</v>
      </c>
    </row>
    <row r="9" spans="1:6" ht="21.75" customHeight="1">
      <c r="A9" s="68" t="s">
        <v>223</v>
      </c>
      <c r="B9" s="68"/>
      <c r="D9" s="15">
        <v>0</v>
      </c>
      <c r="F9" s="15">
        <v>280192553</v>
      </c>
    </row>
    <row r="10" spans="1:6" ht="21.75" customHeight="1">
      <c r="A10" s="69" t="s">
        <v>224</v>
      </c>
      <c r="B10" s="69"/>
      <c r="D10" s="18">
        <v>-1374474036</v>
      </c>
      <c r="F10" s="18">
        <v>458918472</v>
      </c>
    </row>
    <row r="11" spans="1:6" ht="21.75" customHeight="1">
      <c r="A11" s="62" t="s">
        <v>23</v>
      </c>
      <c r="B11" s="62"/>
      <c r="D11" s="8">
        <v>-1374474036</v>
      </c>
      <c r="F11" s="8">
        <v>739111311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8"/>
  <sheetViews>
    <sheetView rightToLeft="1" view="pageBreakPreview" topLeftCell="A16" zoomScaleNormal="100" zoomScaleSheetLayoutView="100" workbookViewId="0">
      <selection activeCell="A8" sqref="A8:G43"/>
    </sheetView>
  </sheetViews>
  <sheetFormatPr defaultRowHeight="12.75"/>
  <cols>
    <col min="1" max="1" width="41.28515625" bestFit="1" customWidth="1"/>
    <col min="2" max="2" width="1.28515625" customWidth="1"/>
    <col min="3" max="3" width="12" bestFit="1" customWidth="1"/>
    <col min="4" max="4" width="1.28515625" customWidth="1"/>
    <col min="5" max="5" width="19.85546875" bestFit="1" customWidth="1"/>
    <col min="6" max="6" width="1.28515625" customWidth="1"/>
    <col min="7" max="7" width="17.7109375" bestFit="1" customWidth="1"/>
    <col min="8" max="8" width="1.28515625" customWidth="1"/>
    <col min="9" max="9" width="11.85546875" bestFit="1" customWidth="1"/>
    <col min="10" max="10" width="1.28515625" customWidth="1"/>
    <col min="11" max="11" width="17.7109375" bestFit="1" customWidth="1"/>
    <col min="12" max="12" width="1.28515625" customWidth="1"/>
    <col min="13" max="13" width="19.42578125" bestFit="1" customWidth="1"/>
    <col min="14" max="14" width="1.28515625" customWidth="1"/>
    <col min="15" max="15" width="11.85546875" bestFit="1" customWidth="1"/>
    <col min="16" max="16" width="1.28515625" customWidth="1"/>
    <col min="17" max="17" width="31.28515625" bestFit="1" customWidth="1"/>
    <col min="18" max="18" width="0.28515625" customWidth="1"/>
    <col min="19" max="19" width="16.42578125" bestFit="1" customWidth="1"/>
    <col min="20" max="20" width="14.85546875" bestFit="1" customWidth="1"/>
  </cols>
  <sheetData>
    <row r="1" spans="1:20" ht="25.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0" ht="25.5">
      <c r="A2" s="59" t="s">
        <v>150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0" ht="25.5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5" spans="1:20" ht="24">
      <c r="A5" s="60" t="s">
        <v>226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0" ht="21">
      <c r="A6" s="61" t="s">
        <v>153</v>
      </c>
      <c r="G6" s="61" t="s">
        <v>165</v>
      </c>
      <c r="H6" s="61"/>
      <c r="I6" s="61"/>
      <c r="J6" s="61"/>
      <c r="K6" s="61"/>
      <c r="M6" s="61" t="s">
        <v>166</v>
      </c>
      <c r="N6" s="61"/>
      <c r="O6" s="61"/>
      <c r="P6" s="61"/>
      <c r="Q6" s="61"/>
    </row>
    <row r="7" spans="1:20" ht="42">
      <c r="A7" s="61"/>
      <c r="C7" s="32" t="s">
        <v>31</v>
      </c>
      <c r="E7" s="19" t="s">
        <v>227</v>
      </c>
      <c r="G7" s="20" t="s">
        <v>228</v>
      </c>
      <c r="H7" s="3"/>
      <c r="I7" s="20" t="s">
        <v>225</v>
      </c>
      <c r="J7" s="3"/>
      <c r="K7" s="20" t="s">
        <v>229</v>
      </c>
      <c r="M7" s="20" t="s">
        <v>228</v>
      </c>
      <c r="N7" s="3"/>
      <c r="O7" s="20" t="s">
        <v>225</v>
      </c>
      <c r="P7" s="3"/>
      <c r="Q7" s="20" t="s">
        <v>229</v>
      </c>
    </row>
    <row r="8" spans="1:20" ht="18.75">
      <c r="A8" s="10" t="s">
        <v>181</v>
      </c>
      <c r="C8" s="10" t="s">
        <v>230</v>
      </c>
      <c r="E8" s="21">
        <v>15</v>
      </c>
      <c r="G8" s="12">
        <v>0</v>
      </c>
      <c r="I8" s="12">
        <v>0</v>
      </c>
      <c r="K8" s="12">
        <v>0</v>
      </c>
      <c r="M8" s="12">
        <v>366210620</v>
      </c>
      <c r="O8" s="12">
        <f>M8-Q8</f>
        <v>0</v>
      </c>
      <c r="Q8" s="52">
        <v>366210620</v>
      </c>
    </row>
    <row r="9" spans="1:20" ht="18.75">
      <c r="A9" s="13" t="s">
        <v>93</v>
      </c>
      <c r="C9" s="13" t="s">
        <v>96</v>
      </c>
      <c r="E9" s="22">
        <v>20.5</v>
      </c>
      <c r="G9" s="30">
        <v>223376351580</v>
      </c>
      <c r="I9" s="15">
        <v>0</v>
      </c>
      <c r="K9" s="30">
        <v>223376351580</v>
      </c>
      <c r="M9" s="15">
        <v>166246575308</v>
      </c>
      <c r="O9" s="15">
        <v>0</v>
      </c>
      <c r="Q9" s="15">
        <f>476536216708</f>
        <v>476536216708</v>
      </c>
    </row>
    <row r="10" spans="1:20" ht="18.75">
      <c r="A10" s="13" t="s">
        <v>89</v>
      </c>
      <c r="C10" s="13" t="s">
        <v>91</v>
      </c>
      <c r="E10" s="22">
        <v>18</v>
      </c>
      <c r="G10" s="15">
        <v>30280931</v>
      </c>
      <c r="I10" s="15">
        <v>0</v>
      </c>
      <c r="K10" s="15">
        <v>30280931</v>
      </c>
      <c r="M10" s="15">
        <v>30280931</v>
      </c>
      <c r="O10" s="15">
        <v>0</v>
      </c>
      <c r="Q10" s="15">
        <v>30280931</v>
      </c>
    </row>
    <row r="11" spans="1:20" ht="18.75">
      <c r="A11" s="13" t="s">
        <v>83</v>
      </c>
      <c r="C11" s="13" t="s">
        <v>85</v>
      </c>
      <c r="E11" s="22">
        <v>23</v>
      </c>
      <c r="G11" s="15">
        <v>28557981023</v>
      </c>
      <c r="I11" s="15">
        <v>0</v>
      </c>
      <c r="K11" s="15">
        <v>28557981023</v>
      </c>
      <c r="M11" s="15">
        <v>66163391504</v>
      </c>
      <c r="O11" s="15">
        <v>0</v>
      </c>
      <c r="Q11" s="15">
        <v>66163391504</v>
      </c>
    </row>
    <row r="12" spans="1:20" ht="18.75">
      <c r="A12" s="13" t="s">
        <v>54</v>
      </c>
      <c r="C12" s="13" t="s">
        <v>56</v>
      </c>
      <c r="E12" s="22">
        <v>23</v>
      </c>
      <c r="G12" s="15">
        <f>18134610123+38837112932</f>
        <v>56971723055</v>
      </c>
      <c r="I12" s="15">
        <v>0</v>
      </c>
      <c r="K12" s="15">
        <f>G12</f>
        <v>56971723055</v>
      </c>
      <c r="M12" s="15">
        <v>268556777516</v>
      </c>
      <c r="O12" s="15">
        <v>0</v>
      </c>
      <c r="Q12" s="15">
        <f>268556777516+59844213406</f>
        <v>328400990922</v>
      </c>
      <c r="S12" s="34">
        <v>59844213406</v>
      </c>
      <c r="T12" s="34">
        <f>Q12-S12</f>
        <v>268556777516</v>
      </c>
    </row>
    <row r="13" spans="1:20" ht="18.75">
      <c r="A13" s="13" t="s">
        <v>86</v>
      </c>
      <c r="C13" s="13" t="s">
        <v>88</v>
      </c>
      <c r="E13" s="22">
        <v>23</v>
      </c>
      <c r="G13" s="15">
        <v>27328678455</v>
      </c>
      <c r="I13" s="15">
        <v>0</v>
      </c>
      <c r="K13" s="15">
        <v>27328678455</v>
      </c>
      <c r="M13" s="15">
        <v>89489612296</v>
      </c>
      <c r="O13" s="15">
        <v>0</v>
      </c>
      <c r="Q13" s="15">
        <v>89489612296</v>
      </c>
    </row>
    <row r="14" spans="1:20" ht="18.75">
      <c r="A14" s="13" t="s">
        <v>201</v>
      </c>
      <c r="C14" s="13" t="s">
        <v>231</v>
      </c>
      <c r="E14" s="22">
        <v>20.5</v>
      </c>
      <c r="G14" s="15">
        <v>0</v>
      </c>
      <c r="I14" s="15">
        <v>0</v>
      </c>
      <c r="K14" s="15">
        <v>0</v>
      </c>
      <c r="M14" s="15">
        <v>22432218606</v>
      </c>
      <c r="O14" s="15">
        <v>0</v>
      </c>
      <c r="Q14" s="15">
        <v>22432218606</v>
      </c>
    </row>
    <row r="15" spans="1:20" ht="18.75">
      <c r="A15" s="13" t="s">
        <v>80</v>
      </c>
      <c r="C15" s="13" t="s">
        <v>82</v>
      </c>
      <c r="E15" s="22">
        <v>20.5</v>
      </c>
      <c r="G15" s="15">
        <v>9085279587</v>
      </c>
      <c r="I15" s="15">
        <v>0</v>
      </c>
      <c r="K15" s="15">
        <v>9085279587</v>
      </c>
      <c r="M15" s="15">
        <v>94461580915</v>
      </c>
      <c r="O15" s="15">
        <v>0</v>
      </c>
      <c r="Q15" s="15">
        <v>94461580915</v>
      </c>
    </row>
    <row r="16" spans="1:20" ht="18.75">
      <c r="A16" s="13" t="s">
        <v>92</v>
      </c>
      <c r="C16" s="13" t="s">
        <v>91</v>
      </c>
      <c r="E16" s="22">
        <v>18</v>
      </c>
      <c r="G16" s="15">
        <v>22315561</v>
      </c>
      <c r="I16" s="15">
        <v>0</v>
      </c>
      <c r="K16" s="15">
        <v>22315561</v>
      </c>
      <c r="M16" s="15">
        <v>22315561</v>
      </c>
      <c r="O16" s="15">
        <v>0</v>
      </c>
      <c r="Q16" s="15">
        <v>22315561</v>
      </c>
    </row>
    <row r="17" spans="1:17" ht="18.75">
      <c r="A17" s="13" t="s">
        <v>200</v>
      </c>
      <c r="C17" s="13" t="s">
        <v>232</v>
      </c>
      <c r="E17" s="22">
        <v>16</v>
      </c>
      <c r="G17" s="15">
        <v>0</v>
      </c>
      <c r="I17" s="15">
        <v>0</v>
      </c>
      <c r="K17" s="15">
        <v>0</v>
      </c>
      <c r="M17" s="15">
        <v>131833798</v>
      </c>
      <c r="O17" s="15">
        <v>0</v>
      </c>
      <c r="Q17" s="15">
        <v>131833798</v>
      </c>
    </row>
    <row r="18" spans="1:17" ht="18.75">
      <c r="A18" s="13" t="s">
        <v>78</v>
      </c>
      <c r="C18" s="13" t="s">
        <v>79</v>
      </c>
      <c r="E18" s="22">
        <v>20.5</v>
      </c>
      <c r="G18" s="15">
        <v>8260913065</v>
      </c>
      <c r="I18" s="15">
        <v>0</v>
      </c>
      <c r="K18" s="15">
        <v>8260913065</v>
      </c>
      <c r="M18" s="15">
        <v>99333282325</v>
      </c>
      <c r="O18" s="15">
        <v>0</v>
      </c>
      <c r="Q18" s="15">
        <v>99333282325</v>
      </c>
    </row>
    <row r="19" spans="1:17" ht="18.75">
      <c r="A19" s="13" t="s">
        <v>199</v>
      </c>
      <c r="C19" s="13" t="s">
        <v>233</v>
      </c>
      <c r="E19" s="22">
        <v>20.5</v>
      </c>
      <c r="G19" s="15">
        <v>0</v>
      </c>
      <c r="I19" s="15">
        <v>0</v>
      </c>
      <c r="K19" s="15">
        <v>0</v>
      </c>
      <c r="M19" s="15">
        <v>16601765011</v>
      </c>
      <c r="O19" s="15">
        <v>0</v>
      </c>
      <c r="Q19" s="15">
        <v>16601765011</v>
      </c>
    </row>
    <row r="20" spans="1:17" ht="18.75">
      <c r="A20" s="13" t="s">
        <v>75</v>
      </c>
      <c r="C20" s="13" t="s">
        <v>77</v>
      </c>
      <c r="E20" s="22">
        <v>20.5</v>
      </c>
      <c r="G20" s="15">
        <v>5408418682</v>
      </c>
      <c r="I20" s="15">
        <v>0</v>
      </c>
      <c r="K20" s="15">
        <v>5408418682</v>
      </c>
      <c r="M20" s="15">
        <v>62506604681</v>
      </c>
      <c r="O20" s="15">
        <v>0</v>
      </c>
      <c r="Q20" s="15">
        <v>62506604681</v>
      </c>
    </row>
    <row r="21" spans="1:17" ht="18.75">
      <c r="A21" s="13" t="s">
        <v>60</v>
      </c>
      <c r="C21" s="13" t="s">
        <v>62</v>
      </c>
      <c r="E21" s="22">
        <v>18</v>
      </c>
      <c r="G21" s="15">
        <v>57672544174</v>
      </c>
      <c r="I21" s="15">
        <v>0</v>
      </c>
      <c r="K21" s="15">
        <v>57672544174</v>
      </c>
      <c r="M21" s="15">
        <v>534538281991</v>
      </c>
      <c r="O21" s="15">
        <v>0</v>
      </c>
      <c r="Q21" s="15">
        <v>534538281991</v>
      </c>
    </row>
    <row r="22" spans="1:17" ht="18.75">
      <c r="A22" s="13" t="s">
        <v>72</v>
      </c>
      <c r="C22" s="13" t="s">
        <v>74</v>
      </c>
      <c r="E22" s="22">
        <v>20.5</v>
      </c>
      <c r="G22" s="15">
        <v>46438451720</v>
      </c>
      <c r="I22" s="15">
        <v>0</v>
      </c>
      <c r="K22" s="15">
        <v>46438451720</v>
      </c>
      <c r="M22" s="15">
        <v>275759092444</v>
      </c>
      <c r="O22" s="15">
        <v>0</v>
      </c>
      <c r="Q22" s="15">
        <v>275759092444</v>
      </c>
    </row>
    <row r="23" spans="1:17" ht="18.75">
      <c r="A23" s="13" t="s">
        <v>197</v>
      </c>
      <c r="C23" s="13" t="s">
        <v>234</v>
      </c>
      <c r="E23" s="22">
        <v>18</v>
      </c>
      <c r="G23" s="15">
        <v>0</v>
      </c>
      <c r="I23" s="15">
        <v>0</v>
      </c>
      <c r="K23" s="15">
        <v>0</v>
      </c>
      <c r="M23" s="15">
        <v>27228056300</v>
      </c>
      <c r="O23" s="15">
        <v>0</v>
      </c>
      <c r="Q23" s="15">
        <v>27228056300</v>
      </c>
    </row>
    <row r="24" spans="1:17" ht="18.75">
      <c r="A24" s="13" t="s">
        <v>198</v>
      </c>
      <c r="C24" s="13" t="s">
        <v>235</v>
      </c>
      <c r="E24" s="22">
        <v>21</v>
      </c>
      <c r="G24" s="15">
        <v>0</v>
      </c>
      <c r="I24" s="15">
        <v>0</v>
      </c>
      <c r="K24" s="15">
        <v>0</v>
      </c>
      <c r="M24" s="15">
        <v>1152880841391</v>
      </c>
      <c r="O24" s="15">
        <v>0</v>
      </c>
      <c r="Q24" s="15">
        <v>1152880841391</v>
      </c>
    </row>
    <row r="25" spans="1:17" ht="18.75">
      <c r="A25" s="13" t="s">
        <v>196</v>
      </c>
      <c r="C25" s="13" t="s">
        <v>236</v>
      </c>
      <c r="E25" s="22">
        <v>18</v>
      </c>
      <c r="G25" s="15">
        <v>0</v>
      </c>
      <c r="I25" s="15">
        <v>0</v>
      </c>
      <c r="K25" s="15">
        <v>0</v>
      </c>
      <c r="M25" s="15">
        <v>43758041415</v>
      </c>
      <c r="O25" s="15">
        <v>0</v>
      </c>
      <c r="Q25" s="15">
        <v>43758041415</v>
      </c>
    </row>
    <row r="26" spans="1:17" ht="18.75">
      <c r="A26" s="13" t="s">
        <v>63</v>
      </c>
      <c r="C26" s="13" t="s">
        <v>65</v>
      </c>
      <c r="E26" s="22">
        <v>18</v>
      </c>
      <c r="G26" s="15">
        <v>18147138472</v>
      </c>
      <c r="I26" s="15">
        <v>0</v>
      </c>
      <c r="K26" s="15">
        <v>18147138472</v>
      </c>
      <c r="M26" s="15">
        <v>175227002153</v>
      </c>
      <c r="O26" s="15">
        <v>0</v>
      </c>
      <c r="Q26" s="15">
        <v>175227002153</v>
      </c>
    </row>
    <row r="27" spans="1:17" ht="18.75">
      <c r="A27" s="13" t="s">
        <v>69</v>
      </c>
      <c r="C27" s="13" t="s">
        <v>71</v>
      </c>
      <c r="E27" s="22">
        <v>18</v>
      </c>
      <c r="G27" s="15">
        <v>13578386573</v>
      </c>
      <c r="I27" s="15">
        <v>0</v>
      </c>
      <c r="K27" s="15">
        <v>13578386573</v>
      </c>
      <c r="M27" s="15">
        <v>164093539306</v>
      </c>
      <c r="O27" s="15">
        <v>0</v>
      </c>
      <c r="Q27" s="15">
        <v>164093539306</v>
      </c>
    </row>
    <row r="28" spans="1:17" ht="18.75">
      <c r="A28" s="13" t="s">
        <v>195</v>
      </c>
      <c r="C28" s="13" t="s">
        <v>237</v>
      </c>
      <c r="E28" s="22">
        <v>18</v>
      </c>
      <c r="G28" s="15">
        <v>0</v>
      </c>
      <c r="I28" s="15">
        <v>0</v>
      </c>
      <c r="K28" s="15">
        <v>0</v>
      </c>
      <c r="M28" s="15">
        <v>6357349891</v>
      </c>
      <c r="O28" s="15">
        <v>0</v>
      </c>
      <c r="Q28" s="15">
        <v>6357349891</v>
      </c>
    </row>
    <row r="29" spans="1:17" ht="18.75">
      <c r="A29" s="13" t="s">
        <v>194</v>
      </c>
      <c r="C29" s="13" t="s">
        <v>238</v>
      </c>
      <c r="E29" s="22">
        <v>18</v>
      </c>
      <c r="G29" s="15">
        <v>0</v>
      </c>
      <c r="I29" s="15">
        <v>0</v>
      </c>
      <c r="K29" s="15">
        <v>0</v>
      </c>
      <c r="M29" s="15">
        <v>82083779778</v>
      </c>
      <c r="O29" s="15">
        <v>0</v>
      </c>
      <c r="Q29" s="15">
        <v>82083779778</v>
      </c>
    </row>
    <row r="30" spans="1:17" ht="18.75">
      <c r="A30" s="13" t="s">
        <v>66</v>
      </c>
      <c r="C30" s="13" t="s">
        <v>68</v>
      </c>
      <c r="E30" s="22">
        <v>17</v>
      </c>
      <c r="G30" s="15">
        <v>3586292656</v>
      </c>
      <c r="I30" s="15">
        <v>0</v>
      </c>
      <c r="K30" s="15">
        <v>3586292656</v>
      </c>
      <c r="M30" s="15">
        <v>41019587073</v>
      </c>
      <c r="O30" s="15">
        <v>0</v>
      </c>
      <c r="Q30" s="15">
        <v>41019587073</v>
      </c>
    </row>
    <row r="31" spans="1:17" ht="18.75">
      <c r="A31" s="13" t="s">
        <v>193</v>
      </c>
      <c r="C31" s="13" t="s">
        <v>239</v>
      </c>
      <c r="E31" s="22">
        <v>18</v>
      </c>
      <c r="G31" s="15">
        <v>0</v>
      </c>
      <c r="I31" s="15">
        <v>0</v>
      </c>
      <c r="K31" s="15">
        <v>0</v>
      </c>
      <c r="M31" s="15">
        <v>39599324658</v>
      </c>
      <c r="O31" s="15">
        <v>0</v>
      </c>
      <c r="Q31" s="15">
        <v>39599324658</v>
      </c>
    </row>
    <row r="32" spans="1:17" ht="18.75">
      <c r="A32" s="13" t="s">
        <v>191</v>
      </c>
      <c r="C32" s="13" t="s">
        <v>240</v>
      </c>
      <c r="E32" s="22">
        <v>18</v>
      </c>
      <c r="G32" s="15">
        <v>0</v>
      </c>
      <c r="I32" s="15">
        <v>0</v>
      </c>
      <c r="K32" s="15">
        <v>0</v>
      </c>
      <c r="M32" s="15">
        <v>2888045112982</v>
      </c>
      <c r="O32" s="15">
        <v>0</v>
      </c>
      <c r="Q32" s="15">
        <v>2888045112982</v>
      </c>
    </row>
    <row r="33" spans="1:19" ht="18.75">
      <c r="A33" s="13" t="s">
        <v>190</v>
      </c>
      <c r="C33" s="13" t="s">
        <v>241</v>
      </c>
      <c r="E33" s="22">
        <v>18</v>
      </c>
      <c r="G33" s="15">
        <v>7089760770</v>
      </c>
      <c r="I33" s="15">
        <v>0</v>
      </c>
      <c r="K33" s="15">
        <v>7089760770</v>
      </c>
      <c r="M33" s="15">
        <v>296579374906</v>
      </c>
      <c r="O33" s="15">
        <v>0</v>
      </c>
      <c r="Q33" s="15">
        <v>296579374906</v>
      </c>
    </row>
    <row r="34" spans="1:19" ht="18.75">
      <c r="A34" s="13" t="s">
        <v>37</v>
      </c>
      <c r="C34" s="13" t="s">
        <v>39</v>
      </c>
      <c r="E34" s="22">
        <v>18</v>
      </c>
      <c r="G34" s="15">
        <v>36279572343</v>
      </c>
      <c r="I34" s="15">
        <v>0</v>
      </c>
      <c r="K34" s="15">
        <v>36279572343</v>
      </c>
      <c r="M34" s="15">
        <v>728562297703</v>
      </c>
      <c r="O34" s="15">
        <v>0</v>
      </c>
      <c r="Q34" s="15">
        <v>728562297703</v>
      </c>
    </row>
    <row r="35" spans="1:19" ht="18.75">
      <c r="A35" s="13" t="s">
        <v>189</v>
      </c>
      <c r="C35" s="13" t="s">
        <v>242</v>
      </c>
      <c r="E35" s="22">
        <v>17</v>
      </c>
      <c r="G35" s="15">
        <v>0</v>
      </c>
      <c r="I35" s="15">
        <v>0</v>
      </c>
      <c r="K35" s="15">
        <v>0</v>
      </c>
      <c r="M35" s="15">
        <v>459917889</v>
      </c>
      <c r="O35" s="15">
        <v>0</v>
      </c>
      <c r="Q35" s="15">
        <v>459917889</v>
      </c>
    </row>
    <row r="36" spans="1:19" ht="18.75">
      <c r="A36" s="13" t="s">
        <v>188</v>
      </c>
      <c r="C36" s="13" t="s">
        <v>243</v>
      </c>
      <c r="E36" s="22">
        <v>18</v>
      </c>
      <c r="G36" s="15">
        <v>0</v>
      </c>
      <c r="I36" s="15">
        <v>0</v>
      </c>
      <c r="K36" s="15">
        <v>0</v>
      </c>
      <c r="M36" s="15">
        <v>137329553884</v>
      </c>
      <c r="O36" s="15">
        <v>0</v>
      </c>
      <c r="Q36" s="15">
        <v>137329553884</v>
      </c>
    </row>
    <row r="37" spans="1:19" ht="18.75">
      <c r="A37" s="13" t="s">
        <v>187</v>
      </c>
      <c r="C37" s="13" t="s">
        <v>244</v>
      </c>
      <c r="E37" s="22">
        <v>17</v>
      </c>
      <c r="G37" s="15">
        <v>0</v>
      </c>
      <c r="I37" s="15">
        <v>0</v>
      </c>
      <c r="K37" s="15">
        <v>0</v>
      </c>
      <c r="M37" s="15">
        <v>110232069656</v>
      </c>
      <c r="O37" s="15">
        <v>0</v>
      </c>
      <c r="Q37" s="15">
        <v>110232069656</v>
      </c>
    </row>
    <row r="38" spans="1:19" ht="18.75">
      <c r="A38" s="28" t="s">
        <v>261</v>
      </c>
      <c r="C38" s="28" t="s">
        <v>262</v>
      </c>
      <c r="E38" s="22">
        <v>18</v>
      </c>
      <c r="G38" s="30">
        <v>47721311490</v>
      </c>
      <c r="I38" s="30">
        <v>0</v>
      </c>
      <c r="K38" s="30">
        <v>47721311490</v>
      </c>
      <c r="M38" s="30">
        <v>173387431707</v>
      </c>
      <c r="O38" s="30"/>
      <c r="Q38" s="30">
        <v>173387431707</v>
      </c>
    </row>
    <row r="39" spans="1:19" ht="18.75">
      <c r="A39" s="13" t="s">
        <v>182</v>
      </c>
      <c r="C39" s="13" t="s">
        <v>245</v>
      </c>
      <c r="E39" s="22">
        <v>15</v>
      </c>
      <c r="G39" s="15">
        <v>0</v>
      </c>
      <c r="I39" s="15">
        <v>0</v>
      </c>
      <c r="K39" s="15">
        <v>0</v>
      </c>
      <c r="M39" s="15">
        <v>88992630</v>
      </c>
      <c r="O39" s="15">
        <v>0</v>
      </c>
      <c r="Q39" s="15">
        <v>88992630</v>
      </c>
    </row>
    <row r="40" spans="1:19" ht="18.75">
      <c r="A40" s="13" t="s">
        <v>185</v>
      </c>
      <c r="C40" s="13" t="s">
        <v>246</v>
      </c>
      <c r="E40" s="22">
        <v>17</v>
      </c>
      <c r="G40" s="15">
        <v>0</v>
      </c>
      <c r="I40" s="15">
        <v>0</v>
      </c>
      <c r="K40" s="15">
        <v>0</v>
      </c>
      <c r="M40" s="15">
        <v>365390665</v>
      </c>
      <c r="O40" s="15">
        <v>0</v>
      </c>
      <c r="Q40" s="15">
        <v>365390665</v>
      </c>
    </row>
    <row r="41" spans="1:19" ht="18.75">
      <c r="A41" s="13" t="s">
        <v>57</v>
      </c>
      <c r="C41" s="13" t="s">
        <v>59</v>
      </c>
      <c r="E41" s="22">
        <v>18.5</v>
      </c>
      <c r="G41" s="15">
        <v>1471321</v>
      </c>
      <c r="I41" s="15">
        <v>0</v>
      </c>
      <c r="K41" s="15">
        <v>1471321</v>
      </c>
      <c r="M41" s="15">
        <v>16981796</v>
      </c>
      <c r="O41" s="15">
        <v>0</v>
      </c>
      <c r="Q41" s="15">
        <v>16981796</v>
      </c>
    </row>
    <row r="42" spans="1:19" ht="18.75">
      <c r="A42" s="13" t="s">
        <v>184</v>
      </c>
      <c r="C42" s="13" t="s">
        <v>247</v>
      </c>
      <c r="E42" s="22">
        <v>18</v>
      </c>
      <c r="G42" s="15">
        <v>0</v>
      </c>
      <c r="I42" s="15">
        <v>0</v>
      </c>
      <c r="K42" s="15">
        <v>0</v>
      </c>
      <c r="M42" s="15">
        <v>860712909</v>
      </c>
      <c r="O42" s="15">
        <v>0</v>
      </c>
      <c r="Q42" s="15">
        <v>860712909</v>
      </c>
    </row>
    <row r="43" spans="1:19" ht="18.75">
      <c r="A43" s="16" t="s">
        <v>183</v>
      </c>
      <c r="C43" s="16" t="s">
        <v>248</v>
      </c>
      <c r="E43" s="23">
        <v>18</v>
      </c>
      <c r="G43" s="18">
        <v>0</v>
      </c>
      <c r="I43" s="18">
        <v>0</v>
      </c>
      <c r="K43" s="18">
        <v>0</v>
      </c>
      <c r="M43" s="18">
        <v>363500187</v>
      </c>
      <c r="O43" s="18">
        <v>0</v>
      </c>
      <c r="Q43" s="18">
        <v>363500187</v>
      </c>
    </row>
    <row r="44" spans="1:19" ht="21.75" thickBot="1">
      <c r="A44" s="7" t="s">
        <v>23</v>
      </c>
      <c r="C44" s="8"/>
      <c r="E44" s="8"/>
      <c r="G44" s="8">
        <f>SUM(G8:G43)</f>
        <v>589556871458</v>
      </c>
      <c r="I44" s="8">
        <v>0</v>
      </c>
      <c r="K44" s="8">
        <f>SUM(K8:K43)</f>
        <v>589556871458</v>
      </c>
      <c r="M44" s="8">
        <v>7591791250679</v>
      </c>
      <c r="O44" s="8">
        <v>0</v>
      </c>
      <c r="Q44" s="8">
        <f>SUM(Q8:Q43)</f>
        <v>8135312537192</v>
      </c>
      <c r="S44" s="34"/>
    </row>
    <row r="45" spans="1:19" ht="13.5" thickTop="1">
      <c r="Q45" s="34"/>
    </row>
    <row r="46" spans="1:19">
      <c r="Q46" s="34"/>
    </row>
    <row r="47" spans="1:19">
      <c r="Q47" s="34"/>
    </row>
    <row r="48" spans="1:19">
      <c r="Q48" s="34"/>
    </row>
  </sheetData>
  <mergeCells count="7">
    <mergeCell ref="A1:Q1"/>
    <mergeCell ref="A2:Q2"/>
    <mergeCell ref="A3:Q3"/>
    <mergeCell ref="A5:Q5"/>
    <mergeCell ref="A6:A7"/>
    <mergeCell ref="G6:K6"/>
    <mergeCell ref="M6:Q6"/>
  </mergeCells>
  <phoneticPr fontId="10" type="noConversion"/>
  <pageMargins left="0.39" right="0.39" top="0.39" bottom="0.39" header="0" footer="0"/>
  <pageSetup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44"/>
  <sheetViews>
    <sheetView rightToLeft="1" view="pageBreakPreview" zoomScale="60" zoomScaleNormal="100" workbookViewId="0">
      <selection activeCell="G29" sqref="G29:G30"/>
    </sheetView>
  </sheetViews>
  <sheetFormatPr defaultRowHeight="12.75"/>
  <cols>
    <col min="1" max="1" width="69.7109375" customWidth="1"/>
    <col min="2" max="2" width="1.28515625" customWidth="1"/>
    <col min="3" max="3" width="20.42578125" customWidth="1"/>
    <col min="4" max="4" width="1.28515625" customWidth="1"/>
    <col min="5" max="5" width="20.42578125" customWidth="1"/>
    <col min="6" max="6" width="1.28515625" customWidth="1"/>
    <col min="7" max="7" width="20.42578125" customWidth="1"/>
    <col min="8" max="8" width="1.28515625" customWidth="1"/>
    <col min="9" max="9" width="20.42578125" customWidth="1"/>
    <col min="10" max="10" width="1.28515625" customWidth="1"/>
    <col min="11" max="11" width="13.42578125" bestFit="1" customWidth="1"/>
    <col min="12" max="12" width="1.28515625" customWidth="1"/>
    <col min="13" max="13" width="28" customWidth="1"/>
    <col min="14" max="14" width="0.28515625" customWidth="1"/>
  </cols>
  <sheetData>
    <row r="1" spans="1:13" ht="25.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5.5">
      <c r="A2" s="59" t="s">
        <v>150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5.5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5" spans="1:13" ht="24">
      <c r="A5" s="60" t="s">
        <v>249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21">
      <c r="A6" s="61" t="s">
        <v>153</v>
      </c>
      <c r="C6" s="61" t="s">
        <v>165</v>
      </c>
      <c r="D6" s="61"/>
      <c r="E6" s="61"/>
      <c r="F6" s="61"/>
      <c r="G6" s="61"/>
      <c r="I6" s="61" t="s">
        <v>166</v>
      </c>
      <c r="J6" s="61"/>
      <c r="K6" s="61"/>
      <c r="L6" s="61"/>
      <c r="M6" s="61"/>
    </row>
    <row r="7" spans="1:13" ht="21">
      <c r="A7" s="61"/>
      <c r="C7" s="20" t="s">
        <v>228</v>
      </c>
      <c r="D7" s="3"/>
      <c r="E7" s="20" t="s">
        <v>225</v>
      </c>
      <c r="F7" s="3"/>
      <c r="G7" s="20" t="s">
        <v>229</v>
      </c>
      <c r="I7" s="20" t="s">
        <v>228</v>
      </c>
      <c r="J7" s="3"/>
      <c r="K7" s="20" t="s">
        <v>225</v>
      </c>
      <c r="L7" s="3"/>
      <c r="M7" s="20" t="s">
        <v>229</v>
      </c>
    </row>
    <row r="8" spans="1:13" ht="18.75">
      <c r="A8" s="10" t="s">
        <v>207</v>
      </c>
      <c r="C8" s="12">
        <v>0</v>
      </c>
      <c r="E8" s="12">
        <v>0</v>
      </c>
      <c r="G8" s="12">
        <v>0</v>
      </c>
      <c r="I8" s="12">
        <v>3876</v>
      </c>
      <c r="K8" s="12">
        <v>0</v>
      </c>
      <c r="M8" s="12">
        <v>3876</v>
      </c>
    </row>
    <row r="9" spans="1:13" ht="18.75">
      <c r="A9" s="13" t="s">
        <v>118</v>
      </c>
      <c r="C9" s="15">
        <v>4325</v>
      </c>
      <c r="E9" s="15">
        <v>0</v>
      </c>
      <c r="G9" s="15">
        <v>4325</v>
      </c>
      <c r="I9" s="15">
        <v>5280691</v>
      </c>
      <c r="K9" s="15">
        <v>0</v>
      </c>
      <c r="M9" s="15">
        <v>5280691</v>
      </c>
    </row>
    <row r="10" spans="1:13" ht="18.75">
      <c r="A10" s="13" t="s">
        <v>119</v>
      </c>
      <c r="C10" s="15">
        <v>173800</v>
      </c>
      <c r="E10" s="15">
        <v>0</v>
      </c>
      <c r="G10" s="15">
        <v>173800</v>
      </c>
      <c r="I10" s="15">
        <v>1139469</v>
      </c>
      <c r="K10" s="15">
        <v>0</v>
      </c>
      <c r="M10" s="15">
        <v>1139469</v>
      </c>
    </row>
    <row r="11" spans="1:13" ht="18.75">
      <c r="A11" s="13" t="s">
        <v>120</v>
      </c>
      <c r="C11" s="15">
        <v>2467</v>
      </c>
      <c r="E11" s="15">
        <v>0</v>
      </c>
      <c r="G11" s="15">
        <v>2467</v>
      </c>
      <c r="I11" s="15">
        <v>35280</v>
      </c>
      <c r="K11" s="15">
        <v>0</v>
      </c>
      <c r="M11" s="15">
        <v>35280</v>
      </c>
    </row>
    <row r="12" spans="1:13" ht="18.75">
      <c r="A12" s="13" t="s">
        <v>121</v>
      </c>
      <c r="C12" s="15">
        <v>0</v>
      </c>
      <c r="E12" s="15">
        <v>0</v>
      </c>
      <c r="G12" s="15">
        <v>0</v>
      </c>
      <c r="I12" s="15">
        <v>184637</v>
      </c>
      <c r="K12" s="15">
        <v>0</v>
      </c>
      <c r="M12" s="15">
        <v>184637</v>
      </c>
    </row>
    <row r="13" spans="1:13" ht="18.75">
      <c r="A13" s="13" t="s">
        <v>208</v>
      </c>
      <c r="C13" s="15">
        <v>0</v>
      </c>
      <c r="E13" s="15">
        <v>0</v>
      </c>
      <c r="G13" s="15">
        <v>0</v>
      </c>
      <c r="I13" s="15">
        <v>5897</v>
      </c>
      <c r="K13" s="15">
        <v>0</v>
      </c>
      <c r="M13" s="15">
        <v>5897</v>
      </c>
    </row>
    <row r="14" spans="1:13" ht="18.75">
      <c r="A14" s="13" t="s">
        <v>122</v>
      </c>
      <c r="C14" s="15">
        <v>251836</v>
      </c>
      <c r="E14" s="15">
        <v>0</v>
      </c>
      <c r="G14" s="15">
        <v>251836</v>
      </c>
      <c r="I14" s="15">
        <v>955137</v>
      </c>
      <c r="K14" s="15">
        <v>0</v>
      </c>
      <c r="M14" s="15">
        <v>955137</v>
      </c>
    </row>
    <row r="15" spans="1:13" ht="18.75">
      <c r="A15" s="13" t="s">
        <v>123</v>
      </c>
      <c r="C15" s="15">
        <v>21914</v>
      </c>
      <c r="E15" s="15">
        <v>0</v>
      </c>
      <c r="G15" s="15">
        <v>21914</v>
      </c>
      <c r="I15" s="15">
        <v>56780</v>
      </c>
      <c r="K15" s="15">
        <v>0</v>
      </c>
      <c r="M15" s="15">
        <v>56780</v>
      </c>
    </row>
    <row r="16" spans="1:13" ht="18.75">
      <c r="A16" s="13" t="s">
        <v>124</v>
      </c>
      <c r="C16" s="15">
        <v>5999</v>
      </c>
      <c r="E16" s="15">
        <v>0</v>
      </c>
      <c r="G16" s="15">
        <v>5999</v>
      </c>
      <c r="I16" s="15">
        <v>12198</v>
      </c>
      <c r="K16" s="15">
        <v>0</v>
      </c>
      <c r="M16" s="15">
        <v>12198</v>
      </c>
    </row>
    <row r="17" spans="1:13" ht="18.75">
      <c r="A17" s="13" t="s">
        <v>125</v>
      </c>
      <c r="C17" s="15">
        <v>98023</v>
      </c>
      <c r="E17" s="15">
        <v>0</v>
      </c>
      <c r="G17" s="15">
        <v>98023</v>
      </c>
      <c r="I17" s="15">
        <v>25341332</v>
      </c>
      <c r="K17" s="15">
        <v>0</v>
      </c>
      <c r="M17" s="15">
        <v>25341332</v>
      </c>
    </row>
    <row r="18" spans="1:13" ht="18.75">
      <c r="A18" s="13" t="s">
        <v>209</v>
      </c>
      <c r="C18" s="15">
        <v>0</v>
      </c>
      <c r="E18" s="15">
        <v>0</v>
      </c>
      <c r="G18" s="15">
        <v>0</v>
      </c>
      <c r="I18" s="15">
        <v>-32</v>
      </c>
      <c r="K18" s="15">
        <v>0</v>
      </c>
      <c r="M18" s="15">
        <v>-32</v>
      </c>
    </row>
    <row r="19" spans="1:13" ht="18.75">
      <c r="A19" s="13" t="s">
        <v>210</v>
      </c>
      <c r="C19" s="15">
        <v>0</v>
      </c>
      <c r="E19" s="15">
        <v>0</v>
      </c>
      <c r="G19" s="15">
        <v>0</v>
      </c>
      <c r="I19" s="15">
        <v>59864642</v>
      </c>
      <c r="K19" s="15">
        <v>0</v>
      </c>
      <c r="M19" s="15">
        <v>59864642</v>
      </c>
    </row>
    <row r="20" spans="1:13" ht="18.75">
      <c r="A20" s="13" t="s">
        <v>211</v>
      </c>
      <c r="C20" s="15">
        <v>0</v>
      </c>
      <c r="E20" s="15">
        <v>0</v>
      </c>
      <c r="G20" s="15">
        <v>0</v>
      </c>
      <c r="I20" s="15">
        <v>8812</v>
      </c>
      <c r="K20" s="15">
        <v>0</v>
      </c>
      <c r="M20" s="15">
        <v>8812</v>
      </c>
    </row>
    <row r="21" spans="1:13" ht="18.75">
      <c r="A21" s="13" t="s">
        <v>212</v>
      </c>
      <c r="C21" s="15">
        <v>0</v>
      </c>
      <c r="E21" s="15">
        <v>0</v>
      </c>
      <c r="G21" s="15">
        <v>0</v>
      </c>
      <c r="I21" s="15">
        <v>432383561</v>
      </c>
      <c r="K21" s="15">
        <v>0</v>
      </c>
      <c r="M21" s="15">
        <v>432383561</v>
      </c>
    </row>
    <row r="22" spans="1:13" ht="18.75">
      <c r="A22" s="13" t="s">
        <v>213</v>
      </c>
      <c r="C22" s="15">
        <v>0</v>
      </c>
      <c r="E22" s="15">
        <v>0</v>
      </c>
      <c r="G22" s="15">
        <v>0</v>
      </c>
      <c r="I22" s="15">
        <v>122520547</v>
      </c>
      <c r="K22" s="15">
        <v>0</v>
      </c>
      <c r="M22" s="15">
        <v>122520547</v>
      </c>
    </row>
    <row r="23" spans="1:13" ht="18.75">
      <c r="A23" s="13" t="s">
        <v>214</v>
      </c>
      <c r="C23" s="15">
        <v>0</v>
      </c>
      <c r="E23" s="15">
        <v>0</v>
      </c>
      <c r="G23" s="15">
        <v>0</v>
      </c>
      <c r="I23" s="15">
        <v>6271397244</v>
      </c>
      <c r="K23" s="15">
        <v>0</v>
      </c>
      <c r="M23" s="15">
        <v>6271397244</v>
      </c>
    </row>
    <row r="24" spans="1:13" ht="18.75">
      <c r="A24" s="13" t="s">
        <v>127</v>
      </c>
      <c r="C24" s="15">
        <v>1573</v>
      </c>
      <c r="E24" s="15">
        <v>0</v>
      </c>
      <c r="G24" s="15">
        <v>1573</v>
      </c>
      <c r="I24" s="15">
        <v>14208</v>
      </c>
      <c r="K24" s="15">
        <v>0</v>
      </c>
      <c r="M24" s="15">
        <v>14208</v>
      </c>
    </row>
    <row r="25" spans="1:13" ht="18.75">
      <c r="A25" s="13" t="s">
        <v>215</v>
      </c>
      <c r="C25" s="15">
        <v>0</v>
      </c>
      <c r="E25" s="15">
        <v>0</v>
      </c>
      <c r="G25" s="15">
        <v>0</v>
      </c>
      <c r="I25" s="15">
        <v>33184931498</v>
      </c>
      <c r="K25" s="15">
        <v>0</v>
      </c>
      <c r="M25" s="15">
        <v>33184931498</v>
      </c>
    </row>
    <row r="26" spans="1:13" ht="18.75">
      <c r="A26" s="13" t="s">
        <v>216</v>
      </c>
      <c r="C26" s="15">
        <v>0</v>
      </c>
      <c r="E26" s="15">
        <v>0</v>
      </c>
      <c r="G26" s="15">
        <v>0</v>
      </c>
      <c r="I26" s="15">
        <v>273113013623</v>
      </c>
      <c r="K26" s="15">
        <v>0</v>
      </c>
      <c r="M26" s="15">
        <v>273113013623</v>
      </c>
    </row>
    <row r="27" spans="1:13" ht="18.75">
      <c r="A27" s="13" t="s">
        <v>217</v>
      </c>
      <c r="C27" s="15">
        <v>0</v>
      </c>
      <c r="E27" s="15">
        <v>0</v>
      </c>
      <c r="G27" s="15">
        <v>0</v>
      </c>
      <c r="I27" s="15">
        <v>9816219158</v>
      </c>
      <c r="K27" s="15">
        <v>0</v>
      </c>
      <c r="M27" s="15">
        <v>9816219158</v>
      </c>
    </row>
    <row r="28" spans="1:13" ht="18.75">
      <c r="A28" s="13" t="s">
        <v>218</v>
      </c>
      <c r="C28" s="15">
        <v>0</v>
      </c>
      <c r="E28" s="15">
        <v>0</v>
      </c>
      <c r="G28" s="15">
        <v>0</v>
      </c>
      <c r="I28" s="15">
        <v>124506692398</v>
      </c>
      <c r="K28" s="15">
        <v>0</v>
      </c>
      <c r="M28" s="15">
        <v>124506692398</v>
      </c>
    </row>
    <row r="29" spans="1:13" ht="18.75">
      <c r="A29" s="13" t="s">
        <v>130</v>
      </c>
      <c r="C29" s="15">
        <v>23698</v>
      </c>
      <c r="E29" s="15">
        <v>0</v>
      </c>
      <c r="G29" s="15">
        <v>23698</v>
      </c>
      <c r="I29" s="15">
        <v>116342</v>
      </c>
      <c r="K29" s="15">
        <v>0</v>
      </c>
      <c r="M29" s="15">
        <v>116342</v>
      </c>
    </row>
    <row r="30" spans="1:13" ht="18.75">
      <c r="A30" s="13" t="s">
        <v>219</v>
      </c>
      <c r="C30" s="15">
        <v>0</v>
      </c>
      <c r="E30" s="15">
        <v>0</v>
      </c>
      <c r="G30" s="15">
        <v>0</v>
      </c>
      <c r="I30" s="15">
        <v>30235413681</v>
      </c>
      <c r="K30" s="15">
        <v>0</v>
      </c>
      <c r="M30" s="15">
        <v>30235413681</v>
      </c>
    </row>
    <row r="31" spans="1:13" ht="18.75">
      <c r="A31" s="13" t="s">
        <v>220</v>
      </c>
      <c r="C31" s="15">
        <v>0</v>
      </c>
      <c r="E31" s="15">
        <v>0</v>
      </c>
      <c r="G31" s="15">
        <v>0</v>
      </c>
      <c r="I31" s="15">
        <v>19268383552</v>
      </c>
      <c r="K31" s="15">
        <v>0</v>
      </c>
      <c r="M31" s="15">
        <v>19268383552</v>
      </c>
    </row>
    <row r="32" spans="1:13" ht="18.75">
      <c r="A32" s="13" t="s">
        <v>221</v>
      </c>
      <c r="C32" s="15">
        <v>0</v>
      </c>
      <c r="E32" s="15">
        <v>0</v>
      </c>
      <c r="G32" s="15">
        <v>0</v>
      </c>
      <c r="I32" s="15">
        <v>12410531506</v>
      </c>
      <c r="K32" s="15">
        <v>0</v>
      </c>
      <c r="M32" s="15">
        <v>12410531506</v>
      </c>
    </row>
    <row r="33" spans="1:13" ht="18.75">
      <c r="A33" s="13" t="s">
        <v>131</v>
      </c>
      <c r="C33" s="15">
        <v>15534246570</v>
      </c>
      <c r="E33" s="15">
        <v>0</v>
      </c>
      <c r="G33" s="15">
        <v>15534246570</v>
      </c>
      <c r="I33" s="15">
        <v>45567123272</v>
      </c>
      <c r="K33" s="15">
        <v>34294739</v>
      </c>
      <c r="M33" s="15">
        <v>45532828533</v>
      </c>
    </row>
    <row r="34" spans="1:13" ht="18.75">
      <c r="A34" s="13" t="s">
        <v>133</v>
      </c>
      <c r="C34" s="15">
        <v>14054794500</v>
      </c>
      <c r="E34" s="15">
        <v>0</v>
      </c>
      <c r="G34" s="15">
        <v>14054794500</v>
      </c>
      <c r="I34" s="15">
        <v>39821917750</v>
      </c>
      <c r="K34" s="15">
        <v>55026928</v>
      </c>
      <c r="M34" s="15">
        <v>39766890822</v>
      </c>
    </row>
    <row r="35" spans="1:13" ht="18.75">
      <c r="A35" s="13" t="s">
        <v>135</v>
      </c>
      <c r="C35" s="15">
        <v>2884931490</v>
      </c>
      <c r="E35" s="15">
        <v>0</v>
      </c>
      <c r="G35" s="15">
        <v>2884931490</v>
      </c>
      <c r="I35" s="15">
        <v>7789315023</v>
      </c>
      <c r="K35" s="15">
        <v>15636485</v>
      </c>
      <c r="M35" s="15">
        <v>7773678538</v>
      </c>
    </row>
    <row r="36" spans="1:13" ht="18.75">
      <c r="A36" s="13" t="s">
        <v>137</v>
      </c>
      <c r="C36" s="15">
        <v>1782739710</v>
      </c>
      <c r="E36" s="15">
        <v>0</v>
      </c>
      <c r="G36" s="15">
        <v>1782739710</v>
      </c>
      <c r="I36" s="15">
        <v>4753972560</v>
      </c>
      <c r="K36" s="15">
        <v>10089158</v>
      </c>
      <c r="M36" s="15">
        <v>4743883402</v>
      </c>
    </row>
    <row r="37" spans="1:13" ht="18.75">
      <c r="A37" s="13" t="s">
        <v>139</v>
      </c>
      <c r="C37" s="15">
        <v>2515068480</v>
      </c>
      <c r="E37" s="15">
        <v>0</v>
      </c>
      <c r="G37" s="15">
        <v>2515068480</v>
      </c>
      <c r="I37" s="15">
        <v>6539178048</v>
      </c>
      <c r="K37" s="15">
        <v>15026497</v>
      </c>
      <c r="M37" s="15">
        <v>6524151551</v>
      </c>
    </row>
    <row r="38" spans="1:13" ht="18.75">
      <c r="A38" s="13" t="s">
        <v>141</v>
      </c>
      <c r="C38" s="15">
        <v>6879452040</v>
      </c>
      <c r="E38" s="15">
        <v>0</v>
      </c>
      <c r="G38" s="15">
        <v>6879452040</v>
      </c>
      <c r="I38" s="15">
        <v>16969315032</v>
      </c>
      <c r="K38" s="15">
        <v>40968981</v>
      </c>
      <c r="M38" s="15">
        <v>16928346051</v>
      </c>
    </row>
    <row r="39" spans="1:13" ht="18.75">
      <c r="A39" s="13" t="s">
        <v>144</v>
      </c>
      <c r="C39" s="15">
        <v>43150684920</v>
      </c>
      <c r="E39" s="15">
        <v>-1</v>
      </c>
      <c r="G39" s="15">
        <v>43150684921</v>
      </c>
      <c r="I39" s="15">
        <v>51780821904</v>
      </c>
      <c r="K39" s="15">
        <v>166497819</v>
      </c>
      <c r="M39" s="15">
        <v>51614324085</v>
      </c>
    </row>
    <row r="40" spans="1:13" ht="18.75">
      <c r="A40" s="13" t="s">
        <v>146</v>
      </c>
      <c r="C40" s="15">
        <v>3550684928</v>
      </c>
      <c r="E40" s="15">
        <v>40283297</v>
      </c>
      <c r="G40" s="15">
        <v>3510401631</v>
      </c>
      <c r="I40" s="15">
        <v>3550684928</v>
      </c>
      <c r="K40" s="15">
        <v>40283297</v>
      </c>
      <c r="M40" s="15">
        <v>3510401631</v>
      </c>
    </row>
    <row r="41" spans="1:13" ht="18.75">
      <c r="A41" s="16" t="s">
        <v>148</v>
      </c>
      <c r="C41" s="18">
        <v>83835616</v>
      </c>
      <c r="E41" s="18">
        <v>1880927</v>
      </c>
      <c r="G41" s="18">
        <v>81954689</v>
      </c>
      <c r="I41" s="18">
        <v>83835616</v>
      </c>
      <c r="K41" s="18">
        <v>1880927</v>
      </c>
      <c r="M41" s="18">
        <v>81954689</v>
      </c>
    </row>
    <row r="42" spans="1:13" ht="21">
      <c r="A42" s="7" t="s">
        <v>23</v>
      </c>
      <c r="C42" s="8">
        <v>90437021889</v>
      </c>
      <c r="E42" s="8">
        <v>42164223</v>
      </c>
      <c r="G42" s="8">
        <v>90394857666</v>
      </c>
      <c r="I42" s="8">
        <v>686310670170</v>
      </c>
      <c r="K42" s="8">
        <v>379704831</v>
      </c>
      <c r="M42" s="8">
        <v>685930965339</v>
      </c>
    </row>
    <row r="43" spans="1:13">
      <c r="M43" s="34"/>
    </row>
    <row r="44" spans="1:13">
      <c r="M44" s="3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T49"/>
  <sheetViews>
    <sheetView rightToLeft="1" tabSelected="1" view="pageBreakPreview" zoomScaleNormal="100" zoomScaleSheetLayoutView="100" workbookViewId="0">
      <selection activeCell="Q8" sqref="Q8:Q10"/>
    </sheetView>
  </sheetViews>
  <sheetFormatPr defaultRowHeight="12.75"/>
  <cols>
    <col min="1" max="1" width="29.85546875" bestFit="1" customWidth="1"/>
    <col min="2" max="2" width="1.28515625" customWidth="1"/>
    <col min="3" max="3" width="8" bestFit="1" customWidth="1"/>
    <col min="4" max="4" width="1.28515625" customWidth="1"/>
    <col min="5" max="5" width="16.28515625" bestFit="1" customWidth="1"/>
    <col min="6" max="6" width="1.28515625" customWidth="1"/>
    <col min="7" max="7" width="16.140625" bestFit="1" customWidth="1"/>
    <col min="8" max="8" width="1.28515625" customWidth="1"/>
    <col min="9" max="9" width="24.85546875" customWidth="1"/>
    <col min="10" max="10" width="1.28515625" customWidth="1"/>
    <col min="11" max="11" width="11.85546875" bestFit="1" customWidth="1"/>
    <col min="12" max="12" width="1.28515625" customWidth="1"/>
    <col min="13" max="13" width="20.42578125" bestFit="1" customWidth="1"/>
    <col min="14" max="14" width="1.28515625" customWidth="1"/>
    <col min="15" max="15" width="20.42578125" bestFit="1" customWidth="1"/>
    <col min="16" max="16" width="1.28515625" customWidth="1"/>
    <col min="17" max="17" width="20.140625" bestFit="1" customWidth="1"/>
    <col min="18" max="18" width="15.85546875" bestFit="1" customWidth="1"/>
    <col min="19" max="19" width="12.7109375" bestFit="1" customWidth="1"/>
    <col min="20" max="20" width="9.7109375" bestFit="1" customWidth="1"/>
  </cols>
  <sheetData>
    <row r="1" spans="1:18" ht="25.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ht="25.5">
      <c r="A2" s="59" t="s">
        <v>150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25.5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5" spans="1:18" ht="24">
      <c r="A5" s="60" t="s">
        <v>250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8" ht="21">
      <c r="A6" s="61" t="s">
        <v>153</v>
      </c>
      <c r="C6" s="61" t="s">
        <v>165</v>
      </c>
      <c r="D6" s="61"/>
      <c r="E6" s="61"/>
      <c r="F6" s="61"/>
      <c r="G6" s="61"/>
      <c r="H6" s="61"/>
      <c r="I6" s="61"/>
      <c r="K6" s="61" t="s">
        <v>166</v>
      </c>
      <c r="L6" s="61"/>
      <c r="M6" s="61"/>
      <c r="N6" s="61"/>
      <c r="O6" s="61"/>
      <c r="P6" s="61"/>
      <c r="Q6" s="61"/>
    </row>
    <row r="7" spans="1:18" ht="42">
      <c r="A7" s="61"/>
      <c r="C7" s="20" t="s">
        <v>8</v>
      </c>
      <c r="D7" s="3"/>
      <c r="E7" s="20" t="s">
        <v>251</v>
      </c>
      <c r="F7" s="3"/>
      <c r="G7" s="20" t="s">
        <v>252</v>
      </c>
      <c r="H7" s="3"/>
      <c r="I7" s="20" t="s">
        <v>253</v>
      </c>
      <c r="K7" s="20" t="s">
        <v>8</v>
      </c>
      <c r="L7" s="3"/>
      <c r="M7" s="20" t="s">
        <v>251</v>
      </c>
      <c r="N7" s="3"/>
      <c r="O7" s="20" t="s">
        <v>252</v>
      </c>
      <c r="P7" s="3"/>
      <c r="Q7" s="33" t="s">
        <v>253</v>
      </c>
    </row>
    <row r="8" spans="1:18" ht="18.75">
      <c r="A8" s="42" t="s">
        <v>260</v>
      </c>
      <c r="C8" s="15">
        <v>0</v>
      </c>
      <c r="E8" s="15">
        <v>0</v>
      </c>
      <c r="G8" s="15">
        <v>0</v>
      </c>
      <c r="I8" s="15">
        <v>0</v>
      </c>
      <c r="K8" s="44">
        <v>59405940</v>
      </c>
      <c r="L8" s="43"/>
      <c r="M8" s="44">
        <v>1119137424452</v>
      </c>
      <c r="N8" s="43"/>
      <c r="O8" s="44">
        <v>1047472795465</v>
      </c>
      <c r="P8" s="43"/>
      <c r="Q8" s="44">
        <v>71664628987</v>
      </c>
      <c r="R8" s="34"/>
    </row>
    <row r="9" spans="1:18" ht="18.75">
      <c r="A9" s="42" t="s">
        <v>171</v>
      </c>
      <c r="C9" s="15">
        <v>0</v>
      </c>
      <c r="E9" s="15">
        <v>0</v>
      </c>
      <c r="G9" s="15">
        <v>0</v>
      </c>
      <c r="I9" s="15">
        <v>0</v>
      </c>
      <c r="K9" s="44">
        <v>13994627</v>
      </c>
      <c r="L9" s="43"/>
      <c r="M9" s="44">
        <v>98075080736</v>
      </c>
      <c r="N9" s="43"/>
      <c r="O9" s="44">
        <v>99605330220</v>
      </c>
      <c r="P9" s="43"/>
      <c r="Q9" s="44">
        <v>-1530249484</v>
      </c>
      <c r="R9" s="51"/>
    </row>
    <row r="10" spans="1:18" ht="22.5" customHeight="1">
      <c r="A10" s="42" t="s">
        <v>172</v>
      </c>
      <c r="C10" s="15">
        <v>0</v>
      </c>
      <c r="E10" s="15">
        <v>0</v>
      </c>
      <c r="G10" s="15">
        <v>0</v>
      </c>
      <c r="I10" s="15">
        <v>0</v>
      </c>
      <c r="K10" s="44">
        <v>2635520</v>
      </c>
      <c r="L10" s="43"/>
      <c r="M10" s="44">
        <v>20405736140</v>
      </c>
      <c r="N10" s="43"/>
      <c r="O10" s="44">
        <v>20434741516</v>
      </c>
      <c r="P10" s="43"/>
      <c r="Q10" s="44">
        <v>-29005376</v>
      </c>
      <c r="R10" s="34"/>
    </row>
    <row r="11" spans="1:18" ht="18.75">
      <c r="A11" s="42" t="s">
        <v>22</v>
      </c>
      <c r="C11" s="15">
        <v>0</v>
      </c>
      <c r="E11" s="15">
        <v>0</v>
      </c>
      <c r="G11" s="15">
        <v>0</v>
      </c>
      <c r="I11" s="15">
        <v>0</v>
      </c>
      <c r="K11" s="44">
        <v>1648000</v>
      </c>
      <c r="L11" s="43"/>
      <c r="M11" s="44">
        <v>156418272000</v>
      </c>
      <c r="N11" s="43"/>
      <c r="O11" s="44">
        <v>137566800000</v>
      </c>
      <c r="P11" s="43"/>
      <c r="Q11" s="44">
        <v>18851472000</v>
      </c>
      <c r="R11" s="51"/>
    </row>
    <row r="12" spans="1:18" ht="18.75">
      <c r="A12" s="42" t="s">
        <v>175</v>
      </c>
      <c r="C12" s="15">
        <v>0</v>
      </c>
      <c r="E12" s="15">
        <v>0</v>
      </c>
      <c r="G12" s="15">
        <v>0</v>
      </c>
      <c r="I12" s="15">
        <v>0</v>
      </c>
      <c r="K12" s="44">
        <v>1600000</v>
      </c>
      <c r="L12" s="43"/>
      <c r="M12" s="44">
        <v>142386281807</v>
      </c>
      <c r="N12" s="43"/>
      <c r="O12" s="44">
        <v>138116083761</v>
      </c>
      <c r="P12" s="43"/>
      <c r="Q12" s="44">
        <v>4270198046</v>
      </c>
      <c r="R12" s="34"/>
    </row>
    <row r="13" spans="1:18" ht="18.75">
      <c r="A13" s="42" t="s">
        <v>176</v>
      </c>
      <c r="C13" s="30">
        <v>0</v>
      </c>
      <c r="E13" s="30">
        <v>0</v>
      </c>
      <c r="G13" s="30">
        <v>0</v>
      </c>
      <c r="I13" s="30">
        <v>0</v>
      </c>
      <c r="K13" s="44">
        <v>6954748</v>
      </c>
      <c r="L13" s="43"/>
      <c r="M13" s="44">
        <v>208068007344</v>
      </c>
      <c r="N13" s="43"/>
      <c r="O13" s="44">
        <v>192648335771</v>
      </c>
      <c r="P13" s="43"/>
      <c r="Q13" s="44">
        <v>15419671573</v>
      </c>
      <c r="R13" s="34"/>
    </row>
    <row r="14" spans="1:18" ht="18.75">
      <c r="A14" s="42" t="s">
        <v>188</v>
      </c>
      <c r="C14" s="30">
        <v>0</v>
      </c>
      <c r="E14" s="30">
        <v>0</v>
      </c>
      <c r="G14" s="30">
        <v>0</v>
      </c>
      <c r="I14" s="30">
        <v>0</v>
      </c>
      <c r="K14" s="44">
        <v>998898</v>
      </c>
      <c r="L14" s="43"/>
      <c r="M14" s="44">
        <v>940593855900</v>
      </c>
      <c r="N14" s="43"/>
      <c r="O14" s="44">
        <v>1003705540901</v>
      </c>
      <c r="P14" s="43"/>
      <c r="Q14" s="44">
        <v>-63111685001</v>
      </c>
    </row>
    <row r="15" spans="1:18" ht="18.75">
      <c r="A15" s="42" t="s">
        <v>190</v>
      </c>
      <c r="C15" s="30"/>
      <c r="E15" s="30"/>
      <c r="G15" s="30"/>
      <c r="I15" s="30"/>
      <c r="K15" s="44">
        <v>1999000</v>
      </c>
      <c r="L15" s="43"/>
      <c r="M15" s="44">
        <v>1881031423033</v>
      </c>
      <c r="N15" s="43"/>
      <c r="O15" s="44">
        <v>1998637681250</v>
      </c>
      <c r="P15" s="43"/>
      <c r="Q15" s="44">
        <v>-117606258217</v>
      </c>
    </row>
    <row r="16" spans="1:18" ht="19.5" customHeight="1">
      <c r="A16" s="42" t="s">
        <v>83</v>
      </c>
      <c r="C16" s="15">
        <v>0</v>
      </c>
      <c r="E16" s="15">
        <v>0</v>
      </c>
      <c r="G16" s="15">
        <v>0</v>
      </c>
      <c r="I16" s="15">
        <v>0</v>
      </c>
      <c r="K16" s="44">
        <v>1805360</v>
      </c>
      <c r="L16" s="43"/>
      <c r="M16" s="44">
        <v>1699959128960</v>
      </c>
      <c r="N16" s="43"/>
      <c r="O16" s="44">
        <v>1696141964827</v>
      </c>
      <c r="P16" s="43"/>
      <c r="Q16" s="44">
        <v>3817164133</v>
      </c>
    </row>
    <row r="17" spans="1:20" ht="18.75">
      <c r="A17" s="42" t="s">
        <v>181</v>
      </c>
      <c r="C17" s="15">
        <v>0</v>
      </c>
      <c r="E17" s="15">
        <v>0</v>
      </c>
      <c r="G17" s="15">
        <v>0</v>
      </c>
      <c r="I17" s="15">
        <v>0</v>
      </c>
      <c r="K17" s="44">
        <v>5000</v>
      </c>
      <c r="L17" s="43"/>
      <c r="M17" s="44">
        <v>5000000000</v>
      </c>
      <c r="N17" s="43"/>
      <c r="O17" s="44">
        <v>4819626284</v>
      </c>
      <c r="P17" s="43"/>
      <c r="Q17" s="44">
        <v>180373716</v>
      </c>
    </row>
    <row r="18" spans="1:20" ht="18.75">
      <c r="A18" s="42" t="s">
        <v>183</v>
      </c>
      <c r="C18" s="15">
        <v>0</v>
      </c>
      <c r="E18" s="15">
        <v>0</v>
      </c>
      <c r="G18" s="15">
        <v>0</v>
      </c>
      <c r="I18" s="15">
        <v>0</v>
      </c>
      <c r="K18" s="44">
        <v>5000</v>
      </c>
      <c r="L18" s="43"/>
      <c r="M18" s="44">
        <v>5095276315</v>
      </c>
      <c r="N18" s="43"/>
      <c r="O18" s="44">
        <v>4999093750</v>
      </c>
      <c r="P18" s="43"/>
      <c r="Q18" s="44">
        <v>96182565</v>
      </c>
      <c r="R18" s="34"/>
    </row>
    <row r="19" spans="1:20" ht="18.75">
      <c r="A19" s="42" t="s">
        <v>184</v>
      </c>
      <c r="C19" s="15">
        <v>0</v>
      </c>
      <c r="E19" s="15">
        <v>0</v>
      </c>
      <c r="G19" s="15">
        <v>0</v>
      </c>
      <c r="I19" s="15">
        <v>0</v>
      </c>
      <c r="K19" s="44">
        <v>9100</v>
      </c>
      <c r="L19" s="43"/>
      <c r="M19" s="44">
        <v>9100000000</v>
      </c>
      <c r="N19" s="43"/>
      <c r="O19" s="44">
        <v>9098350625</v>
      </c>
      <c r="P19" s="43"/>
      <c r="Q19" s="44">
        <v>1649375</v>
      </c>
      <c r="R19" s="34"/>
      <c r="T19" s="34"/>
    </row>
    <row r="20" spans="1:20" s="46" customFormat="1" ht="18.75">
      <c r="A20" s="45" t="s">
        <v>43</v>
      </c>
      <c r="C20" s="47">
        <v>23000</v>
      </c>
      <c r="E20" s="47">
        <v>23000000000</v>
      </c>
      <c r="G20" s="47">
        <v>20067682604</v>
      </c>
      <c r="I20" s="47">
        <v>2932317396</v>
      </c>
      <c r="K20" s="47">
        <v>23000</v>
      </c>
      <c r="M20" s="47">
        <v>23000000000</v>
      </c>
      <c r="O20" s="47">
        <v>20067682604</v>
      </c>
      <c r="Q20" s="47">
        <v>2932317396</v>
      </c>
      <c r="R20" s="50"/>
    </row>
    <row r="21" spans="1:20" s="46" customFormat="1" ht="18.75">
      <c r="A21" s="45" t="s">
        <v>60</v>
      </c>
      <c r="C21" s="47">
        <v>10000</v>
      </c>
      <c r="E21" s="47">
        <v>8797805112</v>
      </c>
      <c r="G21" s="47">
        <v>9998187500</v>
      </c>
      <c r="I21" s="47">
        <v>-1200382388</v>
      </c>
      <c r="K21" s="47">
        <v>15000</v>
      </c>
      <c r="M21" s="47">
        <v>13546944175</v>
      </c>
      <c r="O21" s="47">
        <v>14997281250</v>
      </c>
      <c r="Q21" s="47">
        <v>-1450337075</v>
      </c>
      <c r="R21" s="50"/>
      <c r="S21" s="50"/>
    </row>
    <row r="22" spans="1:20" ht="18.75">
      <c r="A22" s="42" t="s">
        <v>185</v>
      </c>
      <c r="C22" s="15">
        <v>0</v>
      </c>
      <c r="E22" s="15">
        <v>0</v>
      </c>
      <c r="G22" s="15">
        <v>0</v>
      </c>
      <c r="I22" s="15">
        <v>0</v>
      </c>
      <c r="K22" s="44">
        <v>5000</v>
      </c>
      <c r="L22" s="43"/>
      <c r="M22" s="44">
        <v>5000000000</v>
      </c>
      <c r="N22" s="43"/>
      <c r="O22" s="44">
        <v>4890113506</v>
      </c>
      <c r="P22" s="43"/>
      <c r="Q22" s="44">
        <v>109886494</v>
      </c>
    </row>
    <row r="23" spans="1:20" ht="18.75">
      <c r="A23" s="42" t="s">
        <v>182</v>
      </c>
      <c r="C23" s="15">
        <v>0</v>
      </c>
      <c r="E23" s="15">
        <v>0</v>
      </c>
      <c r="G23" s="15">
        <v>0</v>
      </c>
      <c r="I23" s="15">
        <v>0</v>
      </c>
      <c r="K23" s="44">
        <v>5000</v>
      </c>
      <c r="L23" s="43"/>
      <c r="M23" s="44">
        <v>5000000000</v>
      </c>
      <c r="N23" s="43"/>
      <c r="O23" s="44">
        <v>4958601090</v>
      </c>
      <c r="P23" s="43"/>
      <c r="Q23" s="44">
        <v>41398910</v>
      </c>
    </row>
    <row r="24" spans="1:20" ht="18.75">
      <c r="A24" s="42" t="s">
        <v>187</v>
      </c>
      <c r="C24" s="15">
        <v>0</v>
      </c>
      <c r="E24" s="15">
        <v>0</v>
      </c>
      <c r="G24" s="15">
        <v>0</v>
      </c>
      <c r="I24" s="15">
        <v>0</v>
      </c>
      <c r="K24" s="44">
        <v>2980310</v>
      </c>
      <c r="L24" s="43"/>
      <c r="M24" s="44">
        <v>2798455052740</v>
      </c>
      <c r="N24" s="43"/>
      <c r="O24" s="44">
        <v>2812902708959</v>
      </c>
      <c r="P24" s="43"/>
      <c r="Q24" s="44">
        <v>-14447656219</v>
      </c>
    </row>
    <row r="25" spans="1:20" ht="18.75">
      <c r="A25" s="42" t="s">
        <v>186</v>
      </c>
      <c r="C25" s="30">
        <v>0</v>
      </c>
      <c r="D25">
        <v>0</v>
      </c>
      <c r="E25" s="30">
        <v>0</v>
      </c>
      <c r="F25">
        <v>0</v>
      </c>
      <c r="G25" s="30">
        <v>0</v>
      </c>
      <c r="H25">
        <v>0</v>
      </c>
      <c r="I25" s="30">
        <v>0</v>
      </c>
      <c r="K25" s="44"/>
      <c r="L25" s="43"/>
      <c r="M25" s="44">
        <v>15000000000</v>
      </c>
      <c r="N25" s="43"/>
      <c r="O25" s="44">
        <v>13173437246</v>
      </c>
      <c r="P25" s="43"/>
      <c r="Q25" s="44">
        <v>1826562754</v>
      </c>
      <c r="R25" s="34"/>
    </row>
    <row r="26" spans="1:20" ht="18.75">
      <c r="A26" s="42" t="s">
        <v>189</v>
      </c>
      <c r="C26" s="15">
        <v>0</v>
      </c>
      <c r="E26" s="15">
        <v>0</v>
      </c>
      <c r="G26" s="15">
        <v>0</v>
      </c>
      <c r="I26" s="15">
        <v>0</v>
      </c>
      <c r="K26" s="44">
        <v>5000</v>
      </c>
      <c r="L26" s="43"/>
      <c r="M26" s="44">
        <v>4999093750</v>
      </c>
      <c r="N26" s="43"/>
      <c r="O26" s="44">
        <v>4819126375</v>
      </c>
      <c r="P26" s="43"/>
      <c r="Q26" s="44">
        <v>179967375</v>
      </c>
    </row>
    <row r="27" spans="1:20" ht="18.75">
      <c r="A27" s="42" t="s">
        <v>37</v>
      </c>
      <c r="C27" s="15">
        <v>0</v>
      </c>
      <c r="E27" s="15">
        <v>0</v>
      </c>
      <c r="G27" s="15">
        <v>0</v>
      </c>
      <c r="I27" s="15">
        <v>0</v>
      </c>
      <c r="K27" s="44">
        <v>5000</v>
      </c>
      <c r="L27" s="43"/>
      <c r="M27" s="44">
        <v>4533928079</v>
      </c>
      <c r="N27" s="43"/>
      <c r="O27" s="44">
        <v>4999093750</v>
      </c>
      <c r="P27" s="43"/>
      <c r="Q27" s="44">
        <v>-465165671</v>
      </c>
    </row>
    <row r="28" spans="1:20" ht="18.75">
      <c r="A28" s="42" t="s">
        <v>191</v>
      </c>
      <c r="C28" s="15">
        <v>0</v>
      </c>
      <c r="E28" s="15">
        <v>0</v>
      </c>
      <c r="G28" s="15">
        <v>0</v>
      </c>
      <c r="I28" s="15">
        <v>0</v>
      </c>
      <c r="K28" s="44">
        <v>6498800</v>
      </c>
      <c r="L28" s="43"/>
      <c r="M28" s="44">
        <v>5429057850841</v>
      </c>
      <c r="N28" s="43"/>
      <c r="O28" s="44">
        <v>6497622092500</v>
      </c>
      <c r="P28" s="43"/>
      <c r="Q28" s="44">
        <v>-1068564241659</v>
      </c>
    </row>
    <row r="29" spans="1:20" ht="18.75">
      <c r="A29" s="42" t="s">
        <v>192</v>
      </c>
      <c r="C29" s="15">
        <v>0</v>
      </c>
      <c r="E29" s="15">
        <v>0</v>
      </c>
      <c r="G29" s="15">
        <v>0</v>
      </c>
      <c r="I29" s="15">
        <v>0</v>
      </c>
      <c r="K29" s="44">
        <v>3490000</v>
      </c>
      <c r="L29" s="43"/>
      <c r="M29" s="44">
        <v>4960865532231</v>
      </c>
      <c r="N29" s="43"/>
      <c r="O29" s="44">
        <v>4727373357687</v>
      </c>
      <c r="P29" s="43"/>
      <c r="Q29" s="44">
        <v>233492174544</v>
      </c>
    </row>
    <row r="30" spans="1:20" ht="18.75">
      <c r="A30" s="42" t="s">
        <v>193</v>
      </c>
      <c r="C30" s="15">
        <v>0</v>
      </c>
      <c r="E30" s="15">
        <v>0</v>
      </c>
      <c r="G30" s="15">
        <v>0</v>
      </c>
      <c r="I30" s="15">
        <v>0</v>
      </c>
      <c r="K30" s="44">
        <v>1997900</v>
      </c>
      <c r="L30" s="43"/>
      <c r="M30" s="44">
        <v>1812115237000</v>
      </c>
      <c r="N30" s="43"/>
      <c r="O30" s="44">
        <v>1997537880625</v>
      </c>
      <c r="P30" s="43"/>
      <c r="Q30" s="44">
        <v>-185422643625</v>
      </c>
    </row>
    <row r="31" spans="1:20" ht="18.75">
      <c r="A31" s="42" t="s">
        <v>194</v>
      </c>
      <c r="C31" s="15">
        <v>0</v>
      </c>
      <c r="E31" s="15">
        <v>0</v>
      </c>
      <c r="G31" s="15">
        <v>0</v>
      </c>
      <c r="I31" s="15">
        <v>0</v>
      </c>
      <c r="K31" s="44">
        <v>2095500</v>
      </c>
      <c r="L31" s="43"/>
      <c r="M31" s="44">
        <v>2054267925744</v>
      </c>
      <c r="N31" s="43"/>
      <c r="O31" s="44">
        <v>2026442150776</v>
      </c>
      <c r="P31" s="43"/>
      <c r="Q31" s="44">
        <v>27825774968</v>
      </c>
    </row>
    <row r="32" spans="1:20" ht="18.75">
      <c r="A32" s="42" t="s">
        <v>195</v>
      </c>
      <c r="C32" s="15">
        <v>0</v>
      </c>
      <c r="E32" s="15">
        <v>0</v>
      </c>
      <c r="G32" s="15">
        <v>0</v>
      </c>
      <c r="I32" s="15">
        <v>0</v>
      </c>
      <c r="K32" s="44">
        <v>1247500</v>
      </c>
      <c r="L32" s="43"/>
      <c r="M32" s="44">
        <v>1247460515625</v>
      </c>
      <c r="N32" s="43"/>
      <c r="O32" s="44">
        <v>1247273890625</v>
      </c>
      <c r="P32" s="43"/>
      <c r="Q32" s="44">
        <v>186625000</v>
      </c>
    </row>
    <row r="33" spans="1:18" ht="18.75">
      <c r="A33" s="42" t="s">
        <v>196</v>
      </c>
      <c r="C33" s="15">
        <v>0</v>
      </c>
      <c r="E33" s="15">
        <v>0</v>
      </c>
      <c r="G33" s="15">
        <v>0</v>
      </c>
      <c r="I33" s="15">
        <v>0</v>
      </c>
      <c r="K33" s="44">
        <v>2998950</v>
      </c>
      <c r="L33" s="43"/>
      <c r="M33" s="44">
        <v>2998479077827</v>
      </c>
      <c r="N33" s="43"/>
      <c r="O33" s="44">
        <v>2998406440327</v>
      </c>
      <c r="P33" s="43"/>
      <c r="Q33" s="44">
        <v>72637500</v>
      </c>
    </row>
    <row r="34" spans="1:18" ht="18.75">
      <c r="A34" s="42" t="s">
        <v>198</v>
      </c>
      <c r="C34" s="15">
        <v>0</v>
      </c>
      <c r="E34" s="15">
        <v>0</v>
      </c>
      <c r="G34" s="15">
        <v>0</v>
      </c>
      <c r="I34" s="15">
        <v>0</v>
      </c>
      <c r="K34" s="44">
        <v>9457500</v>
      </c>
      <c r="L34" s="43"/>
      <c r="M34" s="44">
        <v>8753889499093</v>
      </c>
      <c r="N34" s="43"/>
      <c r="O34" s="44">
        <v>9128621325511</v>
      </c>
      <c r="P34" s="43"/>
      <c r="Q34" s="44">
        <v>-374731826418</v>
      </c>
    </row>
    <row r="35" spans="1:18" ht="18.75">
      <c r="A35" s="42" t="s">
        <v>197</v>
      </c>
      <c r="C35" s="15">
        <v>0</v>
      </c>
      <c r="E35" s="15">
        <v>0</v>
      </c>
      <c r="G35" s="15">
        <v>0</v>
      </c>
      <c r="I35" s="15">
        <v>0</v>
      </c>
      <c r="K35" s="44">
        <v>1000000</v>
      </c>
      <c r="L35" s="43"/>
      <c r="M35" s="44">
        <v>948910318448</v>
      </c>
      <c r="N35" s="43"/>
      <c r="O35" s="44">
        <v>920038250000</v>
      </c>
      <c r="P35" s="43"/>
      <c r="Q35" s="44">
        <v>28872068448</v>
      </c>
    </row>
    <row r="36" spans="1:18" ht="18.75">
      <c r="A36" s="42" t="s">
        <v>72</v>
      </c>
      <c r="C36" s="15">
        <v>0</v>
      </c>
      <c r="E36" s="15">
        <v>0</v>
      </c>
      <c r="G36" s="15">
        <v>0</v>
      </c>
      <c r="I36" s="15">
        <v>0</v>
      </c>
      <c r="K36" s="44">
        <v>10000</v>
      </c>
      <c r="L36" s="43"/>
      <c r="M36" s="44">
        <v>9613957158</v>
      </c>
      <c r="N36" s="43"/>
      <c r="O36" s="44">
        <v>9068882798</v>
      </c>
      <c r="P36" s="43"/>
      <c r="Q36" s="44">
        <v>545074360</v>
      </c>
    </row>
    <row r="37" spans="1:18" ht="18.75">
      <c r="A37" s="42" t="s">
        <v>78</v>
      </c>
      <c r="C37" s="15">
        <v>0</v>
      </c>
      <c r="E37" s="15">
        <v>0</v>
      </c>
      <c r="G37" s="15">
        <v>0</v>
      </c>
      <c r="I37" s="15">
        <v>0</v>
      </c>
      <c r="K37" s="44">
        <v>10000</v>
      </c>
      <c r="L37" s="43"/>
      <c r="M37" s="44">
        <v>8998368750</v>
      </c>
      <c r="N37" s="43"/>
      <c r="O37" s="44">
        <v>9220528476</v>
      </c>
      <c r="P37" s="43"/>
      <c r="Q37" s="44">
        <v>-222159726</v>
      </c>
    </row>
    <row r="38" spans="1:18" ht="18.75">
      <c r="A38" s="42" t="s">
        <v>199</v>
      </c>
      <c r="C38" s="15">
        <v>0</v>
      </c>
      <c r="E38" s="15">
        <v>0</v>
      </c>
      <c r="G38" s="15">
        <v>0</v>
      </c>
      <c r="I38" s="15">
        <v>0</v>
      </c>
      <c r="K38" s="44">
        <v>341203</v>
      </c>
      <c r="L38" s="43"/>
      <c r="M38" s="44">
        <v>341179744952</v>
      </c>
      <c r="N38" s="43"/>
      <c r="O38" s="44">
        <v>326369744860</v>
      </c>
      <c r="P38" s="43"/>
      <c r="Q38" s="44">
        <v>14810000092</v>
      </c>
    </row>
    <row r="39" spans="1:18" ht="18.75">
      <c r="A39" s="42" t="s">
        <v>75</v>
      </c>
      <c r="C39" s="15">
        <v>0</v>
      </c>
      <c r="E39" s="15">
        <v>0</v>
      </c>
      <c r="G39" s="15">
        <v>0</v>
      </c>
      <c r="I39" s="15">
        <v>0</v>
      </c>
      <c r="K39" s="44">
        <v>10000</v>
      </c>
      <c r="L39" s="43"/>
      <c r="M39" s="44">
        <v>9698241875</v>
      </c>
      <c r="N39" s="43"/>
      <c r="O39" s="44">
        <v>9792224838</v>
      </c>
      <c r="P39" s="43"/>
      <c r="Q39" s="44">
        <v>-93982963</v>
      </c>
    </row>
    <row r="40" spans="1:18" ht="18.75">
      <c r="A40" s="42" t="s">
        <v>200</v>
      </c>
      <c r="C40" s="15">
        <v>0</v>
      </c>
      <c r="E40" s="15">
        <v>0</v>
      </c>
      <c r="G40" s="15">
        <v>0</v>
      </c>
      <c r="I40" s="15">
        <v>0</v>
      </c>
      <c r="K40" s="44">
        <v>5000</v>
      </c>
      <c r="L40" s="43"/>
      <c r="M40" s="44">
        <v>5000000000</v>
      </c>
      <c r="N40" s="43"/>
      <c r="O40" s="44">
        <v>4951602359</v>
      </c>
      <c r="P40" s="43"/>
      <c r="Q40" s="44">
        <v>48397641</v>
      </c>
      <c r="R40" s="34"/>
    </row>
    <row r="41" spans="1:18" ht="18.75">
      <c r="A41" s="48" t="s">
        <v>201</v>
      </c>
      <c r="C41" s="18">
        <v>0</v>
      </c>
      <c r="E41" s="18">
        <v>0</v>
      </c>
      <c r="G41" s="18">
        <v>0</v>
      </c>
      <c r="I41" s="18">
        <v>0</v>
      </c>
      <c r="K41" s="49">
        <v>500000</v>
      </c>
      <c r="L41" s="43"/>
      <c r="M41" s="49">
        <v>487480000000</v>
      </c>
      <c r="N41" s="43"/>
      <c r="O41" s="49">
        <v>478393275500</v>
      </c>
      <c r="P41" s="43"/>
      <c r="Q41" s="49">
        <v>9086724500</v>
      </c>
      <c r="R41" s="34"/>
    </row>
    <row r="42" spans="1:18" ht="21.75" thickBot="1">
      <c r="A42" s="7" t="s">
        <v>23</v>
      </c>
      <c r="C42" s="8">
        <v>33000</v>
      </c>
      <c r="E42" s="8">
        <v>31797805112</v>
      </c>
      <c r="G42" s="8">
        <v>30065870104</v>
      </c>
      <c r="I42" s="8">
        <v>1731935008</v>
      </c>
      <c r="K42" s="8">
        <v>64370916</v>
      </c>
      <c r="M42" s="8">
        <f>SUM(M8:M41)</f>
        <v>38221821774975</v>
      </c>
      <c r="O42" s="8">
        <f>SUM(O8:O41)</f>
        <v>39615166036032</v>
      </c>
      <c r="Q42" s="44">
        <f>SUM(Q8:Q41)</f>
        <v>-1393344261057</v>
      </c>
      <c r="R42" s="34"/>
    </row>
    <row r="43" spans="1:18" ht="19.5" thickTop="1">
      <c r="O43" s="34"/>
      <c r="Q43" s="44">
        <f>-1378787423903+4493150684</f>
        <v>-1374294273219</v>
      </c>
      <c r="R43" s="34"/>
    </row>
    <row r="44" spans="1:18" ht="18.75">
      <c r="Q44" s="44">
        <f>Q42-Q43</f>
        <v>-19049987838</v>
      </c>
      <c r="R44" s="34"/>
    </row>
    <row r="45" spans="1:18" ht="18.75">
      <c r="K45" s="76" t="s">
        <v>265</v>
      </c>
      <c r="Q45" s="44">
        <f>6222583595+3841102875</f>
        <v>10063686470</v>
      </c>
    </row>
    <row r="46" spans="1:18">
      <c r="Q46" s="34">
        <f>Q44+Q45</f>
        <v>-8986301368</v>
      </c>
    </row>
    <row r="47" spans="1:18">
      <c r="Q47" s="34"/>
    </row>
    <row r="48" spans="1:18">
      <c r="Q48" s="34"/>
    </row>
    <row r="49" spans="17:17">
      <c r="Q49" s="3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36"/>
  <sheetViews>
    <sheetView rightToLeft="1" view="pageBreakPreview" zoomScale="115" zoomScaleNormal="100" zoomScaleSheetLayoutView="115" workbookViewId="0">
      <selection activeCell="Q8" sqref="Q8"/>
    </sheetView>
  </sheetViews>
  <sheetFormatPr defaultRowHeight="12.75"/>
  <cols>
    <col min="1" max="1" width="30.42578125" bestFit="1" customWidth="1"/>
    <col min="2" max="2" width="1.28515625" customWidth="1"/>
    <col min="3" max="3" width="10.7109375" bestFit="1" customWidth="1"/>
    <col min="4" max="4" width="1.28515625" customWidth="1"/>
    <col min="5" max="5" width="19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0.7109375" bestFit="1" customWidth="1"/>
    <col min="12" max="12" width="1.28515625" customWidth="1"/>
    <col min="13" max="13" width="19" bestFit="1" customWidth="1"/>
    <col min="14" max="14" width="1.28515625" customWidth="1"/>
    <col min="15" max="15" width="18.7109375" bestFit="1" customWidth="1"/>
    <col min="16" max="16" width="1.28515625" customWidth="1"/>
    <col min="17" max="17" width="17" bestFit="1" customWidth="1"/>
    <col min="18" max="18" width="11.140625" bestFit="1" customWidth="1"/>
  </cols>
  <sheetData>
    <row r="1" spans="1:25" ht="25.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 ht="25.5">
      <c r="A2" s="59" t="s">
        <v>150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 ht="25.5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5" spans="1:25" ht="24">
      <c r="A5" s="60" t="s">
        <v>254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5" ht="21">
      <c r="A6" s="61" t="s">
        <v>153</v>
      </c>
      <c r="C6" s="61" t="s">
        <v>165</v>
      </c>
      <c r="D6" s="61"/>
      <c r="E6" s="61"/>
      <c r="F6" s="61"/>
      <c r="G6" s="61"/>
      <c r="H6" s="61"/>
      <c r="I6" s="61"/>
      <c r="K6" s="61" t="s">
        <v>166</v>
      </c>
      <c r="L6" s="61"/>
      <c r="M6" s="61"/>
      <c r="N6" s="61"/>
      <c r="O6" s="61"/>
      <c r="P6" s="61"/>
      <c r="Q6" s="61"/>
    </row>
    <row r="7" spans="1:25" ht="42">
      <c r="A7" s="61"/>
      <c r="C7" s="20" t="s">
        <v>8</v>
      </c>
      <c r="D7" s="3"/>
      <c r="E7" s="20" t="s">
        <v>10</v>
      </c>
      <c r="F7" s="3"/>
      <c r="G7" s="20" t="s">
        <v>252</v>
      </c>
      <c r="H7" s="3"/>
      <c r="I7" s="20" t="s">
        <v>255</v>
      </c>
      <c r="K7" s="20" t="s">
        <v>8</v>
      </c>
      <c r="L7" s="3"/>
      <c r="M7" s="20" t="s">
        <v>10</v>
      </c>
      <c r="N7" s="3"/>
      <c r="O7" s="20" t="s">
        <v>252</v>
      </c>
      <c r="P7" s="3"/>
      <c r="Q7" s="41" t="s">
        <v>255</v>
      </c>
    </row>
    <row r="8" spans="1:25" ht="18.75">
      <c r="A8" s="10" t="s">
        <v>22</v>
      </c>
      <c r="C8" s="12">
        <v>352000</v>
      </c>
      <c r="E8" s="12">
        <v>34833920000</v>
      </c>
      <c r="G8" s="12">
        <v>32737056000</v>
      </c>
      <c r="I8" s="12">
        <v>2096864000</v>
      </c>
      <c r="K8" s="12">
        <v>352000</v>
      </c>
      <c r="M8" s="12">
        <v>34833920000</v>
      </c>
      <c r="O8" s="12">
        <v>29383200000</v>
      </c>
      <c r="Q8" s="29">
        <v>5450720000</v>
      </c>
    </row>
    <row r="9" spans="1:25" ht="18.75">
      <c r="A9" s="13" t="s">
        <v>57</v>
      </c>
      <c r="C9" s="53">
        <v>100</v>
      </c>
      <c r="D9" s="43"/>
      <c r="E9" s="53">
        <v>95002777</v>
      </c>
      <c r="F9" s="43"/>
      <c r="G9" s="53">
        <v>95002777</v>
      </c>
      <c r="H9" s="43"/>
      <c r="I9" s="53">
        <v>0</v>
      </c>
      <c r="J9" s="43"/>
      <c r="K9" s="53">
        <v>100</v>
      </c>
      <c r="L9" s="43"/>
      <c r="M9" s="53">
        <v>95002777</v>
      </c>
      <c r="N9" s="43"/>
      <c r="O9" s="53">
        <v>95002777</v>
      </c>
      <c r="P9" s="43"/>
      <c r="Q9" s="53">
        <v>0</v>
      </c>
      <c r="R9" s="43"/>
      <c r="S9" s="43"/>
      <c r="T9" s="43"/>
      <c r="U9" s="43"/>
      <c r="V9" s="43"/>
      <c r="W9" s="43"/>
      <c r="X9" s="43"/>
      <c r="Y9" s="43"/>
    </row>
    <row r="10" spans="1:25" ht="18.75">
      <c r="A10" s="13" t="s">
        <v>46</v>
      </c>
      <c r="C10" s="53">
        <v>156899</v>
      </c>
      <c r="D10" s="43"/>
      <c r="E10" s="53">
        <v>155521475222</v>
      </c>
      <c r="F10" s="43"/>
      <c r="G10" s="53">
        <v>151866391126</v>
      </c>
      <c r="H10" s="43"/>
      <c r="I10" s="53">
        <v>3655084096</v>
      </c>
      <c r="J10" s="43"/>
      <c r="K10" s="53">
        <v>156899</v>
      </c>
      <c r="L10" s="43"/>
      <c r="M10" s="53">
        <v>155521475222</v>
      </c>
      <c r="N10" s="43"/>
      <c r="O10" s="53">
        <v>125232907100</v>
      </c>
      <c r="P10" s="43"/>
      <c r="Q10" s="53">
        <v>30288568122</v>
      </c>
      <c r="R10" s="43"/>
      <c r="S10" s="43"/>
      <c r="T10" s="43"/>
      <c r="U10" s="43"/>
      <c r="V10" s="43"/>
      <c r="W10" s="43"/>
      <c r="X10" s="43"/>
      <c r="Y10" s="43"/>
    </row>
    <row r="11" spans="1:25" ht="18.75">
      <c r="A11" s="13" t="s">
        <v>37</v>
      </c>
      <c r="C11" s="53">
        <v>2490000</v>
      </c>
      <c r="D11" s="43"/>
      <c r="E11" s="53">
        <v>2297853438562</v>
      </c>
      <c r="F11" s="43"/>
      <c r="G11" s="53">
        <v>2068068094706</v>
      </c>
      <c r="H11" s="43"/>
      <c r="I11" s="53">
        <v>229785343856</v>
      </c>
      <c r="J11" s="43"/>
      <c r="K11" s="53">
        <v>2490000</v>
      </c>
      <c r="L11" s="43"/>
      <c r="M11" s="53">
        <v>2297853438562</v>
      </c>
      <c r="N11" s="43"/>
      <c r="O11" s="53">
        <v>2489548687500</v>
      </c>
      <c r="P11" s="43"/>
      <c r="Q11" s="53">
        <v>-191695248937</v>
      </c>
      <c r="R11" s="43"/>
      <c r="S11" s="43"/>
      <c r="T11" s="43"/>
      <c r="U11" s="43"/>
      <c r="V11" s="43"/>
      <c r="W11" s="43"/>
      <c r="X11" s="43"/>
      <c r="Y11" s="43"/>
    </row>
    <row r="12" spans="1:25" ht="18.75">
      <c r="A12" s="13" t="s">
        <v>66</v>
      </c>
      <c r="C12" s="53">
        <v>263000</v>
      </c>
      <c r="D12" s="43"/>
      <c r="E12" s="53">
        <v>262952331250</v>
      </c>
      <c r="F12" s="43"/>
      <c r="G12" s="53">
        <v>262952331250</v>
      </c>
      <c r="H12" s="43"/>
      <c r="I12" s="53">
        <v>0</v>
      </c>
      <c r="J12" s="43"/>
      <c r="K12" s="53">
        <v>263000</v>
      </c>
      <c r="L12" s="43"/>
      <c r="M12" s="53">
        <v>262952331250</v>
      </c>
      <c r="N12" s="43"/>
      <c r="O12" s="53">
        <v>266675736260</v>
      </c>
      <c r="P12" s="43"/>
      <c r="Q12" s="53">
        <v>-3723405010</v>
      </c>
      <c r="R12" s="43"/>
      <c r="S12" s="43"/>
      <c r="T12" s="43"/>
      <c r="U12" s="43"/>
      <c r="V12" s="43"/>
      <c r="W12" s="43"/>
      <c r="X12" s="43"/>
      <c r="Y12" s="43"/>
    </row>
    <row r="13" spans="1:25" ht="18.75">
      <c r="A13" s="13" t="s">
        <v>69</v>
      </c>
      <c r="C13" s="53">
        <v>990000</v>
      </c>
      <c r="D13" s="43"/>
      <c r="E13" s="53">
        <v>1029858804253</v>
      </c>
      <c r="F13" s="43"/>
      <c r="G13" s="53">
        <v>1029858804253</v>
      </c>
      <c r="H13" s="43"/>
      <c r="I13" s="53">
        <v>0</v>
      </c>
      <c r="J13" s="43"/>
      <c r="K13" s="53">
        <v>990000</v>
      </c>
      <c r="L13" s="43"/>
      <c r="M13" s="53">
        <v>1029858804253</v>
      </c>
      <c r="N13" s="43"/>
      <c r="O13" s="53">
        <v>1029858804253</v>
      </c>
      <c r="P13" s="43"/>
      <c r="Q13" s="53">
        <v>0</v>
      </c>
      <c r="R13" s="43"/>
      <c r="S13" s="43"/>
      <c r="T13" s="43"/>
      <c r="U13" s="43"/>
      <c r="V13" s="43"/>
      <c r="W13" s="43"/>
      <c r="X13" s="43"/>
      <c r="Y13" s="43"/>
    </row>
    <row r="14" spans="1:25" ht="18.75">
      <c r="A14" s="13" t="s">
        <v>63</v>
      </c>
      <c r="C14" s="53">
        <v>995000</v>
      </c>
      <c r="D14" s="43"/>
      <c r="E14" s="53">
        <v>906897495030</v>
      </c>
      <c r="F14" s="43"/>
      <c r="G14" s="53">
        <v>821959792780</v>
      </c>
      <c r="H14" s="43"/>
      <c r="I14" s="53">
        <v>84937702250</v>
      </c>
      <c r="J14" s="43"/>
      <c r="K14" s="53">
        <v>995000</v>
      </c>
      <c r="L14" s="43"/>
      <c r="M14" s="53">
        <v>906897495030</v>
      </c>
      <c r="N14" s="43"/>
      <c r="O14" s="53">
        <v>1004767852812</v>
      </c>
      <c r="P14" s="43"/>
      <c r="Q14" s="53">
        <v>-97870357781</v>
      </c>
      <c r="R14" s="43"/>
      <c r="S14" s="43"/>
      <c r="T14" s="43"/>
      <c r="U14" s="43"/>
      <c r="V14" s="43"/>
      <c r="W14" s="43"/>
      <c r="X14" s="43"/>
      <c r="Y14" s="43"/>
    </row>
    <row r="15" spans="1:25" ht="18.75">
      <c r="A15" s="13" t="s">
        <v>49</v>
      </c>
      <c r="C15" s="53">
        <v>63900</v>
      </c>
      <c r="D15" s="43"/>
      <c r="E15" s="53">
        <v>50760625968</v>
      </c>
      <c r="F15" s="43"/>
      <c r="G15" s="53">
        <v>48919361758</v>
      </c>
      <c r="H15" s="43"/>
      <c r="I15" s="53">
        <v>1841264210</v>
      </c>
      <c r="J15" s="43"/>
      <c r="K15" s="53">
        <v>63900</v>
      </c>
      <c r="L15" s="43"/>
      <c r="M15" s="53">
        <v>50760625968</v>
      </c>
      <c r="N15" s="43"/>
      <c r="O15" s="53">
        <v>43361790885</v>
      </c>
      <c r="P15" s="43"/>
      <c r="Q15" s="53">
        <v>7398835083</v>
      </c>
      <c r="R15" s="43"/>
      <c r="S15" s="43"/>
      <c r="T15" s="43"/>
      <c r="U15" s="43"/>
      <c r="V15" s="43"/>
      <c r="W15" s="43"/>
      <c r="X15" s="43"/>
      <c r="Y15" s="43"/>
    </row>
    <row r="16" spans="1:25" ht="18.75">
      <c r="A16" s="28" t="s">
        <v>264</v>
      </c>
      <c r="C16" s="53">
        <v>23000</v>
      </c>
      <c r="D16" s="43"/>
      <c r="E16" s="53">
        <v>23000000000</v>
      </c>
      <c r="F16" s="43"/>
      <c r="G16" s="53">
        <f>I16+E16</f>
        <v>20321356124</v>
      </c>
      <c r="H16" s="43"/>
      <c r="I16" s="53">
        <v>-2678643876</v>
      </c>
      <c r="J16" s="43"/>
      <c r="K16" s="53">
        <v>0</v>
      </c>
      <c r="L16" s="43"/>
      <c r="M16" s="53">
        <v>0</v>
      </c>
      <c r="N16" s="43"/>
      <c r="O16" s="53">
        <v>0</v>
      </c>
      <c r="P16" s="43"/>
      <c r="Q16" s="53">
        <v>0</v>
      </c>
      <c r="R16" s="43"/>
      <c r="S16" s="43"/>
      <c r="T16" s="43"/>
      <c r="U16" s="43"/>
      <c r="V16" s="43"/>
      <c r="W16" s="43"/>
      <c r="X16" s="43"/>
      <c r="Y16" s="43"/>
    </row>
    <row r="17" spans="1:25" ht="18.75">
      <c r="A17" s="13" t="s">
        <v>72</v>
      </c>
      <c r="C17" s="53">
        <v>2745000</v>
      </c>
      <c r="D17" s="43"/>
      <c r="E17" s="53">
        <v>2608649596546</v>
      </c>
      <c r="F17" s="43"/>
      <c r="G17" s="53">
        <v>2614138601484</v>
      </c>
      <c r="H17" s="43"/>
      <c r="I17" s="53">
        <v>-5489004938</v>
      </c>
      <c r="J17" s="43"/>
      <c r="K17" s="53">
        <v>2745000</v>
      </c>
      <c r="L17" s="43"/>
      <c r="M17" s="53">
        <v>2608649596546</v>
      </c>
      <c r="N17" s="43"/>
      <c r="O17" s="53">
        <v>2489408328001</v>
      </c>
      <c r="P17" s="43"/>
      <c r="Q17" s="53">
        <v>119241268545</v>
      </c>
      <c r="R17" s="43"/>
      <c r="S17" s="43"/>
      <c r="T17" s="43"/>
      <c r="U17" s="43"/>
      <c r="V17" s="43"/>
      <c r="W17" s="43"/>
      <c r="X17" s="43"/>
      <c r="Y17" s="43"/>
    </row>
    <row r="18" spans="1:25" ht="18.75">
      <c r="A18" s="13" t="s">
        <v>51</v>
      </c>
      <c r="C18" s="53">
        <v>30000</v>
      </c>
      <c r="D18" s="43"/>
      <c r="E18" s="53">
        <v>23122508285</v>
      </c>
      <c r="F18" s="43"/>
      <c r="G18" s="53">
        <v>22645894687</v>
      </c>
      <c r="H18" s="43"/>
      <c r="I18" s="53">
        <v>476613598</v>
      </c>
      <c r="J18" s="43"/>
      <c r="K18" s="53">
        <v>30000</v>
      </c>
      <c r="L18" s="43"/>
      <c r="M18" s="53">
        <v>23122508285</v>
      </c>
      <c r="N18" s="43"/>
      <c r="O18" s="53">
        <v>19713572437</v>
      </c>
      <c r="P18" s="43"/>
      <c r="Q18" s="53">
        <v>3408935848</v>
      </c>
      <c r="R18" s="43"/>
      <c r="S18" s="43"/>
      <c r="T18" s="43"/>
      <c r="U18" s="43"/>
      <c r="V18" s="43"/>
      <c r="W18" s="43"/>
      <c r="X18" s="43"/>
      <c r="Y18" s="43"/>
    </row>
    <row r="19" spans="1:25" ht="18.75">
      <c r="A19" s="13" t="s">
        <v>60</v>
      </c>
      <c r="C19" s="53">
        <v>2985000</v>
      </c>
      <c r="D19" s="43"/>
      <c r="E19" s="53">
        <v>2302933887564</v>
      </c>
      <c r="F19" s="43"/>
      <c r="G19" s="53">
        <v>2604474333450</v>
      </c>
      <c r="H19" s="43"/>
      <c r="I19" s="53">
        <v>-301540445886</v>
      </c>
      <c r="J19" s="43"/>
      <c r="K19" s="53">
        <v>2985000</v>
      </c>
      <c r="L19" s="43"/>
      <c r="M19" s="53">
        <v>2302933887564</v>
      </c>
      <c r="N19" s="43"/>
      <c r="O19" s="53">
        <v>2984458968750</v>
      </c>
      <c r="P19" s="43"/>
      <c r="Q19" s="53">
        <v>-681525081185</v>
      </c>
      <c r="R19" s="43"/>
      <c r="S19" s="43"/>
      <c r="T19" s="43"/>
      <c r="U19" s="43"/>
      <c r="V19" s="43"/>
      <c r="W19" s="43"/>
      <c r="X19" s="43"/>
      <c r="Y19" s="43"/>
    </row>
    <row r="20" spans="1:25" ht="18.75">
      <c r="A20" s="13" t="s">
        <v>78</v>
      </c>
      <c r="C20" s="53">
        <v>520854</v>
      </c>
      <c r="D20" s="43"/>
      <c r="E20" s="53">
        <v>469865759972</v>
      </c>
      <c r="F20" s="43"/>
      <c r="G20" s="53">
        <v>473891231643</v>
      </c>
      <c r="H20" s="43"/>
      <c r="I20" s="53">
        <v>-4025471671</v>
      </c>
      <c r="J20" s="43"/>
      <c r="K20" s="53">
        <v>520854</v>
      </c>
      <c r="L20" s="43"/>
      <c r="M20" s="53">
        <v>469865759972</v>
      </c>
      <c r="N20" s="43"/>
      <c r="O20" s="53">
        <v>480254913897</v>
      </c>
      <c r="P20" s="43"/>
      <c r="Q20" s="53">
        <v>-10389153924</v>
      </c>
      <c r="R20" s="43"/>
      <c r="S20" s="43"/>
      <c r="T20" s="43"/>
      <c r="U20" s="43"/>
      <c r="V20" s="43"/>
      <c r="W20" s="43"/>
      <c r="X20" s="43"/>
      <c r="Y20" s="43"/>
    </row>
    <row r="21" spans="1:25" ht="18.75">
      <c r="A21" s="13" t="s">
        <v>75</v>
      </c>
      <c r="C21" s="53">
        <v>322473</v>
      </c>
      <c r="D21" s="43"/>
      <c r="E21" s="53">
        <v>317304281123</v>
      </c>
      <c r="F21" s="43"/>
      <c r="G21" s="53">
        <v>317304281123</v>
      </c>
      <c r="H21" s="43"/>
      <c r="I21" s="53">
        <v>0</v>
      </c>
      <c r="J21" s="43"/>
      <c r="K21" s="53">
        <v>322473</v>
      </c>
      <c r="L21" s="43"/>
      <c r="M21" s="53">
        <v>317304281123</v>
      </c>
      <c r="N21" s="43"/>
      <c r="O21" s="53">
        <v>315772812001</v>
      </c>
      <c r="P21" s="43"/>
      <c r="Q21" s="53">
        <v>1531469122</v>
      </c>
      <c r="R21" s="43"/>
      <c r="S21" s="43"/>
      <c r="T21" s="43"/>
      <c r="U21" s="43"/>
      <c r="V21" s="43"/>
      <c r="W21" s="43"/>
      <c r="X21" s="43"/>
      <c r="Y21" s="43"/>
    </row>
    <row r="22" spans="1:25" ht="18.75">
      <c r="A22" s="13" t="s">
        <v>92</v>
      </c>
      <c r="C22" s="53">
        <v>2000</v>
      </c>
      <c r="D22" s="43"/>
      <c r="E22" s="53">
        <v>1999637500</v>
      </c>
      <c r="F22" s="43"/>
      <c r="G22" s="53">
        <v>1942983098</v>
      </c>
      <c r="H22" s="43"/>
      <c r="I22" s="53">
        <v>56654402</v>
      </c>
      <c r="J22" s="43"/>
      <c r="K22" s="53">
        <v>2000</v>
      </c>
      <c r="L22" s="43"/>
      <c r="M22" s="53">
        <v>1999637500</v>
      </c>
      <c r="N22" s="43"/>
      <c r="O22" s="53">
        <v>1942983098</v>
      </c>
      <c r="P22" s="43"/>
      <c r="Q22" s="53">
        <v>56654402</v>
      </c>
      <c r="R22" s="43"/>
      <c r="S22" s="43"/>
      <c r="T22" s="43"/>
      <c r="U22" s="43"/>
      <c r="V22" s="43"/>
      <c r="W22" s="43"/>
      <c r="X22" s="43"/>
      <c r="Y22" s="43"/>
    </row>
    <row r="23" spans="1:25" ht="18.75">
      <c r="A23" s="13" t="s">
        <v>80</v>
      </c>
      <c r="C23" s="53">
        <v>500000</v>
      </c>
      <c r="D23" s="43"/>
      <c r="E23" s="53">
        <v>499909375000</v>
      </c>
      <c r="F23" s="43"/>
      <c r="G23" s="53">
        <v>499909375000</v>
      </c>
      <c r="H23" s="43"/>
      <c r="I23" s="53">
        <v>0</v>
      </c>
      <c r="J23" s="43"/>
      <c r="K23" s="53">
        <v>500000</v>
      </c>
      <c r="L23" s="43"/>
      <c r="M23" s="53">
        <v>499909375000</v>
      </c>
      <c r="N23" s="43"/>
      <c r="O23" s="53">
        <v>458811825281</v>
      </c>
      <c r="P23" s="43"/>
      <c r="Q23" s="53">
        <v>41097549719</v>
      </c>
      <c r="R23" s="43"/>
      <c r="S23" s="43"/>
      <c r="T23" s="43"/>
      <c r="U23" s="43"/>
      <c r="V23" s="43"/>
      <c r="W23" s="43"/>
      <c r="X23" s="43"/>
      <c r="Y23" s="43"/>
    </row>
    <row r="24" spans="1:25" ht="18.75">
      <c r="A24" s="13" t="s">
        <v>86</v>
      </c>
      <c r="C24" s="53">
        <v>1500000</v>
      </c>
      <c r="D24" s="43"/>
      <c r="E24" s="53">
        <v>1403013657675</v>
      </c>
      <c r="F24" s="43"/>
      <c r="G24" s="53">
        <v>1442069577506</v>
      </c>
      <c r="H24" s="43"/>
      <c r="I24" s="53">
        <v>-39055919831</v>
      </c>
      <c r="J24" s="43"/>
      <c r="K24" s="53">
        <v>1500000</v>
      </c>
      <c r="L24" s="43"/>
      <c r="M24" s="53">
        <v>1403013657675</v>
      </c>
      <c r="N24" s="43"/>
      <c r="O24" s="53">
        <v>1500000000000</v>
      </c>
      <c r="P24" s="43"/>
      <c r="Q24" s="53">
        <v>-96986342325</v>
      </c>
      <c r="R24" s="43"/>
      <c r="S24" s="43"/>
      <c r="T24" s="43"/>
      <c r="U24" s="43"/>
      <c r="V24" s="43"/>
      <c r="W24" s="43"/>
      <c r="X24" s="43"/>
      <c r="Y24" s="43"/>
    </row>
    <row r="25" spans="1:25" ht="18.75">
      <c r="A25" s="13" t="s">
        <v>40</v>
      </c>
      <c r="C25" s="53">
        <v>3100</v>
      </c>
      <c r="D25" s="43"/>
      <c r="E25" s="53">
        <v>2395679704</v>
      </c>
      <c r="F25" s="43"/>
      <c r="G25" s="53">
        <v>2270338426</v>
      </c>
      <c r="H25" s="43"/>
      <c r="I25" s="53">
        <v>125341278</v>
      </c>
      <c r="J25" s="43"/>
      <c r="K25" s="53">
        <v>3100</v>
      </c>
      <c r="L25" s="43"/>
      <c r="M25" s="53">
        <v>2395679704</v>
      </c>
      <c r="N25" s="43"/>
      <c r="O25" s="53">
        <v>1981259037</v>
      </c>
      <c r="P25" s="43"/>
      <c r="Q25" s="53">
        <v>414420667</v>
      </c>
      <c r="R25" s="43"/>
      <c r="S25" s="43"/>
      <c r="T25" s="43"/>
      <c r="U25" s="43"/>
      <c r="V25" s="43"/>
      <c r="W25" s="43"/>
      <c r="X25" s="43"/>
      <c r="Y25" s="43"/>
    </row>
    <row r="26" spans="1:25" ht="18.75">
      <c r="A26" s="13" t="s">
        <v>54</v>
      </c>
      <c r="C26" s="53">
        <v>2000000</v>
      </c>
      <c r="D26" s="43"/>
      <c r="E26" s="53">
        <v>1999637500000</v>
      </c>
      <c r="F26" s="43"/>
      <c r="G26" s="53">
        <v>1999637500000</v>
      </c>
      <c r="H26" s="43"/>
      <c r="I26" s="53">
        <v>0</v>
      </c>
      <c r="J26" s="43"/>
      <c r="K26" s="53">
        <v>2000000</v>
      </c>
      <c r="L26" s="43"/>
      <c r="M26" s="53">
        <v>1999637500000</v>
      </c>
      <c r="N26" s="43"/>
      <c r="O26" s="53">
        <v>2000000000000</v>
      </c>
      <c r="P26" s="43"/>
      <c r="Q26" s="53">
        <v>-362500000</v>
      </c>
      <c r="R26" s="43"/>
      <c r="S26" s="43"/>
      <c r="T26" s="43"/>
      <c r="U26" s="43"/>
      <c r="V26" s="43"/>
      <c r="W26" s="43"/>
      <c r="X26" s="43"/>
      <c r="Y26" s="43"/>
    </row>
    <row r="27" spans="1:25" ht="18.75">
      <c r="A27" s="13" t="s">
        <v>33</v>
      </c>
      <c r="C27" s="53">
        <v>4308000</v>
      </c>
      <c r="D27" s="43"/>
      <c r="E27" s="53">
        <v>6402532671284</v>
      </c>
      <c r="F27" s="43"/>
      <c r="G27" s="53">
        <v>6289500547042</v>
      </c>
      <c r="H27" s="43"/>
      <c r="I27" s="53">
        <v>113032124242</v>
      </c>
      <c r="J27" s="43"/>
      <c r="K27" s="53">
        <v>4308000</v>
      </c>
      <c r="L27" s="43"/>
      <c r="M27" s="53">
        <v>6402532671284</v>
      </c>
      <c r="N27" s="43"/>
      <c r="O27" s="53">
        <v>5999967000000</v>
      </c>
      <c r="P27" s="43"/>
      <c r="Q27" s="53">
        <v>402565671284</v>
      </c>
      <c r="R27" s="43"/>
      <c r="S27" s="43"/>
      <c r="T27" s="43"/>
      <c r="U27" s="43"/>
      <c r="V27" s="43"/>
      <c r="W27" s="43"/>
      <c r="X27" s="43"/>
      <c r="Y27" s="43"/>
    </row>
    <row r="28" spans="1:25" ht="18.75">
      <c r="A28" s="13" t="s">
        <v>83</v>
      </c>
      <c r="C28" s="53">
        <v>1599640</v>
      </c>
      <c r="D28" s="43"/>
      <c r="E28" s="53">
        <v>1529298532392</v>
      </c>
      <c r="F28" s="43"/>
      <c r="G28" s="53">
        <v>1505164339907</v>
      </c>
      <c r="H28" s="43"/>
      <c r="I28" s="53">
        <v>24134192485</v>
      </c>
      <c r="J28" s="43"/>
      <c r="K28" s="53">
        <v>1599640</v>
      </c>
      <c r="L28" s="43"/>
      <c r="M28" s="53">
        <v>1529298532392</v>
      </c>
      <c r="N28" s="43"/>
      <c r="O28" s="53">
        <v>1502867313231</v>
      </c>
      <c r="P28" s="43"/>
      <c r="Q28" s="53">
        <v>26431219161</v>
      </c>
      <c r="R28" s="43"/>
      <c r="S28" s="43"/>
      <c r="T28" s="43"/>
      <c r="U28" s="43"/>
      <c r="V28" s="43"/>
      <c r="W28" s="43"/>
      <c r="X28" s="43"/>
      <c r="Y28" s="43"/>
    </row>
    <row r="29" spans="1:25" ht="18.75">
      <c r="A29" s="16" t="s">
        <v>89</v>
      </c>
      <c r="C29" s="54">
        <v>3000</v>
      </c>
      <c r="D29" s="43"/>
      <c r="E29" s="54">
        <v>2977011318</v>
      </c>
      <c r="F29" s="43"/>
      <c r="G29" s="54">
        <v>2838529384</v>
      </c>
      <c r="H29" s="43"/>
      <c r="I29" s="54">
        <v>138481934</v>
      </c>
      <c r="J29" s="43"/>
      <c r="K29" s="54">
        <v>3000</v>
      </c>
      <c r="L29" s="43"/>
      <c r="M29" s="54">
        <v>2977011329</v>
      </c>
      <c r="N29" s="43"/>
      <c r="O29" s="54">
        <v>2838529384</v>
      </c>
      <c r="P29" s="43"/>
      <c r="Q29" s="54">
        <v>138481945</v>
      </c>
      <c r="R29" s="55"/>
      <c r="S29" s="43"/>
      <c r="T29" s="43"/>
      <c r="U29" s="43"/>
      <c r="V29" s="43"/>
      <c r="W29" s="43"/>
      <c r="X29" s="43"/>
      <c r="Y29" s="43"/>
    </row>
    <row r="30" spans="1:25" ht="21.75" thickBot="1">
      <c r="A30" s="7" t="s">
        <v>23</v>
      </c>
      <c r="C30" s="56">
        <v>21829966</v>
      </c>
      <c r="D30" s="43"/>
      <c r="E30" s="56">
        <v>22302413191425</v>
      </c>
      <c r="F30" s="43"/>
      <c r="G30" s="56">
        <v>22192244367400</v>
      </c>
      <c r="H30" s="43"/>
      <c r="I30" s="56">
        <f>SUM(I8:I29)</f>
        <v>107490180149</v>
      </c>
      <c r="J30" s="43"/>
      <c r="K30" s="56">
        <v>21829966</v>
      </c>
      <c r="L30" s="43"/>
      <c r="M30" s="56">
        <v>22302413191425</v>
      </c>
      <c r="N30" s="43"/>
      <c r="O30" s="56">
        <v>22746941486704</v>
      </c>
      <c r="P30" s="43"/>
      <c r="Q30" s="56">
        <f>SUM(Q8:Q29)</f>
        <v>-444528295264</v>
      </c>
      <c r="R30" s="43"/>
      <c r="S30" s="43"/>
      <c r="T30" s="43"/>
      <c r="U30" s="43"/>
      <c r="V30" s="43"/>
      <c r="W30" s="43"/>
      <c r="X30" s="43"/>
      <c r="Y30" s="43"/>
    </row>
    <row r="31" spans="1:25" ht="13.5" thickTop="1">
      <c r="C31" s="43"/>
      <c r="D31" s="43"/>
      <c r="E31" s="43"/>
      <c r="F31" s="43"/>
      <c r="G31" s="43"/>
      <c r="H31" s="43"/>
      <c r="I31" s="55"/>
      <c r="J31" s="43"/>
      <c r="K31" s="43"/>
      <c r="L31" s="43"/>
      <c r="M31" s="43"/>
      <c r="N31" s="43"/>
      <c r="O31" s="43"/>
      <c r="P31" s="43"/>
      <c r="Q31" s="55"/>
      <c r="R31" s="43"/>
      <c r="S31" s="43"/>
      <c r="T31" s="43"/>
      <c r="U31" s="43"/>
      <c r="V31" s="43"/>
      <c r="W31" s="43"/>
      <c r="X31" s="43"/>
      <c r="Y31" s="43"/>
    </row>
    <row r="32" spans="1:25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55"/>
      <c r="R32" s="43"/>
      <c r="S32" s="43"/>
      <c r="T32" s="43"/>
      <c r="U32" s="43"/>
      <c r="V32" s="43"/>
      <c r="W32" s="43"/>
      <c r="X32" s="43"/>
      <c r="Y32" s="43"/>
    </row>
    <row r="33" spans="3:25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3:25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3:25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3:25">
      <c r="C36" s="43"/>
      <c r="D36" s="43"/>
      <c r="E36" s="43"/>
      <c r="F36" s="43"/>
      <c r="G36" s="43"/>
      <c r="H36" s="43"/>
      <c r="I36" s="55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0"/>
  <sheetViews>
    <sheetView rightToLeft="1" view="pageBreakPreview" zoomScale="70" zoomScaleNormal="100" zoomScaleSheetLayoutView="70" workbookViewId="0">
      <selection activeCell="H39" sqref="H39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19.570312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.28515625" bestFit="1" customWidth="1"/>
    <col min="17" max="17" width="1.28515625" customWidth="1"/>
    <col min="18" max="18" width="19.5703125" bestFit="1" customWidth="1"/>
    <col min="19" max="19" width="1.28515625" customWidth="1"/>
    <col min="20" max="20" width="20" bestFit="1" customWidth="1"/>
    <col min="21" max="21" width="1.28515625" customWidth="1"/>
    <col min="22" max="22" width="6.42578125" bestFit="1" customWidth="1"/>
    <col min="23" max="23" width="1.28515625" customWidth="1"/>
    <col min="24" max="24" width="14.5703125" bestFit="1" customWidth="1"/>
    <col min="25" max="25" width="1.28515625" customWidth="1"/>
    <col min="26" max="26" width="7.5703125" bestFit="1" customWidth="1"/>
    <col min="27" max="27" width="1.28515625" customWidth="1"/>
    <col min="28" max="28" width="15.7109375" bestFit="1" customWidth="1"/>
    <col min="29" max="29" width="1.28515625" customWidth="1"/>
    <col min="30" max="30" width="11.28515625" bestFit="1" customWidth="1"/>
    <col min="31" max="31" width="1.28515625" customWidth="1"/>
    <col min="32" max="32" width="16.42578125" bestFit="1" customWidth="1"/>
    <col min="33" max="33" width="1.28515625" customWidth="1"/>
    <col min="34" max="34" width="19.42578125" bestFit="1" customWidth="1"/>
    <col min="35" max="35" width="1.28515625" customWidth="1"/>
    <col min="36" max="36" width="19.85546875" bestFit="1" customWidth="1"/>
    <col min="37" max="37" width="1.28515625" customWidth="1"/>
    <col min="38" max="38" width="19.140625" bestFit="1" customWidth="1"/>
    <col min="39" max="39" width="0.28515625" customWidth="1"/>
  </cols>
  <sheetData>
    <row r="1" spans="1:38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4.45" customHeight="1"/>
    <row r="5" spans="1:38" ht="14.45" customHeight="1">
      <c r="A5" s="1" t="s">
        <v>24</v>
      </c>
      <c r="B5" s="60" t="s">
        <v>25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ht="14.45" customHeight="1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 t="s">
        <v>3</v>
      </c>
      <c r="Q6" s="61"/>
      <c r="R6" s="61"/>
      <c r="S6" s="61"/>
      <c r="T6" s="61"/>
      <c r="V6" s="61" t="s">
        <v>4</v>
      </c>
      <c r="W6" s="61"/>
      <c r="X6" s="61"/>
      <c r="Y6" s="61"/>
      <c r="Z6" s="61"/>
      <c r="AA6" s="61"/>
      <c r="AB6" s="61"/>
      <c r="AD6" s="61" t="s">
        <v>5</v>
      </c>
      <c r="AE6" s="61"/>
      <c r="AF6" s="61"/>
      <c r="AG6" s="61"/>
      <c r="AH6" s="61"/>
      <c r="AI6" s="61"/>
      <c r="AJ6" s="61"/>
      <c r="AK6" s="61"/>
      <c r="AL6" s="61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4" t="s">
        <v>6</v>
      </c>
      <c r="W7" s="64"/>
      <c r="X7" s="64"/>
      <c r="Y7" s="3"/>
      <c r="Z7" s="64" t="s">
        <v>7</v>
      </c>
      <c r="AA7" s="64"/>
      <c r="AB7" s="64"/>
      <c r="AD7" s="3"/>
      <c r="AE7" s="3"/>
      <c r="AF7" s="3"/>
      <c r="AG7" s="3"/>
      <c r="AH7" s="3"/>
      <c r="AI7" s="3"/>
      <c r="AJ7" s="3"/>
      <c r="AK7" s="3"/>
      <c r="AL7" s="3"/>
    </row>
    <row r="8" spans="1:38" ht="35.25" customHeight="1">
      <c r="A8" s="61" t="s">
        <v>27</v>
      </c>
      <c r="B8" s="61"/>
      <c r="D8" s="2" t="s">
        <v>28</v>
      </c>
      <c r="F8" s="19" t="s">
        <v>29</v>
      </c>
      <c r="H8" s="2" t="s">
        <v>30</v>
      </c>
      <c r="J8" s="2" t="s">
        <v>31</v>
      </c>
      <c r="L8" s="2" t="s">
        <v>32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38" ht="21.75" customHeight="1">
      <c r="A9" s="67" t="s">
        <v>33</v>
      </c>
      <c r="B9" s="67"/>
      <c r="D9" s="10" t="s">
        <v>34</v>
      </c>
      <c r="F9" s="10" t="s">
        <v>34</v>
      </c>
      <c r="H9" s="10" t="s">
        <v>35</v>
      </c>
      <c r="J9" s="10" t="s">
        <v>36</v>
      </c>
      <c r="L9" s="11">
        <v>55.06</v>
      </c>
      <c r="N9" s="11">
        <v>55.06</v>
      </c>
      <c r="P9" s="12">
        <v>4308000</v>
      </c>
      <c r="R9" s="12">
        <v>5999967000000</v>
      </c>
      <c r="T9" s="12">
        <v>6289500547042</v>
      </c>
      <c r="V9" s="12">
        <v>0</v>
      </c>
      <c r="X9" s="12">
        <v>0</v>
      </c>
      <c r="Z9" s="12">
        <v>0</v>
      </c>
      <c r="AB9" s="12">
        <v>0</v>
      </c>
      <c r="AD9" s="12">
        <v>4308000</v>
      </c>
      <c r="AF9" s="12">
        <v>1487274</v>
      </c>
      <c r="AH9" s="12">
        <v>5999967000000</v>
      </c>
      <c r="AJ9" s="12">
        <v>6402532671284</v>
      </c>
      <c r="AL9" s="11">
        <v>18.100000000000001</v>
      </c>
    </row>
    <row r="10" spans="1:38" ht="21.75" customHeight="1">
      <c r="A10" s="68" t="s">
        <v>37</v>
      </c>
      <c r="B10" s="68"/>
      <c r="D10" s="13" t="s">
        <v>34</v>
      </c>
      <c r="F10" s="13" t="s">
        <v>34</v>
      </c>
      <c r="H10" s="13" t="s">
        <v>38</v>
      </c>
      <c r="J10" s="13" t="s">
        <v>39</v>
      </c>
      <c r="L10" s="14">
        <v>18</v>
      </c>
      <c r="N10" s="14">
        <v>18</v>
      </c>
      <c r="P10" s="15">
        <v>2490000</v>
      </c>
      <c r="R10" s="15">
        <v>2490000000000</v>
      </c>
      <c r="T10" s="15">
        <v>2068068094706</v>
      </c>
      <c r="V10" s="15">
        <v>0</v>
      </c>
      <c r="X10" s="15">
        <v>0</v>
      </c>
      <c r="Z10" s="15">
        <v>0</v>
      </c>
      <c r="AB10" s="15">
        <v>0</v>
      </c>
      <c r="AD10" s="15">
        <v>2490000</v>
      </c>
      <c r="AF10" s="15">
        <v>923000</v>
      </c>
      <c r="AH10" s="15">
        <v>2490000000000</v>
      </c>
      <c r="AJ10" s="15">
        <v>2297853438562</v>
      </c>
      <c r="AL10" s="14">
        <v>6.5</v>
      </c>
    </row>
    <row r="11" spans="1:38" ht="21.75" customHeight="1">
      <c r="A11" s="68" t="s">
        <v>40</v>
      </c>
      <c r="B11" s="68"/>
      <c r="D11" s="13" t="s">
        <v>34</v>
      </c>
      <c r="F11" s="13" t="s">
        <v>34</v>
      </c>
      <c r="H11" s="13" t="s">
        <v>41</v>
      </c>
      <c r="J11" s="13" t="s">
        <v>42</v>
      </c>
      <c r="L11" s="14">
        <v>0</v>
      </c>
      <c r="N11" s="14">
        <v>0</v>
      </c>
      <c r="P11" s="15">
        <v>3100</v>
      </c>
      <c r="R11" s="15">
        <v>1981259037</v>
      </c>
      <c r="T11" s="15">
        <v>2270338426</v>
      </c>
      <c r="V11" s="15">
        <v>0</v>
      </c>
      <c r="X11" s="15">
        <v>0</v>
      </c>
      <c r="Z11" s="15">
        <v>0</v>
      </c>
      <c r="AB11" s="15">
        <v>0</v>
      </c>
      <c r="AD11" s="15">
        <v>3100</v>
      </c>
      <c r="AF11" s="15">
        <v>772940</v>
      </c>
      <c r="AH11" s="15">
        <v>1981259037</v>
      </c>
      <c r="AJ11" s="15">
        <v>2395679704</v>
      </c>
      <c r="AL11" s="14">
        <v>0.01</v>
      </c>
    </row>
    <row r="12" spans="1:38" ht="21.75" customHeight="1">
      <c r="A12" s="68" t="s">
        <v>43</v>
      </c>
      <c r="B12" s="68"/>
      <c r="D12" s="13" t="s">
        <v>34</v>
      </c>
      <c r="F12" s="13" t="s">
        <v>34</v>
      </c>
      <c r="H12" s="13" t="s">
        <v>44</v>
      </c>
      <c r="J12" s="13" t="s">
        <v>45</v>
      </c>
      <c r="L12" s="14">
        <v>0</v>
      </c>
      <c r="N12" s="14">
        <v>0</v>
      </c>
      <c r="P12" s="15">
        <v>23000</v>
      </c>
      <c r="R12" s="15">
        <v>20067682604</v>
      </c>
      <c r="T12" s="15">
        <v>22746326480</v>
      </c>
      <c r="V12" s="15">
        <v>0</v>
      </c>
      <c r="X12" s="15">
        <v>0</v>
      </c>
      <c r="Z12" s="15">
        <v>23000</v>
      </c>
      <c r="AB12" s="15">
        <v>23000000000</v>
      </c>
      <c r="AD12" s="15">
        <v>0</v>
      </c>
      <c r="AF12" s="15">
        <v>0</v>
      </c>
      <c r="AH12" s="15">
        <v>0</v>
      </c>
      <c r="AJ12" s="15">
        <v>0</v>
      </c>
      <c r="AL12" s="14">
        <v>0</v>
      </c>
    </row>
    <row r="13" spans="1:38" ht="21.75" customHeight="1">
      <c r="A13" s="68" t="s">
        <v>46</v>
      </c>
      <c r="B13" s="68"/>
      <c r="D13" s="13" t="s">
        <v>34</v>
      </c>
      <c r="F13" s="13" t="s">
        <v>34</v>
      </c>
      <c r="H13" s="13" t="s">
        <v>47</v>
      </c>
      <c r="J13" s="13" t="s">
        <v>48</v>
      </c>
      <c r="L13" s="14">
        <v>0</v>
      </c>
      <c r="N13" s="14">
        <v>0</v>
      </c>
      <c r="P13" s="15">
        <v>156899</v>
      </c>
      <c r="R13" s="15">
        <v>83637896726</v>
      </c>
      <c r="T13" s="15">
        <v>151866391126</v>
      </c>
      <c r="V13" s="15">
        <v>0</v>
      </c>
      <c r="X13" s="15">
        <v>0</v>
      </c>
      <c r="Z13" s="15">
        <v>0</v>
      </c>
      <c r="AB13" s="15">
        <v>0</v>
      </c>
      <c r="AD13" s="15">
        <v>156899</v>
      </c>
      <c r="AF13" s="15">
        <v>991400</v>
      </c>
      <c r="AH13" s="15">
        <v>83637896726</v>
      </c>
      <c r="AJ13" s="15">
        <v>155521475222</v>
      </c>
      <c r="AL13" s="14">
        <v>0.44</v>
      </c>
    </row>
    <row r="14" spans="1:38" ht="21.75" customHeight="1">
      <c r="A14" s="68" t="s">
        <v>49</v>
      </c>
      <c r="B14" s="68"/>
      <c r="D14" s="13" t="s">
        <v>34</v>
      </c>
      <c r="F14" s="13" t="s">
        <v>34</v>
      </c>
      <c r="H14" s="13" t="s">
        <v>44</v>
      </c>
      <c r="J14" s="13" t="s">
        <v>50</v>
      </c>
      <c r="L14" s="14">
        <v>0</v>
      </c>
      <c r="N14" s="14">
        <v>0</v>
      </c>
      <c r="P14" s="15">
        <v>63900</v>
      </c>
      <c r="R14" s="15">
        <v>43361790885</v>
      </c>
      <c r="T14" s="15">
        <v>48919361758</v>
      </c>
      <c r="V14" s="15">
        <v>0</v>
      </c>
      <c r="X14" s="15">
        <v>0</v>
      </c>
      <c r="Z14" s="15">
        <v>0</v>
      </c>
      <c r="AB14" s="15">
        <v>0</v>
      </c>
      <c r="AD14" s="15">
        <v>63900</v>
      </c>
      <c r="AF14" s="15">
        <v>794520</v>
      </c>
      <c r="AH14" s="15">
        <v>43361790885</v>
      </c>
      <c r="AJ14" s="15">
        <v>50760625968</v>
      </c>
      <c r="AL14" s="14">
        <v>0.14000000000000001</v>
      </c>
    </row>
    <row r="15" spans="1:38" ht="21.75" customHeight="1">
      <c r="A15" s="68" t="s">
        <v>51</v>
      </c>
      <c r="B15" s="68"/>
      <c r="D15" s="13" t="s">
        <v>34</v>
      </c>
      <c r="F15" s="13" t="s">
        <v>34</v>
      </c>
      <c r="H15" s="13" t="s">
        <v>52</v>
      </c>
      <c r="J15" s="13" t="s">
        <v>53</v>
      </c>
      <c r="L15" s="14">
        <v>0</v>
      </c>
      <c r="N15" s="14">
        <v>0</v>
      </c>
      <c r="P15" s="15">
        <v>30000</v>
      </c>
      <c r="R15" s="15">
        <v>19713572437</v>
      </c>
      <c r="T15" s="15">
        <v>22645894687</v>
      </c>
      <c r="V15" s="15">
        <v>0</v>
      </c>
      <c r="X15" s="15">
        <v>0</v>
      </c>
      <c r="Z15" s="15">
        <v>0</v>
      </c>
      <c r="AB15" s="15">
        <v>0</v>
      </c>
      <c r="AD15" s="15">
        <v>30000</v>
      </c>
      <c r="AF15" s="15">
        <v>770890</v>
      </c>
      <c r="AH15" s="15">
        <v>19713572437</v>
      </c>
      <c r="AJ15" s="15">
        <v>23122508285</v>
      </c>
      <c r="AL15" s="14">
        <v>7.0000000000000007E-2</v>
      </c>
    </row>
    <row r="16" spans="1:38" ht="21.75" customHeight="1">
      <c r="A16" s="68" t="s">
        <v>54</v>
      </c>
      <c r="B16" s="68"/>
      <c r="D16" s="13" t="s">
        <v>34</v>
      </c>
      <c r="F16" s="13" t="s">
        <v>34</v>
      </c>
      <c r="H16" s="13" t="s">
        <v>55</v>
      </c>
      <c r="J16" s="13" t="s">
        <v>56</v>
      </c>
      <c r="L16" s="14">
        <v>23</v>
      </c>
      <c r="N16" s="14">
        <v>23</v>
      </c>
      <c r="P16" s="15">
        <v>2000000</v>
      </c>
      <c r="R16" s="15">
        <v>2000000000000</v>
      </c>
      <c r="T16" s="15">
        <v>1999637500000</v>
      </c>
      <c r="V16" s="15">
        <v>0</v>
      </c>
      <c r="X16" s="15">
        <v>0</v>
      </c>
      <c r="Z16" s="15">
        <v>0</v>
      </c>
      <c r="AB16" s="15">
        <v>0</v>
      </c>
      <c r="AD16" s="15">
        <v>2000000</v>
      </c>
      <c r="AF16" s="15">
        <v>1000000</v>
      </c>
      <c r="AH16" s="15">
        <v>2000000000000</v>
      </c>
      <c r="AJ16" s="15">
        <v>1999637500000</v>
      </c>
      <c r="AL16" s="14">
        <v>5.65</v>
      </c>
    </row>
    <row r="17" spans="1:38" ht="21.75" customHeight="1">
      <c r="A17" s="68" t="s">
        <v>57</v>
      </c>
      <c r="B17" s="68"/>
      <c r="D17" s="13" t="s">
        <v>34</v>
      </c>
      <c r="F17" s="13" t="s">
        <v>34</v>
      </c>
      <c r="H17" s="13" t="s">
        <v>58</v>
      </c>
      <c r="J17" s="13" t="s">
        <v>59</v>
      </c>
      <c r="L17" s="14">
        <v>18.5</v>
      </c>
      <c r="N17" s="14">
        <v>18.5</v>
      </c>
      <c r="P17" s="15">
        <v>100</v>
      </c>
      <c r="R17" s="15">
        <v>103528759</v>
      </c>
      <c r="T17" s="15">
        <v>95002777</v>
      </c>
      <c r="V17" s="15">
        <v>0</v>
      </c>
      <c r="X17" s="15">
        <v>0</v>
      </c>
      <c r="Z17" s="15">
        <v>0</v>
      </c>
      <c r="AB17" s="15">
        <v>0</v>
      </c>
      <c r="AD17" s="15">
        <v>100</v>
      </c>
      <c r="AF17" s="15">
        <v>950200</v>
      </c>
      <c r="AH17" s="15">
        <v>103528759</v>
      </c>
      <c r="AJ17" s="15">
        <v>95002777</v>
      </c>
      <c r="AL17" s="14">
        <v>0</v>
      </c>
    </row>
    <row r="18" spans="1:38" ht="21.75" customHeight="1">
      <c r="A18" s="68" t="s">
        <v>60</v>
      </c>
      <c r="B18" s="68"/>
      <c r="D18" s="13" t="s">
        <v>34</v>
      </c>
      <c r="F18" s="13" t="s">
        <v>34</v>
      </c>
      <c r="H18" s="13" t="s">
        <v>61</v>
      </c>
      <c r="J18" s="13" t="s">
        <v>62</v>
      </c>
      <c r="L18" s="14">
        <v>18</v>
      </c>
      <c r="N18" s="14">
        <v>18</v>
      </c>
      <c r="P18" s="15">
        <v>2995000</v>
      </c>
      <c r="R18" s="15">
        <v>2995000000000</v>
      </c>
      <c r="T18" s="15">
        <v>2614472520950</v>
      </c>
      <c r="V18" s="15">
        <v>0</v>
      </c>
      <c r="X18" s="15">
        <v>0</v>
      </c>
      <c r="Z18" s="15">
        <v>10000</v>
      </c>
      <c r="AB18" s="15">
        <v>8797805112</v>
      </c>
      <c r="AD18" s="15">
        <v>2985000</v>
      </c>
      <c r="AF18" s="15">
        <v>771642</v>
      </c>
      <c r="AH18" s="15">
        <v>2985000000000</v>
      </c>
      <c r="AJ18" s="15">
        <v>2302933887564</v>
      </c>
      <c r="AL18" s="14">
        <v>6.51</v>
      </c>
    </row>
    <row r="19" spans="1:38" ht="21.75" customHeight="1">
      <c r="A19" s="68" t="s">
        <v>63</v>
      </c>
      <c r="B19" s="68"/>
      <c r="D19" s="13" t="s">
        <v>34</v>
      </c>
      <c r="F19" s="13" t="s">
        <v>34</v>
      </c>
      <c r="H19" s="13" t="s">
        <v>64</v>
      </c>
      <c r="J19" s="13" t="s">
        <v>65</v>
      </c>
      <c r="L19" s="14">
        <v>18</v>
      </c>
      <c r="N19" s="14">
        <v>18</v>
      </c>
      <c r="P19" s="15">
        <v>995000</v>
      </c>
      <c r="R19" s="15">
        <v>995000000000</v>
      </c>
      <c r="T19" s="15">
        <v>821959792780</v>
      </c>
      <c r="V19" s="15">
        <v>0</v>
      </c>
      <c r="X19" s="15">
        <v>0</v>
      </c>
      <c r="Z19" s="15">
        <v>0</v>
      </c>
      <c r="AB19" s="15">
        <v>0</v>
      </c>
      <c r="AD19" s="15">
        <v>995000</v>
      </c>
      <c r="AF19" s="15">
        <v>911620</v>
      </c>
      <c r="AH19" s="15">
        <v>995000000000</v>
      </c>
      <c r="AJ19" s="15">
        <v>906897495030</v>
      </c>
      <c r="AL19" s="14">
        <v>2.56</v>
      </c>
    </row>
    <row r="20" spans="1:38" ht="21.75" customHeight="1">
      <c r="A20" s="68" t="s">
        <v>66</v>
      </c>
      <c r="B20" s="68"/>
      <c r="D20" s="13" t="s">
        <v>34</v>
      </c>
      <c r="F20" s="13" t="s">
        <v>34</v>
      </c>
      <c r="H20" s="13" t="s">
        <v>67</v>
      </c>
      <c r="J20" s="13" t="s">
        <v>68</v>
      </c>
      <c r="L20" s="14">
        <v>17</v>
      </c>
      <c r="N20" s="14">
        <v>17</v>
      </c>
      <c r="P20" s="15">
        <v>263000</v>
      </c>
      <c r="R20" s="15">
        <v>241729291202</v>
      </c>
      <c r="T20" s="15">
        <v>262952331250</v>
      </c>
      <c r="V20" s="15">
        <v>0</v>
      </c>
      <c r="X20" s="15">
        <v>0</v>
      </c>
      <c r="Z20" s="15">
        <v>0</v>
      </c>
      <c r="AB20" s="15">
        <v>0</v>
      </c>
      <c r="AD20" s="15">
        <v>263000</v>
      </c>
      <c r="AF20" s="15">
        <v>1000000</v>
      </c>
      <c r="AH20" s="15">
        <v>241729291202</v>
      </c>
      <c r="AJ20" s="15">
        <v>262952331250</v>
      </c>
      <c r="AL20" s="14">
        <v>0.74</v>
      </c>
    </row>
    <row r="21" spans="1:38" ht="21.75" customHeight="1">
      <c r="A21" s="68" t="s">
        <v>69</v>
      </c>
      <c r="B21" s="68"/>
      <c r="D21" s="13" t="s">
        <v>34</v>
      </c>
      <c r="F21" s="13" t="s">
        <v>34</v>
      </c>
      <c r="H21" s="13" t="s">
        <v>70</v>
      </c>
      <c r="J21" s="13" t="s">
        <v>71</v>
      </c>
      <c r="L21" s="14">
        <v>18</v>
      </c>
      <c r="N21" s="14">
        <v>18</v>
      </c>
      <c r="P21" s="15">
        <v>990000</v>
      </c>
      <c r="R21" s="15">
        <v>990000000000</v>
      </c>
      <c r="T21" s="15">
        <v>1029858804253</v>
      </c>
      <c r="V21" s="15">
        <v>0</v>
      </c>
      <c r="X21" s="15">
        <v>0</v>
      </c>
      <c r="Z21" s="15">
        <v>0</v>
      </c>
      <c r="AB21" s="15">
        <v>0</v>
      </c>
      <c r="AD21" s="15">
        <v>990000</v>
      </c>
      <c r="AF21" s="15">
        <v>1040450</v>
      </c>
      <c r="AH21" s="15">
        <v>990000000000</v>
      </c>
      <c r="AJ21" s="15">
        <v>1029858804253</v>
      </c>
      <c r="AL21" s="14">
        <v>2.91</v>
      </c>
    </row>
    <row r="22" spans="1:38" ht="21.75" customHeight="1">
      <c r="A22" s="68" t="s">
        <v>72</v>
      </c>
      <c r="B22" s="68"/>
      <c r="D22" s="13" t="s">
        <v>34</v>
      </c>
      <c r="F22" s="13" t="s">
        <v>34</v>
      </c>
      <c r="H22" s="13" t="s">
        <v>73</v>
      </c>
      <c r="J22" s="13" t="s">
        <v>74</v>
      </c>
      <c r="L22" s="14">
        <v>20.5</v>
      </c>
      <c r="N22" s="14">
        <v>20.5</v>
      </c>
      <c r="P22" s="15">
        <v>2745000</v>
      </c>
      <c r="R22" s="15">
        <v>2489408328001</v>
      </c>
      <c r="T22" s="15">
        <v>2614138601484</v>
      </c>
      <c r="V22" s="15">
        <v>0</v>
      </c>
      <c r="X22" s="15">
        <v>0</v>
      </c>
      <c r="Z22" s="15">
        <v>0</v>
      </c>
      <c r="AB22" s="15">
        <v>0</v>
      </c>
      <c r="AD22" s="15">
        <v>2745000</v>
      </c>
      <c r="AF22" s="15">
        <v>950500</v>
      </c>
      <c r="AH22" s="15">
        <v>2489408328001</v>
      </c>
      <c r="AJ22" s="15">
        <v>2608649596546</v>
      </c>
      <c r="AL22" s="14">
        <v>7.38</v>
      </c>
    </row>
    <row r="23" spans="1:38" ht="21.75" customHeight="1">
      <c r="A23" s="68" t="s">
        <v>75</v>
      </c>
      <c r="B23" s="68"/>
      <c r="D23" s="13" t="s">
        <v>34</v>
      </c>
      <c r="F23" s="13" t="s">
        <v>34</v>
      </c>
      <c r="H23" s="13" t="s">
        <v>76</v>
      </c>
      <c r="J23" s="13" t="s">
        <v>77</v>
      </c>
      <c r="L23" s="14">
        <v>20.5</v>
      </c>
      <c r="N23" s="14">
        <v>20.5</v>
      </c>
      <c r="P23" s="15">
        <v>322473</v>
      </c>
      <c r="R23" s="15">
        <v>313866195630</v>
      </c>
      <c r="T23" s="15">
        <v>317304281123</v>
      </c>
      <c r="V23" s="15">
        <v>0</v>
      </c>
      <c r="X23" s="15">
        <v>0</v>
      </c>
      <c r="Z23" s="15">
        <v>0</v>
      </c>
      <c r="AB23" s="15">
        <v>0</v>
      </c>
      <c r="AD23" s="15">
        <v>322473</v>
      </c>
      <c r="AF23" s="15">
        <v>984150</v>
      </c>
      <c r="AH23" s="15">
        <v>313866195630</v>
      </c>
      <c r="AJ23" s="15">
        <v>317304281123</v>
      </c>
      <c r="AL23" s="14">
        <v>0.9</v>
      </c>
    </row>
    <row r="24" spans="1:38" ht="21.75" customHeight="1">
      <c r="A24" s="68" t="s">
        <v>78</v>
      </c>
      <c r="B24" s="68"/>
      <c r="D24" s="13" t="s">
        <v>34</v>
      </c>
      <c r="F24" s="13" t="s">
        <v>34</v>
      </c>
      <c r="H24" s="13" t="s">
        <v>76</v>
      </c>
      <c r="J24" s="13" t="s">
        <v>79</v>
      </c>
      <c r="L24" s="14">
        <v>20.5</v>
      </c>
      <c r="N24" s="14">
        <v>20.5</v>
      </c>
      <c r="P24" s="15">
        <v>520854</v>
      </c>
      <c r="R24" s="15">
        <v>481915643638</v>
      </c>
      <c r="T24" s="15">
        <v>473891231643</v>
      </c>
      <c r="V24" s="15">
        <v>0</v>
      </c>
      <c r="X24" s="15">
        <v>0</v>
      </c>
      <c r="Z24" s="15">
        <v>0</v>
      </c>
      <c r="AB24" s="15">
        <v>0</v>
      </c>
      <c r="AD24" s="15">
        <v>520854</v>
      </c>
      <c r="AF24" s="15">
        <v>902270</v>
      </c>
      <c r="AH24" s="15">
        <v>481915643638</v>
      </c>
      <c r="AJ24" s="15">
        <v>469865759972</v>
      </c>
      <c r="AL24" s="14">
        <v>1.33</v>
      </c>
    </row>
    <row r="25" spans="1:38" ht="21.75" customHeight="1">
      <c r="A25" s="68" t="s">
        <v>80</v>
      </c>
      <c r="B25" s="68"/>
      <c r="D25" s="13" t="s">
        <v>34</v>
      </c>
      <c r="F25" s="13" t="s">
        <v>34</v>
      </c>
      <c r="H25" s="13" t="s">
        <v>81</v>
      </c>
      <c r="J25" s="13" t="s">
        <v>82</v>
      </c>
      <c r="L25" s="14">
        <v>20.5</v>
      </c>
      <c r="N25" s="14">
        <v>20.5</v>
      </c>
      <c r="P25" s="15">
        <v>500000</v>
      </c>
      <c r="R25" s="15">
        <v>458335000000</v>
      </c>
      <c r="T25" s="15">
        <v>499909375000</v>
      </c>
      <c r="V25" s="15">
        <v>0</v>
      </c>
      <c r="X25" s="15">
        <v>0</v>
      </c>
      <c r="Z25" s="15">
        <v>0</v>
      </c>
      <c r="AB25" s="15">
        <v>0</v>
      </c>
      <c r="AD25" s="15">
        <v>500000</v>
      </c>
      <c r="AF25" s="15">
        <v>1000000</v>
      </c>
      <c r="AH25" s="15">
        <v>458335000000</v>
      </c>
      <c r="AJ25" s="15">
        <v>499909375000</v>
      </c>
      <c r="AL25" s="14">
        <v>1.41</v>
      </c>
    </row>
    <row r="26" spans="1:38" ht="21.75" customHeight="1">
      <c r="A26" s="68" t="s">
        <v>83</v>
      </c>
      <c r="B26" s="68"/>
      <c r="D26" s="13" t="s">
        <v>34</v>
      </c>
      <c r="F26" s="13" t="s">
        <v>34</v>
      </c>
      <c r="H26" s="13" t="s">
        <v>84</v>
      </c>
      <c r="J26" s="13" t="s">
        <v>85</v>
      </c>
      <c r="L26" s="14">
        <v>23</v>
      </c>
      <c r="N26" s="14">
        <v>23</v>
      </c>
      <c r="P26" s="15">
        <v>1599640</v>
      </c>
      <c r="R26" s="15">
        <v>1502867313231</v>
      </c>
      <c r="T26" s="15">
        <v>1505164339907</v>
      </c>
      <c r="V26" s="15">
        <v>0</v>
      </c>
      <c r="X26" s="15">
        <v>0</v>
      </c>
      <c r="Z26" s="15">
        <v>0</v>
      </c>
      <c r="AB26" s="15">
        <v>0</v>
      </c>
      <c r="AD26" s="15">
        <v>1599640</v>
      </c>
      <c r="AF26" s="15">
        <v>956200</v>
      </c>
      <c r="AH26" s="15">
        <v>1502867313231</v>
      </c>
      <c r="AJ26" s="15">
        <v>1529298532391</v>
      </c>
      <c r="AL26" s="14">
        <v>4.32</v>
      </c>
    </row>
    <row r="27" spans="1:38" ht="21.75" customHeight="1">
      <c r="A27" s="68" t="s">
        <v>86</v>
      </c>
      <c r="B27" s="68"/>
      <c r="D27" s="13" t="s">
        <v>34</v>
      </c>
      <c r="F27" s="13" t="s">
        <v>34</v>
      </c>
      <c r="H27" s="13" t="s">
        <v>87</v>
      </c>
      <c r="J27" s="13" t="s">
        <v>88</v>
      </c>
      <c r="L27" s="14">
        <v>23</v>
      </c>
      <c r="N27" s="14">
        <v>23</v>
      </c>
      <c r="P27" s="15">
        <v>1500000</v>
      </c>
      <c r="R27" s="15">
        <v>1500000000000</v>
      </c>
      <c r="T27" s="15">
        <v>1442069577506</v>
      </c>
      <c r="V27" s="15">
        <v>0</v>
      </c>
      <c r="X27" s="15">
        <v>0</v>
      </c>
      <c r="Z27" s="15">
        <v>0</v>
      </c>
      <c r="AB27" s="15">
        <v>0</v>
      </c>
      <c r="AD27" s="15">
        <v>1500000</v>
      </c>
      <c r="AF27" s="15">
        <v>935512</v>
      </c>
      <c r="AH27" s="15">
        <v>1500000000000</v>
      </c>
      <c r="AJ27" s="15">
        <v>1403013657675</v>
      </c>
      <c r="AL27" s="14">
        <v>3.97</v>
      </c>
    </row>
    <row r="28" spans="1:38" ht="21.75" customHeight="1">
      <c r="A28" s="68" t="s">
        <v>89</v>
      </c>
      <c r="B28" s="68"/>
      <c r="D28" s="13" t="s">
        <v>34</v>
      </c>
      <c r="F28" s="13" t="s">
        <v>34</v>
      </c>
      <c r="H28" s="13" t="s">
        <v>90</v>
      </c>
      <c r="J28" s="13" t="s">
        <v>91</v>
      </c>
      <c r="L28" s="14">
        <v>18</v>
      </c>
      <c r="N28" s="14">
        <v>18</v>
      </c>
      <c r="P28" s="15">
        <v>0</v>
      </c>
      <c r="R28" s="15">
        <v>0</v>
      </c>
      <c r="T28" s="15">
        <v>0</v>
      </c>
      <c r="V28" s="15">
        <v>3000</v>
      </c>
      <c r="X28" s="15">
        <v>2838529384</v>
      </c>
      <c r="Z28" s="15">
        <v>0</v>
      </c>
      <c r="AB28" s="15">
        <v>0</v>
      </c>
      <c r="AD28" s="15">
        <v>3000</v>
      </c>
      <c r="AF28" s="15">
        <v>992517</v>
      </c>
      <c r="AH28" s="15">
        <v>2838529384</v>
      </c>
      <c r="AJ28" s="15">
        <v>2977011318</v>
      </c>
      <c r="AL28" s="14">
        <v>0.01</v>
      </c>
    </row>
    <row r="29" spans="1:38" ht="21.75" customHeight="1">
      <c r="A29" s="68" t="s">
        <v>92</v>
      </c>
      <c r="B29" s="68"/>
      <c r="D29" s="13" t="s">
        <v>34</v>
      </c>
      <c r="F29" s="13" t="s">
        <v>34</v>
      </c>
      <c r="H29" s="13" t="s">
        <v>52</v>
      </c>
      <c r="J29" s="13" t="s">
        <v>91</v>
      </c>
      <c r="L29" s="14">
        <v>18</v>
      </c>
      <c r="N29" s="14">
        <v>18</v>
      </c>
      <c r="P29" s="15">
        <v>0</v>
      </c>
      <c r="R29" s="15">
        <v>0</v>
      </c>
      <c r="T29" s="15">
        <v>0</v>
      </c>
      <c r="V29" s="15">
        <v>2000</v>
      </c>
      <c r="X29" s="15">
        <v>1942983098</v>
      </c>
      <c r="Z29" s="15">
        <v>0</v>
      </c>
      <c r="AB29" s="15">
        <v>0</v>
      </c>
      <c r="AD29" s="15">
        <v>2000</v>
      </c>
      <c r="AF29" s="15">
        <v>1000000</v>
      </c>
      <c r="AH29" s="15">
        <v>1942983098</v>
      </c>
      <c r="AJ29" s="15">
        <v>1999637500</v>
      </c>
      <c r="AL29" s="14">
        <v>0.01</v>
      </c>
    </row>
    <row r="30" spans="1:38" ht="21.75" customHeight="1">
      <c r="A30" s="69" t="s">
        <v>93</v>
      </c>
      <c r="B30" s="69"/>
      <c r="D30" s="16" t="s">
        <v>94</v>
      </c>
      <c r="F30" s="16" t="s">
        <v>94</v>
      </c>
      <c r="H30" s="16" t="s">
        <v>95</v>
      </c>
      <c r="J30" s="16" t="s">
        <v>96</v>
      </c>
      <c r="L30" s="17">
        <v>20.5</v>
      </c>
      <c r="N30" s="17">
        <v>20.5</v>
      </c>
      <c r="P30" s="18">
        <v>8000000</v>
      </c>
      <c r="R30" s="18">
        <v>8000000000000</v>
      </c>
      <c r="T30" s="18">
        <v>8000000000000</v>
      </c>
      <c r="V30" s="18">
        <v>0</v>
      </c>
      <c r="X30" s="18">
        <v>0</v>
      </c>
      <c r="Z30" s="18">
        <v>0</v>
      </c>
      <c r="AB30" s="18">
        <v>0</v>
      </c>
      <c r="AD30" s="18">
        <v>8000000</v>
      </c>
      <c r="AF30" s="18">
        <v>1000000</v>
      </c>
      <c r="AH30" s="18">
        <v>8000000000000</v>
      </c>
      <c r="AJ30" s="18">
        <v>8000000000000</v>
      </c>
      <c r="AL30" s="17">
        <v>22.62</v>
      </c>
    </row>
    <row r="31" spans="1:38" ht="21.75" customHeight="1">
      <c r="A31" s="62" t="s">
        <v>23</v>
      </c>
      <c r="B31" s="62"/>
      <c r="D31" s="8"/>
      <c r="F31" s="8"/>
      <c r="H31" s="8"/>
      <c r="J31" s="8"/>
      <c r="L31" s="8"/>
      <c r="N31" s="8"/>
      <c r="P31" s="8">
        <v>29505966</v>
      </c>
      <c r="R31" s="8">
        <v>30626954502150</v>
      </c>
      <c r="T31" s="8">
        <v>30187470312898</v>
      </c>
      <c r="V31" s="8">
        <v>5000</v>
      </c>
      <c r="X31" s="8">
        <v>4781512482</v>
      </c>
      <c r="Z31" s="8">
        <v>33000</v>
      </c>
      <c r="AB31" s="8">
        <v>31797805112</v>
      </c>
      <c r="AD31" s="8">
        <v>29477966</v>
      </c>
      <c r="AF31" s="8"/>
      <c r="AH31" s="8">
        <v>30601668332028</v>
      </c>
      <c r="AJ31" s="8">
        <f>SUM(AJ9:AJ30)</f>
        <v>30267579271424</v>
      </c>
      <c r="AL31" s="9">
        <v>85.58</v>
      </c>
    </row>
    <row r="33" spans="34:36">
      <c r="AJ33" s="34"/>
    </row>
    <row r="34" spans="34:36">
      <c r="AH34" s="34"/>
      <c r="AJ34" s="34"/>
    </row>
    <row r="35" spans="34:36">
      <c r="AH35" s="34"/>
      <c r="AJ35" s="34"/>
    </row>
    <row r="36" spans="34:36">
      <c r="AH36" s="34"/>
      <c r="AJ36" s="34"/>
    </row>
    <row r="37" spans="34:36">
      <c r="AJ37" s="34"/>
    </row>
    <row r="38" spans="34:36">
      <c r="AJ38" s="34"/>
    </row>
    <row r="39" spans="34:36">
      <c r="AJ39" s="34"/>
    </row>
    <row r="40" spans="34:36">
      <c r="AJ40" s="34"/>
    </row>
  </sheetData>
  <mergeCells count="34">
    <mergeCell ref="A31:B31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view="pageBreakPreview" zoomScale="115" zoomScaleNormal="130" zoomScaleSheetLayoutView="115" workbookViewId="0">
      <selection activeCell="K20" sqref="K20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>
      <c r="A4" s="60" t="s">
        <v>97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ht="14.45" customHeight="1">
      <c r="A5" s="60" t="s">
        <v>98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14.45" customHeight="1"/>
    <row r="7" spans="1:13" ht="14.45" customHeight="1">
      <c r="C7" s="61" t="s">
        <v>5</v>
      </c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 ht="14.45" customHeight="1">
      <c r="A8" s="2" t="s">
        <v>99</v>
      </c>
      <c r="C8" s="4" t="s">
        <v>8</v>
      </c>
      <c r="D8" s="3"/>
      <c r="E8" s="4" t="s">
        <v>100</v>
      </c>
      <c r="F8" s="3"/>
      <c r="G8" s="4" t="s">
        <v>101</v>
      </c>
      <c r="H8" s="3"/>
      <c r="I8" s="4" t="s">
        <v>102</v>
      </c>
      <c r="J8" s="3"/>
      <c r="K8" s="4" t="s">
        <v>103</v>
      </c>
      <c r="L8" s="3"/>
      <c r="M8" s="4" t="s">
        <v>104</v>
      </c>
    </row>
    <row r="9" spans="1:13" ht="21.75" customHeight="1">
      <c r="A9" s="10" t="s">
        <v>60</v>
      </c>
      <c r="C9" s="12">
        <v>2985000</v>
      </c>
      <c r="E9" s="12">
        <v>857380</v>
      </c>
      <c r="G9" s="12">
        <v>771642</v>
      </c>
      <c r="I9" s="11" t="s">
        <v>105</v>
      </c>
      <c r="K9" s="12">
        <v>2302933887564</v>
      </c>
      <c r="M9" s="10" t="s">
        <v>106</v>
      </c>
    </row>
    <row r="10" spans="1:13" ht="21.75" customHeight="1">
      <c r="A10" s="16" t="s">
        <v>86</v>
      </c>
      <c r="C10" s="18">
        <v>1500000</v>
      </c>
      <c r="E10" s="18">
        <v>1000000</v>
      </c>
      <c r="G10" s="18">
        <v>935512</v>
      </c>
      <c r="I10" s="17" t="s">
        <v>107</v>
      </c>
      <c r="K10" s="18">
        <v>1403013657675</v>
      </c>
      <c r="M10" s="16" t="s">
        <v>106</v>
      </c>
    </row>
    <row r="11" spans="1:13" ht="21.75" customHeight="1" thickBot="1">
      <c r="A11" s="7" t="s">
        <v>23</v>
      </c>
      <c r="C11" s="8">
        <v>4485000</v>
      </c>
      <c r="E11" s="8"/>
      <c r="G11" s="8"/>
      <c r="I11" s="8"/>
      <c r="K11" s="8">
        <v>3705947545239</v>
      </c>
      <c r="M11" s="8"/>
    </row>
    <row r="12" spans="1:13" ht="13.5" thickTop="1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5"/>
  <sheetViews>
    <sheetView rightToLeft="1" view="pageBreakPreview" zoomScale="115" zoomScaleNormal="100" zoomScaleSheetLayoutView="115" workbookViewId="0">
      <selection activeCell="J36" sqref="J36"/>
    </sheetView>
  </sheetViews>
  <sheetFormatPr defaultRowHeight="12.75"/>
  <cols>
    <col min="1" max="1" width="6.28515625" bestFit="1" customWidth="1"/>
    <col min="2" max="2" width="62.85546875" customWidth="1"/>
    <col min="3" max="3" width="1.28515625" customWidth="1"/>
    <col min="4" max="4" width="17.8554687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7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4.45" customHeight="1"/>
    <row r="5" spans="1:12" ht="14.45" customHeight="1">
      <c r="A5" s="1" t="s">
        <v>108</v>
      </c>
      <c r="B5" s="60" t="s">
        <v>109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ht="14.45" customHeight="1">
      <c r="D6" s="2" t="s">
        <v>3</v>
      </c>
      <c r="F6" s="61" t="s">
        <v>4</v>
      </c>
      <c r="G6" s="61"/>
      <c r="H6" s="61"/>
      <c r="J6" s="2" t="s">
        <v>5</v>
      </c>
    </row>
    <row r="7" spans="1:12" ht="14.45" customHeight="1">
      <c r="A7" s="61" t="s">
        <v>110</v>
      </c>
      <c r="B7" s="61"/>
      <c r="D7" s="2" t="s">
        <v>111</v>
      </c>
      <c r="F7" s="2" t="s">
        <v>112</v>
      </c>
      <c r="H7" s="2" t="s">
        <v>113</v>
      </c>
      <c r="J7" s="2" t="s">
        <v>111</v>
      </c>
      <c r="L7" s="2" t="s">
        <v>13</v>
      </c>
    </row>
    <row r="8" spans="1:12" ht="21.75" customHeight="1">
      <c r="A8" s="67" t="s">
        <v>114</v>
      </c>
      <c r="B8" s="67"/>
      <c r="D8" s="12">
        <v>160432</v>
      </c>
      <c r="F8" s="12">
        <v>5000000</v>
      </c>
      <c r="H8" s="12">
        <v>0</v>
      </c>
      <c r="J8" s="12">
        <v>5160432</v>
      </c>
      <c r="L8" s="11" t="s">
        <v>115</v>
      </c>
    </row>
    <row r="9" spans="1:12" ht="21.75" customHeight="1">
      <c r="A9" s="68" t="s">
        <v>116</v>
      </c>
      <c r="B9" s="68"/>
      <c r="D9" s="15">
        <v>188986</v>
      </c>
      <c r="F9" s="15">
        <v>0</v>
      </c>
      <c r="H9" s="15">
        <v>0</v>
      </c>
      <c r="J9" s="15">
        <v>188986</v>
      </c>
      <c r="L9" s="14" t="s">
        <v>115</v>
      </c>
    </row>
    <row r="10" spans="1:12" ht="21.75" customHeight="1">
      <c r="A10" s="68" t="s">
        <v>117</v>
      </c>
      <c r="B10" s="68"/>
      <c r="D10" s="15">
        <v>881545547</v>
      </c>
      <c r="F10" s="15">
        <v>584308354828</v>
      </c>
      <c r="H10" s="15">
        <v>585167261890</v>
      </c>
      <c r="J10" s="15">
        <v>22638485</v>
      </c>
      <c r="L10" s="14" t="s">
        <v>115</v>
      </c>
    </row>
    <row r="11" spans="1:12" ht="21.75" customHeight="1">
      <c r="A11" s="68" t="s">
        <v>118</v>
      </c>
      <c r="B11" s="68"/>
      <c r="D11" s="15">
        <v>592055703</v>
      </c>
      <c r="F11" s="15">
        <v>20403142450</v>
      </c>
      <c r="H11" s="15">
        <v>19614809398</v>
      </c>
      <c r="J11" s="15">
        <v>1380388755</v>
      </c>
      <c r="L11" s="14" t="s">
        <v>115</v>
      </c>
    </row>
    <row r="12" spans="1:12" ht="21.75" customHeight="1">
      <c r="A12" s="68" t="s">
        <v>119</v>
      </c>
      <c r="B12" s="68"/>
      <c r="D12" s="15">
        <v>865750401</v>
      </c>
      <c r="F12" s="15">
        <v>154864498973</v>
      </c>
      <c r="H12" s="15">
        <v>155701084000</v>
      </c>
      <c r="J12" s="15">
        <v>29165374</v>
      </c>
      <c r="L12" s="14" t="s">
        <v>115</v>
      </c>
    </row>
    <row r="13" spans="1:12" ht="21.75" customHeight="1">
      <c r="A13" s="68" t="s">
        <v>120</v>
      </c>
      <c r="B13" s="68"/>
      <c r="D13" s="15">
        <v>601950</v>
      </c>
      <c r="F13" s="15">
        <v>2467</v>
      </c>
      <c r="H13" s="15">
        <v>0</v>
      </c>
      <c r="J13" s="15">
        <v>604417</v>
      </c>
      <c r="L13" s="14" t="s">
        <v>115</v>
      </c>
    </row>
    <row r="14" spans="1:12" ht="21.75" customHeight="1">
      <c r="A14" s="68" t="s">
        <v>121</v>
      </c>
      <c r="B14" s="68"/>
      <c r="D14" s="15">
        <v>108757122</v>
      </c>
      <c r="F14" s="15">
        <v>407801917800</v>
      </c>
      <c r="H14" s="15">
        <v>407910674922</v>
      </c>
      <c r="J14" s="15">
        <v>0</v>
      </c>
      <c r="L14" s="14" t="s">
        <v>115</v>
      </c>
    </row>
    <row r="15" spans="1:12" ht="21.75" customHeight="1">
      <c r="A15" s="68" t="s">
        <v>122</v>
      </c>
      <c r="B15" s="68"/>
      <c r="D15" s="15">
        <v>61280090</v>
      </c>
      <c r="F15" s="15">
        <v>251836</v>
      </c>
      <c r="H15" s="15">
        <v>504000</v>
      </c>
      <c r="J15" s="15">
        <v>61027926</v>
      </c>
      <c r="L15" s="14" t="s">
        <v>115</v>
      </c>
    </row>
    <row r="16" spans="1:12" ht="21.75" customHeight="1">
      <c r="A16" s="68" t="s">
        <v>123</v>
      </c>
      <c r="B16" s="68"/>
      <c r="D16" s="15">
        <v>5347100</v>
      </c>
      <c r="F16" s="15">
        <v>21914</v>
      </c>
      <c r="H16" s="15">
        <v>0</v>
      </c>
      <c r="J16" s="15">
        <v>5369014</v>
      </c>
      <c r="L16" s="14" t="s">
        <v>115</v>
      </c>
    </row>
    <row r="17" spans="1:12" ht="21.75" customHeight="1">
      <c r="A17" s="68" t="s">
        <v>124</v>
      </c>
      <c r="B17" s="68"/>
      <c r="D17" s="15">
        <v>1465907</v>
      </c>
      <c r="F17" s="15">
        <v>5999</v>
      </c>
      <c r="H17" s="15">
        <v>0</v>
      </c>
      <c r="J17" s="15">
        <v>1471906</v>
      </c>
      <c r="L17" s="14" t="s">
        <v>115</v>
      </c>
    </row>
    <row r="18" spans="1:12" ht="21.75" customHeight="1">
      <c r="A18" s="68" t="s">
        <v>125</v>
      </c>
      <c r="B18" s="68"/>
      <c r="D18" s="15">
        <v>24421637</v>
      </c>
      <c r="F18" s="15">
        <v>98023</v>
      </c>
      <c r="H18" s="15">
        <v>504000</v>
      </c>
      <c r="J18" s="15">
        <v>24015660</v>
      </c>
      <c r="L18" s="14" t="s">
        <v>115</v>
      </c>
    </row>
    <row r="19" spans="1:12" ht="21.75" customHeight="1">
      <c r="A19" s="68" t="s">
        <v>126</v>
      </c>
      <c r="B19" s="68"/>
      <c r="D19" s="15">
        <v>54986</v>
      </c>
      <c r="F19" s="15">
        <v>0</v>
      </c>
      <c r="H19" s="15">
        <v>0</v>
      </c>
      <c r="J19" s="15">
        <v>54986</v>
      </c>
      <c r="L19" s="14" t="s">
        <v>115</v>
      </c>
    </row>
    <row r="20" spans="1:12" ht="21.75" customHeight="1">
      <c r="A20" s="68" t="s">
        <v>127</v>
      </c>
      <c r="B20" s="68"/>
      <c r="D20" s="15">
        <v>383922</v>
      </c>
      <c r="F20" s="15">
        <v>1573</v>
      </c>
      <c r="H20" s="15">
        <v>0</v>
      </c>
      <c r="J20" s="15">
        <v>385495</v>
      </c>
      <c r="L20" s="14" t="s">
        <v>115</v>
      </c>
    </row>
    <row r="21" spans="1:12" ht="21.75" customHeight="1">
      <c r="A21" s="68" t="s">
        <v>128</v>
      </c>
      <c r="B21" s="68"/>
      <c r="D21" s="15">
        <v>2774000</v>
      </c>
      <c r="F21" s="15">
        <v>0</v>
      </c>
      <c r="H21" s="15">
        <v>504000</v>
      </c>
      <c r="J21" s="15">
        <v>2270000</v>
      </c>
      <c r="L21" s="14" t="s">
        <v>115</v>
      </c>
    </row>
    <row r="22" spans="1:12" ht="21.75" customHeight="1">
      <c r="A22" s="68" t="s">
        <v>129</v>
      </c>
      <c r="B22" s="68"/>
      <c r="D22" s="15">
        <v>21198145</v>
      </c>
      <c r="F22" s="15">
        <v>0</v>
      </c>
      <c r="H22" s="15">
        <v>0</v>
      </c>
      <c r="J22" s="15">
        <v>21198145</v>
      </c>
      <c r="L22" s="14" t="s">
        <v>115</v>
      </c>
    </row>
    <row r="23" spans="1:12" ht="21.75" customHeight="1">
      <c r="A23" s="68" t="s">
        <v>130</v>
      </c>
      <c r="B23" s="68"/>
      <c r="D23" s="15">
        <v>5806937</v>
      </c>
      <c r="F23" s="15">
        <v>23698</v>
      </c>
      <c r="H23" s="15">
        <v>0</v>
      </c>
      <c r="J23" s="15">
        <v>5830635</v>
      </c>
      <c r="L23" s="14" t="s">
        <v>115</v>
      </c>
    </row>
    <row r="24" spans="1:12" ht="21.75" customHeight="1">
      <c r="A24" s="68" t="s">
        <v>131</v>
      </c>
      <c r="B24" s="68"/>
      <c r="D24" s="15">
        <v>630000000000</v>
      </c>
      <c r="F24" s="15">
        <v>0</v>
      </c>
      <c r="H24" s="15">
        <v>0</v>
      </c>
      <c r="J24" s="15">
        <v>630000000000</v>
      </c>
      <c r="L24" s="14" t="s">
        <v>132</v>
      </c>
    </row>
    <row r="25" spans="1:12" ht="21.75" customHeight="1">
      <c r="A25" s="68" t="s">
        <v>133</v>
      </c>
      <c r="B25" s="68"/>
      <c r="D25" s="15">
        <v>570000000000</v>
      </c>
      <c r="F25" s="15">
        <v>0</v>
      </c>
      <c r="H25" s="15">
        <v>0</v>
      </c>
      <c r="J25" s="15">
        <v>570000000000</v>
      </c>
      <c r="L25" s="14" t="s">
        <v>134</v>
      </c>
    </row>
    <row r="26" spans="1:12" ht="21.75" customHeight="1">
      <c r="A26" s="68" t="s">
        <v>135</v>
      </c>
      <c r="B26" s="68"/>
      <c r="D26" s="15">
        <v>117000000000</v>
      </c>
      <c r="F26" s="15">
        <v>0</v>
      </c>
      <c r="H26" s="15">
        <v>0</v>
      </c>
      <c r="J26" s="15">
        <v>117000000000</v>
      </c>
      <c r="L26" s="14" t="s">
        <v>136</v>
      </c>
    </row>
    <row r="27" spans="1:12" ht="21.75" customHeight="1">
      <c r="A27" s="68" t="s">
        <v>137</v>
      </c>
      <c r="B27" s="68"/>
      <c r="D27" s="15">
        <v>72300000000</v>
      </c>
      <c r="F27" s="15">
        <v>0</v>
      </c>
      <c r="H27" s="15">
        <v>0</v>
      </c>
      <c r="J27" s="15">
        <v>72300000000</v>
      </c>
      <c r="L27" s="14" t="s">
        <v>138</v>
      </c>
    </row>
    <row r="28" spans="1:12" ht="21.75" customHeight="1">
      <c r="A28" s="68" t="s">
        <v>139</v>
      </c>
      <c r="B28" s="68"/>
      <c r="D28" s="15">
        <v>102000000000</v>
      </c>
      <c r="F28" s="15">
        <v>0</v>
      </c>
      <c r="H28" s="15">
        <v>0</v>
      </c>
      <c r="J28" s="15">
        <v>102000000000</v>
      </c>
      <c r="L28" s="14" t="s">
        <v>140</v>
      </c>
    </row>
    <row r="29" spans="1:12" ht="21.75" customHeight="1">
      <c r="A29" s="68" t="s">
        <v>141</v>
      </c>
      <c r="B29" s="68"/>
      <c r="D29" s="15">
        <v>279000000000</v>
      </c>
      <c r="F29" s="15">
        <v>0</v>
      </c>
      <c r="H29" s="15">
        <v>0</v>
      </c>
      <c r="J29" s="15">
        <v>279000000000</v>
      </c>
      <c r="L29" s="14" t="s">
        <v>142</v>
      </c>
    </row>
    <row r="30" spans="1:12" ht="21.75" customHeight="1">
      <c r="A30" s="68" t="s">
        <v>143</v>
      </c>
      <c r="B30" s="68"/>
      <c r="D30" s="15">
        <v>100000</v>
      </c>
      <c r="F30" s="15">
        <v>0</v>
      </c>
      <c r="H30" s="15">
        <v>0</v>
      </c>
      <c r="J30" s="15">
        <v>100000</v>
      </c>
      <c r="L30" s="14" t="s">
        <v>115</v>
      </c>
    </row>
    <row r="31" spans="1:12" ht="21.75" customHeight="1">
      <c r="A31" s="68" t="s">
        <v>144</v>
      </c>
      <c r="B31" s="68"/>
      <c r="D31" s="15">
        <v>1750000000000</v>
      </c>
      <c r="F31" s="15">
        <v>0</v>
      </c>
      <c r="H31" s="15">
        <v>0</v>
      </c>
      <c r="J31" s="15">
        <v>1750000000000</v>
      </c>
      <c r="L31" s="14" t="s">
        <v>145</v>
      </c>
    </row>
    <row r="32" spans="1:12" ht="21.75" customHeight="1">
      <c r="A32" s="68" t="s">
        <v>146</v>
      </c>
      <c r="B32" s="68"/>
      <c r="D32" s="15">
        <v>0</v>
      </c>
      <c r="F32" s="15">
        <v>270000000000</v>
      </c>
      <c r="H32" s="15">
        <v>0</v>
      </c>
      <c r="J32" s="15">
        <v>270000000000</v>
      </c>
      <c r="L32" s="14" t="s">
        <v>147</v>
      </c>
    </row>
    <row r="33" spans="1:12" ht="21.75" customHeight="1">
      <c r="A33" s="69" t="s">
        <v>148</v>
      </c>
      <c r="B33" s="69"/>
      <c r="D33" s="18">
        <v>0</v>
      </c>
      <c r="F33" s="18">
        <v>51000000000</v>
      </c>
      <c r="H33" s="18">
        <v>0</v>
      </c>
      <c r="J33" s="18">
        <v>51000000000</v>
      </c>
      <c r="L33" s="17" t="s">
        <v>149</v>
      </c>
    </row>
    <row r="34" spans="1:12" ht="21.75" customHeight="1">
      <c r="A34" s="62" t="s">
        <v>23</v>
      </c>
      <c r="B34" s="62"/>
      <c r="D34" s="8">
        <v>3522871892865</v>
      </c>
      <c r="F34" s="8">
        <v>1488383319561</v>
      </c>
      <c r="H34" s="8">
        <v>1168395342210</v>
      </c>
      <c r="J34" s="8">
        <v>3842859870216</v>
      </c>
      <c r="L34" s="9">
        <v>0</v>
      </c>
    </row>
    <row r="35" spans="1:12">
      <c r="J35" s="34"/>
    </row>
  </sheetData>
  <mergeCells count="33">
    <mergeCell ref="A32:B32"/>
    <mergeCell ref="A33:B33"/>
    <mergeCell ref="A34:B34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2"/>
  <sheetViews>
    <sheetView rightToLeft="1" view="pageBreakPreview" zoomScale="145" zoomScaleNormal="100" zoomScaleSheetLayoutView="145" workbookViewId="0">
      <selection activeCell="B15" sqref="B15"/>
    </sheetView>
  </sheetViews>
  <sheetFormatPr defaultRowHeight="12.75"/>
  <cols>
    <col min="1" max="1" width="2.5703125" customWidth="1"/>
    <col min="2" max="2" width="53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>
      <c r="A2" s="59" t="s">
        <v>150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/>
    <row r="5" spans="1:10" ht="29.1" customHeight="1">
      <c r="A5" s="1" t="s">
        <v>151</v>
      </c>
      <c r="B5" s="60" t="s">
        <v>152</v>
      </c>
      <c r="C5" s="60"/>
      <c r="D5" s="60"/>
      <c r="E5" s="60"/>
      <c r="F5" s="60"/>
      <c r="G5" s="60"/>
      <c r="H5" s="60"/>
      <c r="I5" s="60"/>
      <c r="J5" s="60"/>
    </row>
    <row r="6" spans="1:10" ht="14.45" customHeight="1"/>
    <row r="7" spans="1:10" ht="14.45" customHeight="1">
      <c r="A7" s="61" t="s">
        <v>153</v>
      </c>
      <c r="B7" s="61"/>
      <c r="D7" s="2" t="s">
        <v>154</v>
      </c>
      <c r="F7" s="2" t="s">
        <v>111</v>
      </c>
      <c r="H7" s="2" t="s">
        <v>155</v>
      </c>
      <c r="J7" s="2" t="s">
        <v>156</v>
      </c>
    </row>
    <row r="8" spans="1:10" ht="21.75" customHeight="1">
      <c r="A8" s="68" t="s">
        <v>158</v>
      </c>
      <c r="B8" s="68"/>
      <c r="D8" s="35" t="s">
        <v>157</v>
      </c>
      <c r="F8" s="15">
        <v>2096864000</v>
      </c>
      <c r="H8" s="14">
        <v>0.23</v>
      </c>
      <c r="J8" s="14">
        <v>0.01</v>
      </c>
    </row>
    <row r="9" spans="1:10" ht="21.75" customHeight="1">
      <c r="A9" s="68" t="s">
        <v>160</v>
      </c>
      <c r="B9" s="68"/>
      <c r="D9" s="35" t="s">
        <v>159</v>
      </c>
      <c r="F9" s="15">
        <v>544923013821</v>
      </c>
      <c r="H9" s="14">
        <v>59.06</v>
      </c>
      <c r="J9" s="14">
        <v>1.54</v>
      </c>
    </row>
    <row r="10" spans="1:10" ht="21.75" customHeight="1">
      <c r="A10" s="68" t="s">
        <v>161</v>
      </c>
      <c r="B10" s="68"/>
      <c r="D10" s="35" t="s">
        <v>256</v>
      </c>
      <c r="F10" s="15">
        <v>90437021889</v>
      </c>
      <c r="H10" s="14">
        <v>9.8000000000000007</v>
      </c>
      <c r="J10" s="14">
        <v>0.26</v>
      </c>
    </row>
    <row r="11" spans="1:10" ht="21.75" customHeight="1">
      <c r="A11" s="69" t="s">
        <v>162</v>
      </c>
      <c r="B11" s="69"/>
      <c r="D11" s="36" t="s">
        <v>257</v>
      </c>
      <c r="F11" s="18">
        <v>739111311</v>
      </c>
      <c r="H11" s="17">
        <v>0.08</v>
      </c>
      <c r="J11" s="17">
        <v>0</v>
      </c>
    </row>
    <row r="12" spans="1:10" ht="21.75" customHeight="1">
      <c r="A12" s="62" t="s">
        <v>23</v>
      </c>
      <c r="B12" s="62"/>
      <c r="D12" s="8"/>
      <c r="F12" s="8">
        <v>638196011021</v>
      </c>
      <c r="H12" s="9">
        <v>69.17</v>
      </c>
      <c r="J12" s="9">
        <v>1.81</v>
      </c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10"/>
  <sheetViews>
    <sheetView rightToLeft="1" view="pageBreakPreview" zoomScaleNormal="100" zoomScaleSheetLayoutView="100" workbookViewId="0">
      <selection activeCell="R19" sqref="R19"/>
    </sheetView>
  </sheetViews>
  <sheetFormatPr defaultRowHeight="12.75"/>
  <cols>
    <col min="1" max="1" width="6.140625" bestFit="1" customWidth="1"/>
    <col min="2" max="2" width="28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42578125" customWidth="1"/>
    <col min="16" max="16" width="14.7109375" bestFit="1" customWidth="1"/>
    <col min="17" max="17" width="1.28515625" customWidth="1"/>
    <col min="18" max="18" width="14.7109375" bestFit="1" customWidth="1"/>
    <col min="19" max="19" width="1.28515625" customWidth="1"/>
    <col min="20" max="20" width="17.28515625" bestFit="1" customWidth="1"/>
    <col min="21" max="21" width="0.28515625" customWidth="1"/>
  </cols>
  <sheetData>
    <row r="1" spans="1:20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21.75" customHeight="1">
      <c r="A2" s="59" t="s">
        <v>150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4.45" customHeight="1"/>
    <row r="5" spans="1:20" ht="14.45" customHeight="1">
      <c r="A5" s="1" t="s">
        <v>163</v>
      </c>
      <c r="B5" s="60" t="s">
        <v>164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14.45" customHeight="1">
      <c r="D6" s="61" t="s">
        <v>165</v>
      </c>
      <c r="E6" s="61"/>
      <c r="F6" s="61"/>
      <c r="G6" s="61"/>
      <c r="H6" s="61"/>
      <c r="I6" s="61"/>
      <c r="J6" s="61"/>
      <c r="K6" s="61"/>
      <c r="L6" s="61"/>
      <c r="N6" s="61" t="s">
        <v>166</v>
      </c>
      <c r="O6" s="61"/>
      <c r="P6" s="61"/>
      <c r="Q6" s="61"/>
      <c r="R6" s="61"/>
      <c r="S6" s="61"/>
      <c r="T6" s="61"/>
    </row>
    <row r="7" spans="1:20" ht="14.45" customHeight="1">
      <c r="A7" s="61" t="s">
        <v>167</v>
      </c>
      <c r="B7" s="61"/>
      <c r="D7" s="2" t="s">
        <v>168</v>
      </c>
      <c r="F7" s="2" t="s">
        <v>169</v>
      </c>
      <c r="H7" s="2" t="s">
        <v>170</v>
      </c>
      <c r="J7" s="4" t="s">
        <v>111</v>
      </c>
      <c r="K7" s="3"/>
      <c r="L7" s="4" t="s">
        <v>155</v>
      </c>
      <c r="N7" s="2" t="s">
        <v>168</v>
      </c>
      <c r="P7" s="2" t="s">
        <v>170</v>
      </c>
      <c r="R7" s="4" t="s">
        <v>111</v>
      </c>
      <c r="S7" s="3"/>
      <c r="T7" s="4" t="s">
        <v>155</v>
      </c>
    </row>
    <row r="8" spans="1:20" ht="21.75" customHeight="1">
      <c r="A8" s="67" t="s">
        <v>171</v>
      </c>
      <c r="B8" s="67"/>
      <c r="D8" s="12">
        <v>0</v>
      </c>
      <c r="F8" s="12">
        <v>0</v>
      </c>
      <c r="H8" s="12">
        <v>0</v>
      </c>
      <c r="J8" s="12">
        <v>0</v>
      </c>
      <c r="L8" s="11">
        <v>0</v>
      </c>
      <c r="N8" s="12">
        <v>0</v>
      </c>
      <c r="P8" s="12">
        <v>-1530249484</v>
      </c>
      <c r="R8" s="12">
        <v>-1530249484</v>
      </c>
      <c r="T8" s="11">
        <v>-0.02</v>
      </c>
    </row>
    <row r="9" spans="1:20" ht="21.75" customHeight="1">
      <c r="A9" s="69" t="s">
        <v>172</v>
      </c>
      <c r="B9" s="69"/>
      <c r="D9" s="18">
        <v>0</v>
      </c>
      <c r="F9" s="18">
        <v>0</v>
      </c>
      <c r="H9" s="18">
        <v>0</v>
      </c>
      <c r="J9" s="18">
        <v>0</v>
      </c>
      <c r="L9" s="17">
        <v>0</v>
      </c>
      <c r="N9" s="18">
        <v>0</v>
      </c>
      <c r="P9" s="18">
        <v>-29005376</v>
      </c>
      <c r="R9" s="18">
        <v>-29005376</v>
      </c>
      <c r="T9" s="17">
        <v>0</v>
      </c>
    </row>
    <row r="10" spans="1:20" ht="21.75" customHeight="1" thickBot="1">
      <c r="A10" s="62" t="s">
        <v>23</v>
      </c>
      <c r="B10" s="62"/>
      <c r="D10" s="8">
        <v>0</v>
      </c>
      <c r="F10" s="8">
        <v>0</v>
      </c>
      <c r="H10" s="8">
        <v>0</v>
      </c>
      <c r="J10" s="8">
        <v>0</v>
      </c>
      <c r="L10" s="9">
        <v>0</v>
      </c>
      <c r="N10" s="8">
        <v>0</v>
      </c>
      <c r="P10" s="8">
        <v>-1559254860</v>
      </c>
      <c r="R10" s="8">
        <v>-1559254860</v>
      </c>
      <c r="T10" s="9">
        <v>-0.02</v>
      </c>
    </row>
  </sheetData>
  <mergeCells count="10">
    <mergeCell ref="A9:B9"/>
    <mergeCell ref="A10:B10"/>
    <mergeCell ref="A7:B7"/>
    <mergeCell ref="A8:B8"/>
    <mergeCell ref="A1:T1"/>
    <mergeCell ref="A2:T2"/>
    <mergeCell ref="A3:T3"/>
    <mergeCell ref="B5:T5"/>
    <mergeCell ref="D6:L6"/>
    <mergeCell ref="N6:T6"/>
  </mergeCells>
  <pageMargins left="0.39" right="0.39" top="0.39" bottom="0.39" header="0" footer="0"/>
  <pageSetup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3"/>
  <sheetViews>
    <sheetView rightToLeft="1" view="pageBreakPreview" zoomScale="115" zoomScaleNormal="100" zoomScaleSheetLayoutView="115" workbookViewId="0">
      <selection activeCell="K26" sqref="K26"/>
    </sheetView>
  </sheetViews>
  <sheetFormatPr defaultRowHeight="12.75"/>
  <cols>
    <col min="1" max="1" width="6.42578125" bestFit="1" customWidth="1"/>
    <col min="2" max="2" width="26" customWidth="1"/>
    <col min="3" max="3" width="1.28515625" customWidth="1"/>
    <col min="4" max="4" width="15.42578125" bestFit="1" customWidth="1"/>
    <col min="5" max="5" width="1.28515625" customWidth="1"/>
    <col min="6" max="6" width="11.140625" bestFit="1" customWidth="1"/>
    <col min="7" max="7" width="1.28515625" customWidth="1"/>
    <col min="8" max="8" width="13.5703125" bestFit="1" customWidth="1"/>
    <col min="9" max="9" width="1.28515625" customWidth="1"/>
    <col min="10" max="10" width="17.28515625" bestFit="1" customWidth="1"/>
    <col min="11" max="11" width="1.28515625" customWidth="1"/>
    <col min="12" max="12" width="15.42578125" bestFit="1" customWidth="1"/>
    <col min="13" max="13" width="1.28515625" customWidth="1"/>
    <col min="14" max="14" width="15" bestFit="1" customWidth="1"/>
    <col min="15" max="15" width="1.28515625" customWidth="1"/>
    <col min="16" max="16" width="15" bestFit="1" customWidth="1"/>
    <col min="17" max="17" width="1.28515625" customWidth="1"/>
    <col min="18" max="18" width="17.28515625" bestFit="1" customWidth="1"/>
    <col min="19" max="19" width="0.28515625" customWidth="1"/>
  </cols>
  <sheetData>
    <row r="1" spans="1:18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21.75" customHeight="1">
      <c r="A2" s="59" t="s">
        <v>150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/>
    <row r="5" spans="1:18" ht="14.45" customHeight="1">
      <c r="A5" s="24" t="s">
        <v>173</v>
      </c>
      <c r="B5" s="60" t="s">
        <v>174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>
      <c r="D6" s="70" t="s">
        <v>258</v>
      </c>
      <c r="E6" s="70"/>
      <c r="F6" s="70"/>
      <c r="G6" s="70"/>
      <c r="H6" s="70"/>
      <c r="I6" s="70"/>
      <c r="J6" s="70"/>
      <c r="L6" s="70" t="s">
        <v>259</v>
      </c>
      <c r="M6" s="70"/>
      <c r="N6" s="70"/>
      <c r="O6" s="70"/>
      <c r="P6" s="70"/>
      <c r="Q6" s="70"/>
      <c r="R6" s="70"/>
    </row>
    <row r="7" spans="1:18" ht="14.45" customHeight="1">
      <c r="A7" s="70" t="s">
        <v>19</v>
      </c>
      <c r="B7" s="70"/>
      <c r="D7" s="25" t="s">
        <v>169</v>
      </c>
      <c r="F7" s="25" t="s">
        <v>170</v>
      </c>
      <c r="H7" s="26" t="s">
        <v>111</v>
      </c>
      <c r="I7" s="3"/>
      <c r="J7" s="26" t="s">
        <v>155</v>
      </c>
      <c r="L7" s="40" t="s">
        <v>169</v>
      </c>
      <c r="N7" s="25" t="s">
        <v>170</v>
      </c>
      <c r="P7" s="26" t="s">
        <v>111</v>
      </c>
      <c r="Q7" s="3"/>
      <c r="R7" s="26" t="s">
        <v>155</v>
      </c>
    </row>
    <row r="8" spans="1:18" ht="21.75" customHeight="1">
      <c r="A8" s="67" t="s">
        <v>175</v>
      </c>
      <c r="B8" s="67"/>
      <c r="D8" s="29">
        <v>0</v>
      </c>
      <c r="F8" s="29">
        <v>0</v>
      </c>
      <c r="H8" s="29">
        <v>0</v>
      </c>
      <c r="J8" s="21">
        <v>0</v>
      </c>
      <c r="L8" s="38">
        <v>0</v>
      </c>
      <c r="N8" s="29">
        <v>4439482729</v>
      </c>
      <c r="P8" s="29">
        <f>L8+N8</f>
        <v>4439482729</v>
      </c>
      <c r="R8" s="21">
        <v>0.06</v>
      </c>
    </row>
    <row r="9" spans="1:18" ht="21.75" customHeight="1">
      <c r="A9" s="68" t="s">
        <v>22</v>
      </c>
      <c r="B9" s="68"/>
      <c r="D9" s="30">
        <v>2096864000</v>
      </c>
      <c r="F9" s="30">
        <v>0</v>
      </c>
      <c r="H9" s="30">
        <v>2096864000</v>
      </c>
      <c r="J9" s="22">
        <v>0.23</v>
      </c>
      <c r="L9" s="39">
        <v>5450720000</v>
      </c>
      <c r="N9" s="30">
        <v>18851472000</v>
      </c>
      <c r="P9" s="37">
        <f>L9+N9</f>
        <v>24302192000</v>
      </c>
      <c r="R9" s="22">
        <v>0.33</v>
      </c>
    </row>
    <row r="10" spans="1:18" ht="21.75" customHeight="1">
      <c r="A10" s="69" t="s">
        <v>176</v>
      </c>
      <c r="B10" s="69"/>
      <c r="D10" s="31">
        <v>0</v>
      </c>
      <c r="F10" s="31">
        <v>0</v>
      </c>
      <c r="H10" s="31">
        <v>0</v>
      </c>
      <c r="J10" s="23">
        <v>0</v>
      </c>
      <c r="L10" s="39">
        <v>0</v>
      </c>
      <c r="N10" s="31">
        <v>15669650653</v>
      </c>
      <c r="P10" s="37">
        <f>L10+N10</f>
        <v>15669650653</v>
      </c>
      <c r="R10" s="23">
        <v>0.21</v>
      </c>
    </row>
    <row r="11" spans="1:18" ht="21.75" customHeight="1" thickBot="1">
      <c r="A11" s="62" t="s">
        <v>23</v>
      </c>
      <c r="B11" s="62"/>
      <c r="D11" s="27">
        <v>2096864000</v>
      </c>
      <c r="F11" s="27">
        <v>0</v>
      </c>
      <c r="H11" s="27">
        <v>2096864000</v>
      </c>
      <c r="J11" s="9">
        <v>0.23</v>
      </c>
      <c r="L11" s="27">
        <v>5450720000</v>
      </c>
      <c r="N11" s="27">
        <f>SUM(N8:N10)</f>
        <v>38960605382</v>
      </c>
      <c r="P11" s="27">
        <f>SUM(P8:P10)</f>
        <v>44411325382</v>
      </c>
      <c r="R11" s="9">
        <v>0.6</v>
      </c>
    </row>
    <row r="12" spans="1:18" ht="13.5" thickTop="1">
      <c r="N12" s="34"/>
      <c r="P12" s="34"/>
    </row>
    <row r="13" spans="1:18">
      <c r="N13" s="34"/>
    </row>
  </sheetData>
  <mergeCells count="11">
    <mergeCell ref="A7:B7"/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X59"/>
  <sheetViews>
    <sheetView rightToLeft="1" view="pageBreakPreview" topLeftCell="A37" zoomScaleNormal="100" zoomScaleSheetLayoutView="100" workbookViewId="0">
      <selection activeCell="P53" sqref="P53"/>
    </sheetView>
  </sheetViews>
  <sheetFormatPr defaultRowHeight="18.75"/>
  <cols>
    <col min="1" max="1" width="6.7109375" bestFit="1" customWidth="1"/>
    <col min="2" max="2" width="23.42578125" customWidth="1"/>
    <col min="3" max="3" width="1.28515625" customWidth="1"/>
    <col min="4" max="4" width="16.140625" bestFit="1" customWidth="1"/>
    <col min="5" max="5" width="1.28515625" customWidth="1"/>
    <col min="6" max="6" width="17" bestFit="1" customWidth="1"/>
    <col min="7" max="7" width="1.28515625" customWidth="1"/>
    <col min="8" max="8" width="14.7109375" bestFit="1" customWidth="1"/>
    <col min="9" max="9" width="1.28515625" customWidth="1"/>
    <col min="10" max="10" width="16.85546875" bestFit="1" customWidth="1"/>
    <col min="11" max="11" width="1.28515625" customWidth="1"/>
    <col min="12" max="12" width="17.85546875" bestFit="1" customWidth="1"/>
    <col min="13" max="13" width="1.28515625" customWidth="1"/>
    <col min="14" max="14" width="17" bestFit="1" customWidth="1"/>
    <col min="15" max="15" width="1.28515625" customWidth="1"/>
    <col min="16" max="16" width="18.5703125" bestFit="1" customWidth="1"/>
    <col min="17" max="17" width="1.28515625" customWidth="1"/>
    <col min="18" max="18" width="17.85546875" bestFit="1" customWidth="1"/>
    <col min="19" max="19" width="0.28515625" customWidth="1"/>
    <col min="22" max="22" width="30.42578125" style="30" bestFit="1" customWidth="1"/>
    <col min="23" max="24" width="16.85546875" style="30" bestFit="1" customWidth="1"/>
  </cols>
  <sheetData>
    <row r="1" spans="1:18" ht="25.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25.5">
      <c r="A2" s="59" t="s">
        <v>150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5.5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5" spans="1:18" ht="24">
      <c r="A5" s="1" t="s">
        <v>177</v>
      </c>
      <c r="B5" s="60" t="s">
        <v>178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21">
      <c r="D6" s="61" t="s">
        <v>165</v>
      </c>
      <c r="E6" s="61"/>
      <c r="F6" s="61"/>
      <c r="G6" s="61"/>
      <c r="H6" s="61"/>
      <c r="I6" s="61"/>
      <c r="J6" s="61"/>
      <c r="L6" s="61" t="s">
        <v>166</v>
      </c>
      <c r="M6" s="61"/>
      <c r="N6" s="61"/>
      <c r="O6" s="61"/>
      <c r="P6" s="61"/>
      <c r="Q6" s="61"/>
      <c r="R6" s="61"/>
    </row>
    <row r="7" spans="1:18" ht="21">
      <c r="A7" s="71" t="s">
        <v>179</v>
      </c>
      <c r="B7" s="71"/>
      <c r="C7" s="43"/>
      <c r="D7" s="57" t="s">
        <v>180</v>
      </c>
      <c r="E7" s="43"/>
      <c r="F7" s="57" t="s">
        <v>169</v>
      </c>
      <c r="G7" s="43"/>
      <c r="H7" s="57" t="s">
        <v>170</v>
      </c>
      <c r="I7" s="43"/>
      <c r="J7" s="57" t="s">
        <v>23</v>
      </c>
      <c r="L7" s="2" t="s">
        <v>180</v>
      </c>
      <c r="N7" s="2" t="s">
        <v>169</v>
      </c>
      <c r="P7" s="2" t="s">
        <v>170</v>
      </c>
      <c r="R7" s="2" t="s">
        <v>23</v>
      </c>
    </row>
    <row r="8" spans="1:18">
      <c r="A8" s="72" t="s">
        <v>43</v>
      </c>
      <c r="B8" s="72"/>
      <c r="C8" s="43"/>
      <c r="D8" s="58">
        <v>0</v>
      </c>
      <c r="E8" s="43"/>
      <c r="F8" s="58">
        <v>-2678643876</v>
      </c>
      <c r="G8" s="43"/>
      <c r="H8" s="58">
        <v>2932317396</v>
      </c>
      <c r="I8" s="43"/>
      <c r="J8" s="58">
        <v>2932317396</v>
      </c>
      <c r="L8" s="12">
        <v>0</v>
      </c>
      <c r="N8" s="12">
        <v>0</v>
      </c>
      <c r="P8" s="12">
        <v>2932317396</v>
      </c>
      <c r="R8" s="12">
        <v>2932317396</v>
      </c>
    </row>
    <row r="9" spans="1:18">
      <c r="A9" s="73" t="s">
        <v>60</v>
      </c>
      <c r="B9" s="73"/>
      <c r="C9" s="43"/>
      <c r="D9" s="53">
        <v>57672544174</v>
      </c>
      <c r="E9" s="43"/>
      <c r="F9" s="53">
        <v>-301540445886</v>
      </c>
      <c r="G9" s="43"/>
      <c r="H9" s="53">
        <v>-1200382388</v>
      </c>
      <c r="I9" s="43"/>
      <c r="J9" s="53">
        <v>-245068284099</v>
      </c>
      <c r="L9" s="15">
        <v>534538281991</v>
      </c>
      <c r="N9" s="15">
        <v>-681525081185</v>
      </c>
      <c r="P9" s="15">
        <v>-1450337075</v>
      </c>
      <c r="R9" s="15">
        <v>-148437136269</v>
      </c>
    </row>
    <row r="10" spans="1:18">
      <c r="A10" s="74" t="s">
        <v>22</v>
      </c>
      <c r="B10" s="74"/>
      <c r="C10" s="43"/>
      <c r="D10" s="53"/>
      <c r="E10" s="43"/>
      <c r="F10" s="53">
        <v>2096864000</v>
      </c>
      <c r="G10" s="43"/>
      <c r="H10" s="53"/>
      <c r="I10" s="43"/>
      <c r="J10" s="53"/>
      <c r="L10" s="30"/>
      <c r="N10" s="30">
        <v>5450720000</v>
      </c>
      <c r="P10" s="30">
        <v>5450720000</v>
      </c>
      <c r="R10" s="30"/>
    </row>
    <row r="11" spans="1:18">
      <c r="A11" s="73" t="s">
        <v>181</v>
      </c>
      <c r="B11" s="73"/>
      <c r="C11" s="43"/>
      <c r="D11" s="53">
        <v>0</v>
      </c>
      <c r="E11" s="43"/>
      <c r="F11" s="53">
        <v>0</v>
      </c>
      <c r="G11" s="43"/>
      <c r="H11" s="53">
        <v>0</v>
      </c>
      <c r="I11" s="43"/>
      <c r="J11" s="53">
        <v>0</v>
      </c>
      <c r="L11" s="15">
        <v>366210620</v>
      </c>
      <c r="N11" s="15">
        <v>0</v>
      </c>
      <c r="P11" s="15">
        <v>180373716</v>
      </c>
      <c r="R11" s="15">
        <v>546584336</v>
      </c>
    </row>
    <row r="12" spans="1:18">
      <c r="A12" s="73" t="s">
        <v>182</v>
      </c>
      <c r="B12" s="73"/>
      <c r="C12" s="43"/>
      <c r="D12" s="53">
        <v>0</v>
      </c>
      <c r="E12" s="43"/>
      <c r="F12" s="53">
        <v>0</v>
      </c>
      <c r="G12" s="43"/>
      <c r="H12" s="53">
        <v>0</v>
      </c>
      <c r="I12" s="43"/>
      <c r="J12" s="53">
        <v>0</v>
      </c>
      <c r="L12" s="15">
        <v>88992630</v>
      </c>
      <c r="N12" s="15">
        <v>0</v>
      </c>
      <c r="P12" s="15">
        <v>41398910</v>
      </c>
      <c r="R12" s="15">
        <v>130391540</v>
      </c>
    </row>
    <row r="13" spans="1:18">
      <c r="A13" s="73" t="s">
        <v>183</v>
      </c>
      <c r="B13" s="73"/>
      <c r="C13" s="43"/>
      <c r="D13" s="53">
        <v>0</v>
      </c>
      <c r="E13" s="43"/>
      <c r="F13" s="53">
        <v>0</v>
      </c>
      <c r="G13" s="43"/>
      <c r="H13" s="53">
        <v>0</v>
      </c>
      <c r="I13" s="43"/>
      <c r="J13" s="53">
        <v>0</v>
      </c>
      <c r="L13" s="15">
        <v>363500187</v>
      </c>
      <c r="N13" s="15">
        <v>0</v>
      </c>
      <c r="P13" s="15">
        <v>96182565</v>
      </c>
      <c r="R13" s="15">
        <v>459682752</v>
      </c>
    </row>
    <row r="14" spans="1:18">
      <c r="A14" s="73" t="s">
        <v>184</v>
      </c>
      <c r="B14" s="73"/>
      <c r="C14" s="43"/>
      <c r="D14" s="53">
        <v>0</v>
      </c>
      <c r="E14" s="43"/>
      <c r="F14" s="53">
        <v>0</v>
      </c>
      <c r="G14" s="43"/>
      <c r="H14" s="53">
        <v>0</v>
      </c>
      <c r="I14" s="43"/>
      <c r="J14" s="53">
        <v>0</v>
      </c>
      <c r="L14" s="15">
        <v>860712909</v>
      </c>
      <c r="N14" s="15">
        <v>0</v>
      </c>
      <c r="P14" s="15">
        <v>1649375</v>
      </c>
      <c r="R14" s="15">
        <v>862362284</v>
      </c>
    </row>
    <row r="15" spans="1:18">
      <c r="A15" s="73" t="s">
        <v>185</v>
      </c>
      <c r="B15" s="73"/>
      <c r="C15" s="43"/>
      <c r="D15" s="53">
        <v>0</v>
      </c>
      <c r="E15" s="43"/>
      <c r="F15" s="53">
        <v>0</v>
      </c>
      <c r="G15" s="43"/>
      <c r="H15" s="53">
        <v>0</v>
      </c>
      <c r="I15" s="43"/>
      <c r="J15" s="53">
        <v>0</v>
      </c>
      <c r="K15" s="43"/>
      <c r="L15" s="53">
        <v>365390665</v>
      </c>
      <c r="M15" s="43"/>
      <c r="N15" s="53">
        <v>0</v>
      </c>
      <c r="O15" s="43"/>
      <c r="P15" s="53">
        <v>109886494</v>
      </c>
      <c r="Q15" s="43"/>
      <c r="R15" s="53">
        <v>475277159</v>
      </c>
    </row>
    <row r="16" spans="1:18">
      <c r="A16" s="73" t="s">
        <v>186</v>
      </c>
      <c r="B16" s="73"/>
      <c r="C16" s="43"/>
      <c r="D16" s="53">
        <v>0</v>
      </c>
      <c r="E16" s="43"/>
      <c r="F16" s="53">
        <v>0</v>
      </c>
      <c r="G16" s="43"/>
      <c r="H16" s="53">
        <v>0</v>
      </c>
      <c r="I16" s="43"/>
      <c r="J16" s="53">
        <v>0</v>
      </c>
      <c r="K16" s="43"/>
      <c r="L16" s="53">
        <v>0</v>
      </c>
      <c r="M16" s="43"/>
      <c r="N16" s="53">
        <v>0</v>
      </c>
      <c r="O16" s="43"/>
      <c r="P16" s="53">
        <v>1826562754</v>
      </c>
      <c r="Q16" s="43"/>
      <c r="R16" s="53">
        <v>1826562754</v>
      </c>
    </row>
    <row r="17" spans="1:18">
      <c r="A17" s="73" t="s">
        <v>187</v>
      </c>
      <c r="B17" s="73"/>
      <c r="C17" s="43"/>
      <c r="D17" s="53">
        <v>0</v>
      </c>
      <c r="E17" s="43"/>
      <c r="F17" s="53">
        <v>0</v>
      </c>
      <c r="G17" s="43"/>
      <c r="H17" s="53">
        <v>0</v>
      </c>
      <c r="I17" s="43"/>
      <c r="J17" s="53">
        <v>0</v>
      </c>
      <c r="K17" s="43"/>
      <c r="L17" s="53">
        <v>110232069656</v>
      </c>
      <c r="M17" s="43"/>
      <c r="N17" s="53">
        <v>0</v>
      </c>
      <c r="O17" s="43"/>
      <c r="P17" s="53">
        <v>-14447656219</v>
      </c>
      <c r="Q17" s="43"/>
      <c r="R17" s="53">
        <v>95784413437</v>
      </c>
    </row>
    <row r="18" spans="1:18">
      <c r="A18" s="73" t="s">
        <v>188</v>
      </c>
      <c r="B18" s="73"/>
      <c r="C18" s="43"/>
      <c r="D18" s="53">
        <v>0</v>
      </c>
      <c r="E18" s="43"/>
      <c r="F18" s="53">
        <v>0</v>
      </c>
      <c r="G18" s="43"/>
      <c r="H18" s="53">
        <v>0</v>
      </c>
      <c r="I18" s="43"/>
      <c r="J18" s="53">
        <v>0</v>
      </c>
      <c r="K18" s="43"/>
      <c r="L18" s="53">
        <v>137329553884</v>
      </c>
      <c r="M18" s="43"/>
      <c r="N18" s="53">
        <v>0</v>
      </c>
      <c r="O18" s="43"/>
      <c r="P18" s="53">
        <v>-63111685001</v>
      </c>
      <c r="Q18" s="43"/>
      <c r="R18" s="53">
        <v>74217868883</v>
      </c>
    </row>
    <row r="19" spans="1:18">
      <c r="A19" s="73" t="s">
        <v>189</v>
      </c>
      <c r="B19" s="73"/>
      <c r="C19" s="43"/>
      <c r="D19" s="53">
        <v>0</v>
      </c>
      <c r="E19" s="43"/>
      <c r="F19" s="53">
        <v>0</v>
      </c>
      <c r="G19" s="43"/>
      <c r="H19" s="53">
        <v>0</v>
      </c>
      <c r="I19" s="43"/>
      <c r="J19" s="53">
        <v>0</v>
      </c>
      <c r="K19" s="43"/>
      <c r="L19" s="53">
        <v>459917889</v>
      </c>
      <c r="M19" s="43"/>
      <c r="N19" s="53">
        <v>0</v>
      </c>
      <c r="O19" s="43"/>
      <c r="P19" s="53">
        <v>179967375</v>
      </c>
      <c r="Q19" s="43"/>
      <c r="R19" s="53">
        <v>639885264</v>
      </c>
    </row>
    <row r="20" spans="1:18">
      <c r="A20" s="73" t="s">
        <v>37</v>
      </c>
      <c r="B20" s="73"/>
      <c r="C20" s="43"/>
      <c r="D20" s="53">
        <v>36279572343</v>
      </c>
      <c r="E20" s="43"/>
      <c r="F20" s="53">
        <v>229785343856</v>
      </c>
      <c r="G20" s="43"/>
      <c r="H20" s="53">
        <v>0</v>
      </c>
      <c r="I20" s="43"/>
      <c r="J20" s="53">
        <v>266064916199</v>
      </c>
      <c r="K20" s="43"/>
      <c r="L20" s="53">
        <v>728562297703</v>
      </c>
      <c r="M20" s="43"/>
      <c r="N20" s="53">
        <v>-191695248937</v>
      </c>
      <c r="O20" s="43"/>
      <c r="P20" s="53">
        <v>-465165671</v>
      </c>
      <c r="Q20" s="43"/>
      <c r="R20" s="53">
        <v>536401883095</v>
      </c>
    </row>
    <row r="21" spans="1:18">
      <c r="A21" s="73" t="s">
        <v>190</v>
      </c>
      <c r="B21" s="73"/>
      <c r="C21" s="43"/>
      <c r="D21" s="53">
        <v>7089760770</v>
      </c>
      <c r="E21" s="43"/>
      <c r="F21" s="53">
        <v>0</v>
      </c>
      <c r="G21" s="43"/>
      <c r="H21" s="53">
        <v>0</v>
      </c>
      <c r="I21" s="43"/>
      <c r="J21" s="53">
        <v>7089760770</v>
      </c>
      <c r="K21" s="43"/>
      <c r="L21" s="53">
        <v>296579374906</v>
      </c>
      <c r="M21" s="43"/>
      <c r="N21" s="53">
        <v>0</v>
      </c>
      <c r="O21" s="43"/>
      <c r="P21" s="53">
        <v>-117606258217</v>
      </c>
      <c r="Q21" s="43"/>
      <c r="R21" s="53">
        <v>178973116689</v>
      </c>
    </row>
    <row r="22" spans="1:18">
      <c r="A22" s="73" t="s">
        <v>191</v>
      </c>
      <c r="B22" s="73"/>
      <c r="C22" s="43"/>
      <c r="D22" s="53">
        <v>0</v>
      </c>
      <c r="E22" s="43"/>
      <c r="F22" s="53">
        <v>0</v>
      </c>
      <c r="G22" s="43"/>
      <c r="H22" s="53">
        <v>0</v>
      </c>
      <c r="I22" s="43"/>
      <c r="J22" s="53">
        <v>0</v>
      </c>
      <c r="K22" s="43"/>
      <c r="L22" s="53">
        <v>2888045112982</v>
      </c>
      <c r="M22" s="43"/>
      <c r="N22" s="53">
        <v>0</v>
      </c>
      <c r="O22" s="43"/>
      <c r="P22" s="53">
        <v>-1068564241659</v>
      </c>
      <c r="Q22" s="43"/>
      <c r="R22" s="53">
        <v>1819480871323</v>
      </c>
    </row>
    <row r="23" spans="1:18">
      <c r="A23" s="73" t="s">
        <v>192</v>
      </c>
      <c r="B23" s="73"/>
      <c r="C23" s="43"/>
      <c r="D23" s="53">
        <v>0</v>
      </c>
      <c r="E23" s="43"/>
      <c r="F23" s="53">
        <v>0</v>
      </c>
      <c r="G23" s="43"/>
      <c r="H23" s="53">
        <v>0</v>
      </c>
      <c r="I23" s="43"/>
      <c r="J23" s="53">
        <v>0</v>
      </c>
      <c r="K23" s="43"/>
      <c r="L23" s="53">
        <v>0</v>
      </c>
      <c r="M23" s="43"/>
      <c r="N23" s="53">
        <v>0</v>
      </c>
      <c r="O23" s="43"/>
      <c r="P23" s="53">
        <v>233492174544</v>
      </c>
      <c r="Q23" s="43"/>
      <c r="R23" s="53">
        <v>233492174544</v>
      </c>
    </row>
    <row r="24" spans="1:18">
      <c r="A24" s="73" t="s">
        <v>193</v>
      </c>
      <c r="B24" s="73"/>
      <c r="C24" s="43"/>
      <c r="D24" s="53">
        <v>0</v>
      </c>
      <c r="E24" s="43"/>
      <c r="F24" s="53">
        <v>0</v>
      </c>
      <c r="G24" s="43"/>
      <c r="H24" s="53">
        <v>0</v>
      </c>
      <c r="I24" s="43"/>
      <c r="J24" s="53">
        <v>0</v>
      </c>
      <c r="K24" s="43"/>
      <c r="L24" s="53">
        <v>39599324658</v>
      </c>
      <c r="M24" s="43"/>
      <c r="N24" s="53">
        <v>0</v>
      </c>
      <c r="O24" s="43"/>
      <c r="P24" s="53">
        <v>-185422643625</v>
      </c>
      <c r="Q24" s="43"/>
      <c r="R24" s="53">
        <v>-145823318967</v>
      </c>
    </row>
    <row r="25" spans="1:18">
      <c r="A25" s="73" t="s">
        <v>194</v>
      </c>
      <c r="B25" s="73"/>
      <c r="C25" s="43"/>
      <c r="D25" s="53">
        <v>0</v>
      </c>
      <c r="E25" s="43"/>
      <c r="F25" s="53">
        <v>0</v>
      </c>
      <c r="G25" s="43"/>
      <c r="H25" s="53">
        <v>0</v>
      </c>
      <c r="I25" s="43"/>
      <c r="J25" s="53">
        <v>0</v>
      </c>
      <c r="K25" s="43"/>
      <c r="L25" s="53">
        <v>82083779778</v>
      </c>
      <c r="M25" s="43"/>
      <c r="N25" s="53">
        <v>0</v>
      </c>
      <c r="O25" s="43"/>
      <c r="P25" s="53">
        <v>27825774968</v>
      </c>
      <c r="Q25" s="43"/>
      <c r="R25" s="53">
        <v>109909554746</v>
      </c>
    </row>
    <row r="26" spans="1:18">
      <c r="A26" s="73" t="s">
        <v>195</v>
      </c>
      <c r="B26" s="73"/>
      <c r="C26" s="43"/>
      <c r="D26" s="53">
        <v>0</v>
      </c>
      <c r="E26" s="43"/>
      <c r="F26" s="53">
        <v>0</v>
      </c>
      <c r="G26" s="43"/>
      <c r="H26" s="53">
        <v>0</v>
      </c>
      <c r="I26" s="43"/>
      <c r="J26" s="53">
        <v>0</v>
      </c>
      <c r="K26" s="43"/>
      <c r="L26" s="53">
        <v>6357349891</v>
      </c>
      <c r="M26" s="43"/>
      <c r="N26" s="53">
        <v>0</v>
      </c>
      <c r="O26" s="43"/>
      <c r="P26" s="53">
        <v>186625000</v>
      </c>
      <c r="Q26" s="43"/>
      <c r="R26" s="53">
        <v>6543974891</v>
      </c>
    </row>
    <row r="27" spans="1:18">
      <c r="A27" s="73" t="s">
        <v>196</v>
      </c>
      <c r="B27" s="73"/>
      <c r="C27" s="43"/>
      <c r="D27" s="53">
        <v>0</v>
      </c>
      <c r="E27" s="43"/>
      <c r="F27" s="53">
        <v>0</v>
      </c>
      <c r="G27" s="43"/>
      <c r="H27" s="53">
        <v>0</v>
      </c>
      <c r="I27" s="43"/>
      <c r="J27" s="53">
        <v>0</v>
      </c>
      <c r="K27" s="43"/>
      <c r="L27" s="53">
        <v>43758041415</v>
      </c>
      <c r="M27" s="43"/>
      <c r="N27" s="53">
        <v>0</v>
      </c>
      <c r="O27" s="43"/>
      <c r="P27" s="53">
        <v>72637500</v>
      </c>
      <c r="Q27" s="43"/>
      <c r="R27" s="53">
        <v>43830678915</v>
      </c>
    </row>
    <row r="28" spans="1:18">
      <c r="A28" s="73" t="s">
        <v>197</v>
      </c>
      <c r="B28" s="73"/>
      <c r="C28" s="43"/>
      <c r="D28" s="53">
        <v>0</v>
      </c>
      <c r="E28" s="43"/>
      <c r="F28" s="53">
        <v>0</v>
      </c>
      <c r="G28" s="43"/>
      <c r="H28" s="53">
        <v>0</v>
      </c>
      <c r="I28" s="43"/>
      <c r="J28" s="53">
        <v>0</v>
      </c>
      <c r="K28" s="43"/>
      <c r="L28" s="53">
        <v>27228056300</v>
      </c>
      <c r="M28" s="43"/>
      <c r="N28" s="53">
        <v>0</v>
      </c>
      <c r="O28" s="43"/>
      <c r="P28" s="53">
        <v>28872068448</v>
      </c>
      <c r="Q28" s="43"/>
      <c r="R28" s="53">
        <v>56100124748</v>
      </c>
    </row>
    <row r="29" spans="1:18">
      <c r="A29" s="73" t="s">
        <v>198</v>
      </c>
      <c r="B29" s="73"/>
      <c r="C29" s="43"/>
      <c r="D29" s="53">
        <v>0</v>
      </c>
      <c r="E29" s="43"/>
      <c r="F29" s="53">
        <v>0</v>
      </c>
      <c r="G29" s="43"/>
      <c r="H29" s="53">
        <v>0</v>
      </c>
      <c r="I29" s="43"/>
      <c r="J29" s="53">
        <v>0</v>
      </c>
      <c r="K29" s="43"/>
      <c r="L29" s="53">
        <v>1152880841391</v>
      </c>
      <c r="M29" s="43"/>
      <c r="N29" s="53">
        <v>0</v>
      </c>
      <c r="O29" s="43"/>
      <c r="P29" s="53">
        <v>-374731826418</v>
      </c>
      <c r="Q29" s="43"/>
      <c r="R29" s="53">
        <v>778149014973</v>
      </c>
    </row>
    <row r="30" spans="1:18">
      <c r="A30" s="73" t="s">
        <v>72</v>
      </c>
      <c r="B30" s="73"/>
      <c r="C30" s="43"/>
      <c r="D30" s="53">
        <v>46438451720</v>
      </c>
      <c r="E30" s="43"/>
      <c r="F30" s="53">
        <v>-5489004938</v>
      </c>
      <c r="G30" s="43"/>
      <c r="H30" s="53">
        <v>0</v>
      </c>
      <c r="I30" s="43"/>
      <c r="J30" s="53">
        <v>40949446783</v>
      </c>
      <c r="K30" s="43"/>
      <c r="L30" s="53">
        <v>275759092444</v>
      </c>
      <c r="M30" s="43"/>
      <c r="N30" s="53">
        <v>119241268545</v>
      </c>
      <c r="O30" s="43"/>
      <c r="P30" s="53">
        <v>545074360</v>
      </c>
      <c r="Q30" s="43"/>
      <c r="R30" s="53">
        <v>395545435349</v>
      </c>
    </row>
    <row r="31" spans="1:18">
      <c r="A31" s="73" t="s">
        <v>75</v>
      </c>
      <c r="B31" s="73"/>
      <c r="C31" s="43"/>
      <c r="D31" s="53">
        <v>5408418682</v>
      </c>
      <c r="E31" s="43"/>
      <c r="F31" s="53">
        <v>0</v>
      </c>
      <c r="G31" s="43"/>
      <c r="H31" s="53">
        <v>0</v>
      </c>
      <c r="I31" s="43"/>
      <c r="J31" s="53">
        <v>5408418682</v>
      </c>
      <c r="K31" s="43"/>
      <c r="L31" s="53">
        <v>62506604681</v>
      </c>
      <c r="M31" s="43"/>
      <c r="N31" s="53">
        <v>1531469122</v>
      </c>
      <c r="O31" s="43"/>
      <c r="P31" s="53">
        <v>-93982963</v>
      </c>
      <c r="Q31" s="43"/>
      <c r="R31" s="53">
        <v>63944090840</v>
      </c>
    </row>
    <row r="32" spans="1:18">
      <c r="A32" s="73" t="s">
        <v>199</v>
      </c>
      <c r="B32" s="73"/>
      <c r="C32" s="43"/>
      <c r="D32" s="53">
        <v>0</v>
      </c>
      <c r="E32" s="43"/>
      <c r="F32" s="53">
        <v>0</v>
      </c>
      <c r="G32" s="43"/>
      <c r="H32" s="53">
        <v>0</v>
      </c>
      <c r="I32" s="43"/>
      <c r="J32" s="53">
        <v>0</v>
      </c>
      <c r="K32" s="43"/>
      <c r="L32" s="53">
        <v>16601765011</v>
      </c>
      <c r="M32" s="43"/>
      <c r="N32" s="53">
        <v>0</v>
      </c>
      <c r="O32" s="43"/>
      <c r="P32" s="53">
        <v>14810000092</v>
      </c>
      <c r="Q32" s="43"/>
      <c r="R32" s="53">
        <v>31411765103</v>
      </c>
    </row>
    <row r="33" spans="1:18">
      <c r="A33" s="73" t="s">
        <v>78</v>
      </c>
      <c r="B33" s="73"/>
      <c r="C33" s="43"/>
      <c r="D33" s="53">
        <v>8260913065</v>
      </c>
      <c r="E33" s="43"/>
      <c r="F33" s="53">
        <v>-4025471670</v>
      </c>
      <c r="G33" s="43"/>
      <c r="H33" s="53">
        <v>0</v>
      </c>
      <c r="I33" s="43"/>
      <c r="J33" s="53">
        <v>4235441395</v>
      </c>
      <c r="K33" s="43"/>
      <c r="L33" s="53">
        <v>99333282325</v>
      </c>
      <c r="M33" s="43"/>
      <c r="N33" s="53">
        <v>-10389153924</v>
      </c>
      <c r="O33" s="43"/>
      <c r="P33" s="53">
        <v>-222159726</v>
      </c>
      <c r="Q33" s="43"/>
      <c r="R33" s="53">
        <v>88721968675</v>
      </c>
    </row>
    <row r="34" spans="1:18">
      <c r="A34" s="73" t="s">
        <v>200</v>
      </c>
      <c r="B34" s="73"/>
      <c r="C34" s="43"/>
      <c r="D34" s="53">
        <v>0</v>
      </c>
      <c r="E34" s="43"/>
      <c r="F34" s="53">
        <v>0</v>
      </c>
      <c r="G34" s="43"/>
      <c r="H34" s="53">
        <v>0</v>
      </c>
      <c r="I34" s="43"/>
      <c r="J34" s="53">
        <v>0</v>
      </c>
      <c r="K34" s="43"/>
      <c r="L34" s="53">
        <v>131833798</v>
      </c>
      <c r="M34" s="43"/>
      <c r="N34" s="53">
        <v>0</v>
      </c>
      <c r="O34" s="43"/>
      <c r="P34" s="53">
        <v>48397641</v>
      </c>
      <c r="Q34" s="43"/>
      <c r="R34" s="53">
        <v>180231439</v>
      </c>
    </row>
    <row r="35" spans="1:18">
      <c r="A35" s="73" t="s">
        <v>201</v>
      </c>
      <c r="B35" s="73"/>
      <c r="C35" s="43"/>
      <c r="D35" s="53">
        <v>0</v>
      </c>
      <c r="E35" s="43"/>
      <c r="F35" s="53">
        <v>0</v>
      </c>
      <c r="G35" s="43"/>
      <c r="H35" s="53">
        <v>0</v>
      </c>
      <c r="I35" s="43"/>
      <c r="J35" s="53">
        <v>0</v>
      </c>
      <c r="K35" s="43"/>
      <c r="L35" s="53">
        <v>22432218606</v>
      </c>
      <c r="M35" s="43"/>
      <c r="N35" s="53">
        <v>0</v>
      </c>
      <c r="O35" s="43"/>
      <c r="P35" s="53">
        <v>9086724500</v>
      </c>
      <c r="Q35" s="43"/>
      <c r="R35" s="53">
        <v>31518943106</v>
      </c>
    </row>
    <row r="36" spans="1:18">
      <c r="A36" s="73" t="s">
        <v>263</v>
      </c>
      <c r="B36" s="73"/>
      <c r="C36" s="43"/>
      <c r="D36" s="53">
        <v>47721311490</v>
      </c>
      <c r="E36" s="43"/>
      <c r="F36" s="53">
        <v>0</v>
      </c>
      <c r="G36" s="43"/>
      <c r="H36" s="53">
        <v>0</v>
      </c>
      <c r="I36" s="43"/>
      <c r="J36" s="53">
        <v>0</v>
      </c>
      <c r="K36" s="43"/>
      <c r="L36" s="53">
        <v>0</v>
      </c>
      <c r="M36" s="43"/>
      <c r="N36" s="53">
        <v>0</v>
      </c>
      <c r="O36" s="43"/>
      <c r="P36" s="53">
        <v>0</v>
      </c>
      <c r="Q36" s="43"/>
      <c r="R36" s="53">
        <v>0</v>
      </c>
    </row>
    <row r="37" spans="1:18">
      <c r="A37" s="73" t="s">
        <v>83</v>
      </c>
      <c r="B37" s="73"/>
      <c r="C37" s="43"/>
      <c r="D37" s="53">
        <v>28557981023</v>
      </c>
      <c r="E37" s="43"/>
      <c r="F37" s="53">
        <v>24134192485</v>
      </c>
      <c r="G37" s="43"/>
      <c r="H37" s="53">
        <v>0</v>
      </c>
      <c r="I37" s="43"/>
      <c r="J37" s="53">
        <v>52692173508</v>
      </c>
      <c r="K37" s="43"/>
      <c r="L37" s="53">
        <v>66163391504</v>
      </c>
      <c r="M37" s="43"/>
      <c r="N37" s="53">
        <v>26431219161</v>
      </c>
      <c r="O37" s="43"/>
      <c r="P37" s="53">
        <v>3817164133</v>
      </c>
      <c r="Q37" s="43"/>
      <c r="R37" s="53">
        <v>96411774798</v>
      </c>
    </row>
    <row r="38" spans="1:18">
      <c r="A38" s="73" t="s">
        <v>93</v>
      </c>
      <c r="B38" s="73"/>
      <c r="C38" s="43"/>
      <c r="D38" s="53">
        <v>223376351580</v>
      </c>
      <c r="E38" s="43"/>
      <c r="F38" s="53">
        <v>0</v>
      </c>
      <c r="G38" s="43"/>
      <c r="H38" s="53">
        <v>0</v>
      </c>
      <c r="I38" s="43"/>
      <c r="J38" s="53">
        <v>134794520520</v>
      </c>
      <c r="K38" s="43"/>
      <c r="L38" s="53">
        <v>166246575308</v>
      </c>
      <c r="M38" s="43"/>
      <c r="N38" s="53">
        <v>0</v>
      </c>
      <c r="O38" s="43"/>
      <c r="P38" s="53">
        <v>0</v>
      </c>
      <c r="Q38" s="43"/>
      <c r="R38" s="53">
        <v>166246575308</v>
      </c>
    </row>
    <row r="39" spans="1:18">
      <c r="A39" s="73" t="s">
        <v>89</v>
      </c>
      <c r="B39" s="73"/>
      <c r="C39" s="43"/>
      <c r="D39" s="53">
        <v>30280931</v>
      </c>
      <c r="E39" s="43"/>
      <c r="F39" s="53">
        <v>138481934</v>
      </c>
      <c r="G39" s="43"/>
      <c r="H39" s="53">
        <v>0</v>
      </c>
      <c r="I39" s="43"/>
      <c r="J39" s="53">
        <v>168762865</v>
      </c>
      <c r="K39" s="43"/>
      <c r="L39" s="53">
        <v>30280931</v>
      </c>
      <c r="M39" s="43"/>
      <c r="N39" s="53">
        <v>138481945</v>
      </c>
      <c r="O39" s="43"/>
      <c r="P39" s="53">
        <v>0</v>
      </c>
      <c r="Q39" s="43"/>
      <c r="R39" s="53">
        <v>168762865</v>
      </c>
    </row>
    <row r="40" spans="1:18">
      <c r="A40" s="73" t="s">
        <v>54</v>
      </c>
      <c r="B40" s="73"/>
      <c r="C40" s="43"/>
      <c r="D40" s="53">
        <v>56971723055</v>
      </c>
      <c r="E40" s="43"/>
      <c r="F40" s="53">
        <v>0</v>
      </c>
      <c r="G40" s="43"/>
      <c r="H40" s="53">
        <v>0</v>
      </c>
      <c r="I40" s="43"/>
      <c r="J40" s="53">
        <v>38837112932</v>
      </c>
      <c r="K40" s="43"/>
      <c r="L40" s="53">
        <v>268556777516</v>
      </c>
      <c r="M40" s="43"/>
      <c r="N40" s="53">
        <v>-362500000</v>
      </c>
      <c r="O40" s="43"/>
      <c r="P40" s="53">
        <v>0</v>
      </c>
      <c r="Q40" s="43"/>
      <c r="R40" s="53">
        <v>268194277516</v>
      </c>
    </row>
    <row r="41" spans="1:18">
      <c r="A41" s="73" t="s">
        <v>86</v>
      </c>
      <c r="B41" s="73"/>
      <c r="C41" s="43"/>
      <c r="D41" s="53">
        <v>27328678455</v>
      </c>
      <c r="E41" s="43"/>
      <c r="F41" s="53">
        <v>-39055919831</v>
      </c>
      <c r="G41" s="43"/>
      <c r="H41" s="53">
        <v>0</v>
      </c>
      <c r="I41" s="43"/>
      <c r="J41" s="53">
        <v>-11727241376</v>
      </c>
      <c r="K41" s="43"/>
      <c r="L41" s="53">
        <v>89489612296</v>
      </c>
      <c r="M41" s="43"/>
      <c r="N41" s="53">
        <v>-96986342325</v>
      </c>
      <c r="O41" s="43"/>
      <c r="P41" s="53">
        <v>0</v>
      </c>
      <c r="Q41" s="43"/>
      <c r="R41" s="53">
        <v>-7496730029</v>
      </c>
    </row>
    <row r="42" spans="1:18">
      <c r="A42" s="73" t="s">
        <v>80</v>
      </c>
      <c r="B42" s="73"/>
      <c r="C42" s="43"/>
      <c r="D42" s="53">
        <v>9085279587</v>
      </c>
      <c r="E42" s="43"/>
      <c r="F42" s="53">
        <v>0</v>
      </c>
      <c r="G42" s="43"/>
      <c r="H42" s="53">
        <v>0</v>
      </c>
      <c r="I42" s="43"/>
      <c r="J42" s="53">
        <v>9085279587</v>
      </c>
      <c r="K42" s="43"/>
      <c r="L42" s="53">
        <v>94461580915</v>
      </c>
      <c r="M42" s="43"/>
      <c r="N42" s="53">
        <v>41097549719</v>
      </c>
      <c r="O42" s="43"/>
      <c r="P42" s="53">
        <v>0</v>
      </c>
      <c r="Q42" s="43"/>
      <c r="R42" s="53">
        <v>135559130634</v>
      </c>
    </row>
    <row r="43" spans="1:18">
      <c r="A43" s="73" t="s">
        <v>92</v>
      </c>
      <c r="B43" s="73"/>
      <c r="C43" s="43"/>
      <c r="D43" s="53">
        <v>22315561</v>
      </c>
      <c r="E43" s="43"/>
      <c r="F43" s="53">
        <v>56654402</v>
      </c>
      <c r="G43" s="43"/>
      <c r="H43" s="53">
        <v>0</v>
      </c>
      <c r="I43" s="43"/>
      <c r="J43" s="53">
        <v>78969963</v>
      </c>
      <c r="K43" s="43"/>
      <c r="L43" s="53">
        <v>22315561</v>
      </c>
      <c r="M43" s="43"/>
      <c r="N43" s="53">
        <v>56654402</v>
      </c>
      <c r="O43" s="43"/>
      <c r="P43" s="53">
        <v>0</v>
      </c>
      <c r="Q43" s="43"/>
      <c r="R43" s="53">
        <v>78969963</v>
      </c>
    </row>
    <row r="44" spans="1:18">
      <c r="A44" s="73" t="s">
        <v>63</v>
      </c>
      <c r="B44" s="73"/>
      <c r="C44" s="43"/>
      <c r="D44" s="53">
        <v>18147138472</v>
      </c>
      <c r="E44" s="43"/>
      <c r="F44" s="53">
        <v>84937702250</v>
      </c>
      <c r="G44" s="43"/>
      <c r="H44" s="53">
        <v>0</v>
      </c>
      <c r="I44" s="43"/>
      <c r="J44" s="53">
        <v>103084840722</v>
      </c>
      <c r="K44" s="43"/>
      <c r="L44" s="53">
        <v>175227002153</v>
      </c>
      <c r="M44" s="43"/>
      <c r="N44" s="53">
        <v>-97870357781</v>
      </c>
      <c r="O44" s="43"/>
      <c r="P44" s="53">
        <v>0</v>
      </c>
      <c r="Q44" s="43"/>
      <c r="R44" s="53">
        <v>77356644372</v>
      </c>
    </row>
    <row r="45" spans="1:18">
      <c r="A45" s="73" t="s">
        <v>69</v>
      </c>
      <c r="B45" s="73"/>
      <c r="C45" s="43"/>
      <c r="D45" s="53">
        <v>13578386573</v>
      </c>
      <c r="E45" s="43"/>
      <c r="F45" s="53">
        <v>0</v>
      </c>
      <c r="G45" s="43"/>
      <c r="H45" s="53">
        <v>0</v>
      </c>
      <c r="I45" s="43"/>
      <c r="J45" s="53">
        <v>13578386573</v>
      </c>
      <c r="K45" s="43"/>
      <c r="L45" s="53">
        <v>164093539306</v>
      </c>
      <c r="M45" s="43"/>
      <c r="N45" s="53">
        <v>0</v>
      </c>
      <c r="O45" s="43"/>
      <c r="P45" s="53">
        <v>0</v>
      </c>
      <c r="Q45" s="43"/>
      <c r="R45" s="53">
        <v>164093539306</v>
      </c>
    </row>
    <row r="46" spans="1:18">
      <c r="A46" s="73" t="s">
        <v>66</v>
      </c>
      <c r="B46" s="73"/>
      <c r="C46" s="43"/>
      <c r="D46" s="53">
        <v>3586292656</v>
      </c>
      <c r="E46" s="43"/>
      <c r="F46" s="53">
        <v>0</v>
      </c>
      <c r="G46" s="43"/>
      <c r="H46" s="53">
        <v>0</v>
      </c>
      <c r="I46" s="43"/>
      <c r="J46" s="53">
        <v>3586292656</v>
      </c>
      <c r="K46" s="43"/>
      <c r="L46" s="53">
        <v>41019587073</v>
      </c>
      <c r="M46" s="43"/>
      <c r="N46" s="53">
        <v>-3723405010</v>
      </c>
      <c r="O46" s="43"/>
      <c r="P46" s="53">
        <v>0</v>
      </c>
      <c r="Q46" s="43"/>
      <c r="R46" s="53">
        <v>37296182063</v>
      </c>
    </row>
    <row r="47" spans="1:18">
      <c r="A47" s="73" t="s">
        <v>57</v>
      </c>
      <c r="B47" s="73"/>
      <c r="C47" s="43"/>
      <c r="D47" s="53">
        <v>1471321</v>
      </c>
      <c r="E47" s="43"/>
      <c r="F47" s="53">
        <v>0</v>
      </c>
      <c r="G47" s="43"/>
      <c r="H47" s="53">
        <v>0</v>
      </c>
      <c r="I47" s="43"/>
      <c r="J47" s="53">
        <v>1471321</v>
      </c>
      <c r="K47" s="43"/>
      <c r="L47" s="53">
        <v>16981796</v>
      </c>
      <c r="M47" s="43"/>
      <c r="N47" s="53">
        <v>0</v>
      </c>
      <c r="O47" s="43"/>
      <c r="P47" s="53">
        <v>0</v>
      </c>
      <c r="Q47" s="43"/>
      <c r="R47" s="53">
        <v>16981796</v>
      </c>
    </row>
    <row r="48" spans="1:18">
      <c r="A48" s="73" t="s">
        <v>46</v>
      </c>
      <c r="B48" s="73"/>
      <c r="C48" s="43"/>
      <c r="D48" s="53">
        <v>0</v>
      </c>
      <c r="E48" s="43"/>
      <c r="F48" s="53">
        <v>3655084096</v>
      </c>
      <c r="G48" s="43"/>
      <c r="H48" s="53">
        <v>0</v>
      </c>
      <c r="I48" s="43"/>
      <c r="J48" s="53">
        <v>3655084096</v>
      </c>
      <c r="K48" s="43"/>
      <c r="L48" s="53">
        <v>0</v>
      </c>
      <c r="M48" s="43"/>
      <c r="N48" s="53">
        <v>30288568122</v>
      </c>
      <c r="O48" s="43"/>
      <c r="P48" s="53">
        <v>0</v>
      </c>
      <c r="Q48" s="43"/>
      <c r="R48" s="53">
        <v>30288568122</v>
      </c>
    </row>
    <row r="49" spans="1:24">
      <c r="A49" s="73" t="s">
        <v>49</v>
      </c>
      <c r="B49" s="73"/>
      <c r="C49" s="43"/>
      <c r="D49" s="53">
        <v>0</v>
      </c>
      <c r="E49" s="43"/>
      <c r="F49" s="53">
        <v>1841264210</v>
      </c>
      <c r="G49" s="43"/>
      <c r="H49" s="53">
        <v>0</v>
      </c>
      <c r="I49" s="43"/>
      <c r="J49" s="53">
        <v>1841264210</v>
      </c>
      <c r="K49" s="43"/>
      <c r="L49" s="53">
        <v>0</v>
      </c>
      <c r="M49" s="43"/>
      <c r="N49" s="53">
        <v>7398835083</v>
      </c>
      <c r="O49" s="43"/>
      <c r="P49" s="53">
        <v>0</v>
      </c>
      <c r="Q49" s="43"/>
      <c r="R49" s="53">
        <v>7398835083</v>
      </c>
    </row>
    <row r="50" spans="1:24">
      <c r="A50" s="73" t="s">
        <v>51</v>
      </c>
      <c r="B50" s="73"/>
      <c r="C50" s="43"/>
      <c r="D50" s="53">
        <v>0</v>
      </c>
      <c r="E50" s="43"/>
      <c r="F50" s="53">
        <v>476613598</v>
      </c>
      <c r="G50" s="43"/>
      <c r="H50" s="53">
        <v>0</v>
      </c>
      <c r="I50" s="43"/>
      <c r="J50" s="53">
        <v>476613598</v>
      </c>
      <c r="K50" s="43"/>
      <c r="L50" s="53">
        <v>0</v>
      </c>
      <c r="M50" s="43"/>
      <c r="N50" s="53">
        <v>3408935848</v>
      </c>
      <c r="O50" s="43"/>
      <c r="P50" s="53">
        <v>0</v>
      </c>
      <c r="Q50" s="43"/>
      <c r="R50" s="53">
        <v>3408935848</v>
      </c>
    </row>
    <row r="51" spans="1:24">
      <c r="A51" s="73" t="s">
        <v>40</v>
      </c>
      <c r="B51" s="73"/>
      <c r="C51" s="43"/>
      <c r="D51" s="53">
        <v>0</v>
      </c>
      <c r="E51" s="43"/>
      <c r="F51" s="53">
        <v>125341278</v>
      </c>
      <c r="G51" s="43"/>
      <c r="H51" s="53">
        <v>0</v>
      </c>
      <c r="I51" s="43"/>
      <c r="J51" s="53">
        <v>125341278</v>
      </c>
      <c r="K51" s="43"/>
      <c r="L51" s="53">
        <v>0</v>
      </c>
      <c r="M51" s="43"/>
      <c r="N51" s="53">
        <v>414420667</v>
      </c>
      <c r="O51" s="43"/>
      <c r="P51" s="53">
        <v>0</v>
      </c>
      <c r="Q51" s="43"/>
      <c r="R51" s="53">
        <v>414420667</v>
      </c>
    </row>
    <row r="52" spans="1:24" s="46" customFormat="1">
      <c r="A52" s="75" t="s">
        <v>33</v>
      </c>
      <c r="B52" s="75"/>
      <c r="C52" s="43"/>
      <c r="D52" s="54">
        <v>0</v>
      </c>
      <c r="E52" s="43"/>
      <c r="F52" s="54">
        <v>113032124241</v>
      </c>
      <c r="G52" s="43"/>
      <c r="H52" s="54">
        <v>0</v>
      </c>
      <c r="I52" s="43"/>
      <c r="J52" s="54">
        <v>113032124242</v>
      </c>
      <c r="K52" s="43"/>
      <c r="L52" s="54">
        <v>0</v>
      </c>
      <c r="M52" s="43"/>
      <c r="N52" s="54">
        <v>402565671284</v>
      </c>
      <c r="O52" s="43"/>
      <c r="P52" s="54">
        <v>0</v>
      </c>
      <c r="Q52" s="43"/>
      <c r="R52" s="54">
        <v>402565671284</v>
      </c>
      <c r="V52" s="47"/>
      <c r="W52" s="47"/>
      <c r="X52" s="47"/>
    </row>
    <row r="53" spans="1:24" ht="21">
      <c r="A53" s="62" t="s">
        <v>23</v>
      </c>
      <c r="B53" s="62"/>
      <c r="D53" s="8">
        <f>SUM(D8:D52)</f>
        <v>589556871458</v>
      </c>
      <c r="F53" s="8">
        <f>SUM(F8:F52)</f>
        <v>107490180149</v>
      </c>
      <c r="H53" s="8">
        <v>1731935008</v>
      </c>
      <c r="J53" s="8">
        <v>544923013821</v>
      </c>
      <c r="L53" s="8">
        <f>SUM(L8:L52)</f>
        <v>7591791250679</v>
      </c>
      <c r="N53" s="8">
        <f>SUM(N8:N52)</f>
        <v>-444528295264</v>
      </c>
      <c r="P53" s="8">
        <v>-1501990976803</v>
      </c>
      <c r="R53" s="8">
        <v>5639821258601</v>
      </c>
    </row>
    <row r="54" spans="1:24">
      <c r="L54" s="34"/>
    </row>
    <row r="55" spans="1:24">
      <c r="F55" s="30"/>
      <c r="L55" s="34"/>
      <c r="N55" s="30"/>
      <c r="R55" s="34"/>
    </row>
    <row r="56" spans="1:24">
      <c r="F56" s="34"/>
      <c r="N56" s="34"/>
      <c r="R56" s="34"/>
    </row>
    <row r="57" spans="1:24">
      <c r="N57" s="30"/>
      <c r="O57" s="30"/>
      <c r="P57" s="30"/>
      <c r="R57" s="34"/>
    </row>
    <row r="58" spans="1:24">
      <c r="N58" s="30"/>
      <c r="O58" s="30"/>
    </row>
    <row r="59" spans="1:24">
      <c r="N59" s="30"/>
      <c r="O59" s="30"/>
      <c r="P59" s="30"/>
      <c r="R59" s="34"/>
    </row>
  </sheetData>
  <mergeCells count="53"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3:B33"/>
    <mergeCell ref="A34:B34"/>
    <mergeCell ref="A35:B35"/>
    <mergeCell ref="A37:B37"/>
    <mergeCell ref="A38:B38"/>
    <mergeCell ref="A36:B36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7:B7"/>
    <mergeCell ref="A8:B8"/>
    <mergeCell ref="A9:B9"/>
    <mergeCell ref="A11:B11"/>
    <mergeCell ref="A12:B12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45"/>
  <sheetViews>
    <sheetView rightToLeft="1" view="pageBreakPreview" zoomScale="130" zoomScaleNormal="100" zoomScaleSheetLayoutView="130" workbookViewId="0">
      <selection activeCell="L14" sqref="L14"/>
    </sheetView>
  </sheetViews>
  <sheetFormatPr defaultRowHeight="12.75"/>
  <cols>
    <col min="1" max="1" width="5.140625" customWidth="1"/>
    <col min="2" max="2" width="57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5.5">
      <c r="A1" s="59" t="s">
        <v>0</v>
      </c>
      <c r="B1" s="59"/>
      <c r="C1" s="59"/>
      <c r="D1" s="59"/>
      <c r="E1" s="59"/>
      <c r="F1" s="59"/>
    </row>
    <row r="2" spans="1:6" ht="25.5">
      <c r="A2" s="59" t="s">
        <v>150</v>
      </c>
      <c r="B2" s="59"/>
      <c r="C2" s="59"/>
      <c r="D2" s="59"/>
      <c r="E2" s="59"/>
      <c r="F2" s="59"/>
    </row>
    <row r="3" spans="1:6" ht="25.5">
      <c r="A3" s="59" t="s">
        <v>2</v>
      </c>
      <c r="B3" s="59"/>
      <c r="C3" s="59"/>
      <c r="D3" s="59"/>
      <c r="E3" s="59"/>
      <c r="F3" s="59"/>
    </row>
    <row r="5" spans="1:6" ht="24">
      <c r="A5" s="1" t="s">
        <v>202</v>
      </c>
      <c r="B5" s="60" t="s">
        <v>203</v>
      </c>
      <c r="C5" s="60"/>
      <c r="D5" s="60"/>
      <c r="E5" s="60"/>
      <c r="F5" s="60"/>
    </row>
    <row r="6" spans="1:6" ht="21">
      <c r="D6" s="61" t="s">
        <v>165</v>
      </c>
      <c r="E6" s="61"/>
      <c r="F6" s="25" t="s">
        <v>166</v>
      </c>
    </row>
    <row r="7" spans="1:6" ht="42">
      <c r="A7" s="61" t="s">
        <v>204</v>
      </c>
      <c r="B7" s="61"/>
      <c r="D7" s="20" t="s">
        <v>205</v>
      </c>
      <c r="E7" s="3"/>
      <c r="F7" s="20" t="s">
        <v>205</v>
      </c>
    </row>
    <row r="8" spans="1:6" ht="18.75">
      <c r="A8" s="67" t="s">
        <v>206</v>
      </c>
      <c r="B8" s="67"/>
      <c r="D8" s="12">
        <v>0</v>
      </c>
      <c r="F8" s="12">
        <v>112328767100</v>
      </c>
    </row>
    <row r="9" spans="1:6" ht="18.75">
      <c r="A9" s="68" t="s">
        <v>207</v>
      </c>
      <c r="B9" s="68"/>
      <c r="D9" s="15">
        <v>0</v>
      </c>
      <c r="F9" s="15">
        <v>3876</v>
      </c>
    </row>
    <row r="10" spans="1:6" ht="18.75">
      <c r="A10" s="68" t="s">
        <v>118</v>
      </c>
      <c r="B10" s="68"/>
      <c r="D10" s="15">
        <v>4325</v>
      </c>
      <c r="F10" s="15">
        <v>5280691</v>
      </c>
    </row>
    <row r="11" spans="1:6" ht="18.75">
      <c r="A11" s="68" t="s">
        <v>119</v>
      </c>
      <c r="B11" s="68"/>
      <c r="D11" s="15">
        <v>173800</v>
      </c>
      <c r="F11" s="15">
        <v>1139469</v>
      </c>
    </row>
    <row r="12" spans="1:6" ht="18.75">
      <c r="A12" s="68" t="s">
        <v>120</v>
      </c>
      <c r="B12" s="68"/>
      <c r="D12" s="15">
        <v>2467</v>
      </c>
      <c r="F12" s="15">
        <v>35280</v>
      </c>
    </row>
    <row r="13" spans="1:6" ht="18.75">
      <c r="A13" s="68" t="s">
        <v>121</v>
      </c>
      <c r="B13" s="68"/>
      <c r="D13" s="15">
        <v>0</v>
      </c>
      <c r="F13" s="15">
        <v>184637</v>
      </c>
    </row>
    <row r="14" spans="1:6" ht="18.75">
      <c r="A14" s="68" t="s">
        <v>208</v>
      </c>
      <c r="B14" s="68"/>
      <c r="D14" s="15">
        <v>0</v>
      </c>
      <c r="F14" s="15">
        <v>5897</v>
      </c>
    </row>
    <row r="15" spans="1:6" ht="18.75">
      <c r="A15" s="68" t="s">
        <v>122</v>
      </c>
      <c r="B15" s="68"/>
      <c r="D15" s="15">
        <v>251836</v>
      </c>
      <c r="F15" s="15">
        <v>955137</v>
      </c>
    </row>
    <row r="16" spans="1:6" ht="18.75">
      <c r="A16" s="68" t="s">
        <v>123</v>
      </c>
      <c r="B16" s="68"/>
      <c r="D16" s="15">
        <v>21914</v>
      </c>
      <c r="F16" s="15">
        <v>56780</v>
      </c>
    </row>
    <row r="17" spans="1:6" ht="18.75">
      <c r="A17" s="68" t="s">
        <v>124</v>
      </c>
      <c r="B17" s="68"/>
      <c r="D17" s="15">
        <v>5999</v>
      </c>
      <c r="F17" s="15">
        <v>12198</v>
      </c>
    </row>
    <row r="18" spans="1:6" ht="18.75">
      <c r="A18" s="68" t="s">
        <v>125</v>
      </c>
      <c r="B18" s="68"/>
      <c r="D18" s="15">
        <v>98023</v>
      </c>
      <c r="F18" s="15">
        <v>25341332</v>
      </c>
    </row>
    <row r="19" spans="1:6" ht="18.75">
      <c r="A19" s="68" t="s">
        <v>209</v>
      </c>
      <c r="B19" s="68"/>
      <c r="D19" s="15">
        <v>0</v>
      </c>
      <c r="F19" s="15">
        <v>-32</v>
      </c>
    </row>
    <row r="20" spans="1:6" ht="18.75">
      <c r="A20" s="68" t="s">
        <v>210</v>
      </c>
      <c r="B20" s="68"/>
      <c r="D20" s="15">
        <v>0</v>
      </c>
      <c r="F20" s="15">
        <v>59864642</v>
      </c>
    </row>
    <row r="21" spans="1:6" ht="18.75">
      <c r="A21" s="68" t="s">
        <v>211</v>
      </c>
      <c r="B21" s="68"/>
      <c r="D21" s="15">
        <v>0</v>
      </c>
      <c r="F21" s="15">
        <v>8812</v>
      </c>
    </row>
    <row r="22" spans="1:6" ht="18.75">
      <c r="A22" s="68" t="s">
        <v>212</v>
      </c>
      <c r="B22" s="68"/>
      <c r="D22" s="15">
        <v>0</v>
      </c>
      <c r="F22" s="15">
        <v>432383561</v>
      </c>
    </row>
    <row r="23" spans="1:6" ht="18.75">
      <c r="A23" s="68" t="s">
        <v>213</v>
      </c>
      <c r="B23" s="68"/>
      <c r="D23" s="15">
        <v>0</v>
      </c>
      <c r="F23" s="15">
        <v>122520547</v>
      </c>
    </row>
    <row r="24" spans="1:6" ht="18.75">
      <c r="A24" s="68" t="s">
        <v>214</v>
      </c>
      <c r="B24" s="68"/>
      <c r="D24" s="15">
        <v>0</v>
      </c>
      <c r="F24" s="15">
        <v>6271397244</v>
      </c>
    </row>
    <row r="25" spans="1:6" ht="18.75">
      <c r="A25" s="68" t="s">
        <v>127</v>
      </c>
      <c r="B25" s="68"/>
      <c r="D25" s="15">
        <v>1573</v>
      </c>
      <c r="F25" s="15">
        <v>14208</v>
      </c>
    </row>
    <row r="26" spans="1:6" ht="18.75">
      <c r="A26" s="68" t="s">
        <v>215</v>
      </c>
      <c r="B26" s="68"/>
      <c r="D26" s="15">
        <v>0</v>
      </c>
      <c r="F26" s="15">
        <v>33184931498</v>
      </c>
    </row>
    <row r="27" spans="1:6" ht="18.75">
      <c r="A27" s="68" t="s">
        <v>216</v>
      </c>
      <c r="B27" s="68"/>
      <c r="D27" s="15">
        <v>0</v>
      </c>
      <c r="F27" s="15">
        <v>273113013623</v>
      </c>
    </row>
    <row r="28" spans="1:6" ht="18.75">
      <c r="A28" s="68" t="s">
        <v>217</v>
      </c>
      <c r="B28" s="68"/>
      <c r="D28" s="15">
        <v>0</v>
      </c>
      <c r="F28" s="15">
        <v>9816219158</v>
      </c>
    </row>
    <row r="29" spans="1:6" ht="18.75">
      <c r="A29" s="68" t="s">
        <v>218</v>
      </c>
      <c r="B29" s="68"/>
      <c r="D29" s="15">
        <v>0</v>
      </c>
      <c r="F29" s="15">
        <v>124506692398</v>
      </c>
    </row>
    <row r="30" spans="1:6" ht="18.75">
      <c r="A30" s="68" t="s">
        <v>130</v>
      </c>
      <c r="B30" s="68"/>
      <c r="D30" s="15">
        <v>23698</v>
      </c>
      <c r="F30" s="15">
        <v>116342</v>
      </c>
    </row>
    <row r="31" spans="1:6" ht="18.75">
      <c r="A31" s="68" t="s">
        <v>219</v>
      </c>
      <c r="B31" s="68"/>
      <c r="D31" s="15">
        <v>0</v>
      </c>
      <c r="F31" s="15">
        <v>30235413681</v>
      </c>
    </row>
    <row r="32" spans="1:6" ht="18.75">
      <c r="A32" s="68" t="s">
        <v>220</v>
      </c>
      <c r="B32" s="68"/>
      <c r="D32" s="15">
        <v>0</v>
      </c>
      <c r="F32" s="15">
        <v>19268383552</v>
      </c>
    </row>
    <row r="33" spans="1:6" ht="18.75">
      <c r="A33" s="68" t="s">
        <v>221</v>
      </c>
      <c r="B33" s="68"/>
      <c r="D33" s="15">
        <v>0</v>
      </c>
      <c r="F33" s="15">
        <v>12410531506</v>
      </c>
    </row>
    <row r="34" spans="1:6" ht="18.75">
      <c r="A34" s="68" t="s">
        <v>131</v>
      </c>
      <c r="B34" s="68"/>
      <c r="D34" s="15">
        <v>15534246570</v>
      </c>
      <c r="F34" s="15">
        <v>45567123272</v>
      </c>
    </row>
    <row r="35" spans="1:6" ht="18.75">
      <c r="A35" s="68" t="s">
        <v>133</v>
      </c>
      <c r="B35" s="68"/>
      <c r="D35" s="15">
        <v>14054794500</v>
      </c>
      <c r="F35" s="15">
        <v>39821917750</v>
      </c>
    </row>
    <row r="36" spans="1:6" ht="18.75">
      <c r="A36" s="68" t="s">
        <v>135</v>
      </c>
      <c r="B36" s="68"/>
      <c r="D36" s="15">
        <v>2884931490</v>
      </c>
      <c r="F36" s="15">
        <v>7789315023</v>
      </c>
    </row>
    <row r="37" spans="1:6" ht="18.75">
      <c r="A37" s="68" t="s">
        <v>137</v>
      </c>
      <c r="B37" s="68"/>
      <c r="D37" s="15">
        <v>1782739710</v>
      </c>
      <c r="F37" s="15">
        <v>4753972560</v>
      </c>
    </row>
    <row r="38" spans="1:6" ht="18.75">
      <c r="A38" s="68" t="s">
        <v>139</v>
      </c>
      <c r="B38" s="68"/>
      <c r="D38" s="15">
        <v>2515068480</v>
      </c>
      <c r="F38" s="15">
        <v>6539178048</v>
      </c>
    </row>
    <row r="39" spans="1:6" ht="18.75">
      <c r="A39" s="68" t="s">
        <v>141</v>
      </c>
      <c r="B39" s="68"/>
      <c r="D39" s="15">
        <v>6879452040</v>
      </c>
      <c r="F39" s="15">
        <v>16969315032</v>
      </c>
    </row>
    <row r="40" spans="1:6" ht="18.75">
      <c r="A40" s="68" t="s">
        <v>144</v>
      </c>
      <c r="B40" s="68"/>
      <c r="D40" s="15">
        <v>43150684920</v>
      </c>
      <c r="F40" s="15">
        <v>51780821904</v>
      </c>
    </row>
    <row r="41" spans="1:6" ht="18.75">
      <c r="A41" s="68" t="s">
        <v>146</v>
      </c>
      <c r="B41" s="68"/>
      <c r="D41" s="15">
        <v>3550684928</v>
      </c>
      <c r="F41" s="15">
        <v>3550684928</v>
      </c>
    </row>
    <row r="42" spans="1:6" ht="18.75">
      <c r="A42" s="69" t="s">
        <v>148</v>
      </c>
      <c r="B42" s="69"/>
      <c r="D42" s="18">
        <v>83835616</v>
      </c>
      <c r="F42" s="18">
        <v>83835616</v>
      </c>
    </row>
    <row r="43" spans="1:6" ht="21.75" thickBot="1">
      <c r="A43" s="62" t="s">
        <v>23</v>
      </c>
      <c r="B43" s="62"/>
      <c r="D43" s="8">
        <v>90437021889</v>
      </c>
      <c r="F43" s="8">
        <f>SUM(F8:F42)</f>
        <v>798639437270</v>
      </c>
    </row>
    <row r="44" spans="1:6" ht="13.5" thickTop="1">
      <c r="F44" s="34"/>
    </row>
    <row r="45" spans="1:6">
      <c r="F45" s="34"/>
    </row>
  </sheetData>
  <mergeCells count="42">
    <mergeCell ref="A42:B42"/>
    <mergeCell ref="A43:B43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Ehsan aghamohammadi</cp:lastModifiedBy>
  <dcterms:created xsi:type="dcterms:W3CDTF">2024-11-24T12:01:51Z</dcterms:created>
  <dcterms:modified xsi:type="dcterms:W3CDTF">2024-11-25T13:20:42Z</dcterms:modified>
</cp:coreProperties>
</file>