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7C4E4A88-D049-4C5E-9BA8-0976585614C9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سود اوراق بهادار" sheetId="17" r:id="rId11"/>
    <sheet name="مبالغ تخصیصی اوراق " sheetId="22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1">اوراق!$A$1:$AM$32</definedName>
    <definedName name="_xlnm.Print_Area" localSheetId="2">'تعدیل قیمت'!$A$1:$N$13</definedName>
    <definedName name="_xlnm.Print_Area" localSheetId="4">درآمد!$A$1:$K$13</definedName>
    <definedName name="_xlnm.Print_Area" localSheetId="8">'درآمد سپرده بانکی'!$A$1:$F$41</definedName>
    <definedName name="_xlnm.Print_Area" localSheetId="7">'درآمد سرمایه گذاری در اوراق به'!$A$1:$S$51</definedName>
    <definedName name="_xlnm.Print_Area" localSheetId="5">'درآمد سرمایه گذاری در سهام'!$A$1:$X$10</definedName>
    <definedName name="_xlnm.Print_Area" localSheetId="6">'درآمد سرمایه گذاری در صندوق'!$A$1:$X$11</definedName>
    <definedName name="_xlnm.Print_Area" localSheetId="14">'درآمد ناشی از تغییر قیمت اوراق'!$A$1:$Q$28</definedName>
    <definedName name="_xlnm.Print_Area" localSheetId="13">'درآمد ناشی از فروش'!$A$1:$Q$42</definedName>
    <definedName name="_xlnm.Print_Area" localSheetId="9">'سایر درآمدها'!$A$1:$G$11</definedName>
    <definedName name="_xlnm.Print_Area" localSheetId="3">سپرده!$A$1:$M$33</definedName>
    <definedName name="_xlnm.Print_Area" localSheetId="10">'سود اوراق بهادار'!$A$1:$R$44</definedName>
    <definedName name="_xlnm.Print_Area" localSheetId="12">'سود سپرده بانکی'!$A$1:$N$40</definedName>
    <definedName name="_xlnm.Print_Area" localSheetId="11">'مبالغ تخصیصی اوراق '!$A$1:$D$13</definedName>
    <definedName name="_xlnm.Print_Area" localSheetId="0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17" l="1"/>
  <c r="K42" i="17"/>
  <c r="D13" i="22"/>
  <c r="Q42" i="19"/>
  <c r="O42" i="19"/>
  <c r="M42" i="19"/>
  <c r="Q46" i="19" l="1"/>
  <c r="Q47" i="19" s="1"/>
  <c r="R42" i="11"/>
  <c r="R43" i="11"/>
  <c r="R44" i="11"/>
  <c r="R45" i="11"/>
  <c r="R46" i="11"/>
  <c r="R47" i="11"/>
  <c r="R48" i="11"/>
  <c r="R49" i="11"/>
  <c r="R50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8" i="11"/>
  <c r="P51" i="11"/>
  <c r="R53" i="11" s="1"/>
  <c r="R55" i="11" s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3" i="17"/>
  <c r="Q8" i="17"/>
  <c r="M9" i="17"/>
  <c r="M44" i="17" s="1"/>
  <c r="N51" i="11"/>
  <c r="L51" i="11"/>
  <c r="U9" i="10"/>
  <c r="U10" i="10"/>
  <c r="U8" i="10"/>
  <c r="S11" i="10"/>
  <c r="P11" i="10"/>
  <c r="AJ32" i="5"/>
  <c r="Q9" i="17" l="1"/>
  <c r="R51" i="11"/>
  <c r="U11" i="10"/>
</calcChain>
</file>

<file path=xl/sharedStrings.xml><?xml version="1.0" encoding="utf-8"?>
<sst xmlns="http://schemas.openxmlformats.org/spreadsheetml/2006/main" count="676" uniqueCount="274">
  <si>
    <t>صندوق سرمایه‌گذاری در اوراق بهادار با درآمد ثابت نگین سامان</t>
  </si>
  <si>
    <t>صورت وضعیت پرتفوی</t>
  </si>
  <si>
    <t>برای ماه منتهی به 1403/07/30</t>
  </si>
  <si>
    <t>1403/06/31</t>
  </si>
  <si>
    <t>تغییرات طی دوره</t>
  </si>
  <si>
    <t>1403/07/30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</si>
  <si>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</si>
  <si>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</si>
  <si>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</si>
  <si>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</si>
  <si>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</si>
  <si>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</si>
  <si>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</si>
  <si>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</si>
  <si>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</si>
  <si>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</si>
  <si>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</si>
  <si>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</si>
  <si>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</si>
  <si>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</si>
  <si>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</si>
  <si>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</si>
  <si>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سرمایه‌گذاری نیکی گستران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</si>
  <si>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</si>
  <si>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</si>
  <si>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</si>
  <si>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</si>
  <si>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</si>
  <si>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</si>
  <si>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</si>
  <si>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</si>
  <si>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</si>
  <si>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</si>
  <si>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سبلان053</t>
  </si>
  <si>
    <t>بله</t>
  </si>
  <si>
    <t>1403/05/14</t>
  </si>
  <si>
    <t>1405/05/14</t>
  </si>
  <si>
    <t>اجاره تابان کاردان14041015</t>
  </si>
  <si>
    <t>1400/10/15</t>
  </si>
  <si>
    <t>1404/10/15</t>
  </si>
  <si>
    <t>اسناد خزانه-م7بودجه02-040910</t>
  </si>
  <si>
    <t>1402/12/20</t>
  </si>
  <si>
    <t>1404/09/10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</si>
  <si>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</si>
  <si>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</si>
  <si>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</si>
  <si>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</si>
  <si>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</si>
  <si>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</si>
  <si>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</si>
  <si>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</si>
  <si>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</si>
  <si>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</si>
  <si>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</si>
  <si>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اسنادخزانه-م9بودجه01-040826</t>
  </si>
  <si>
    <t>1401/12/28</t>
  </si>
  <si>
    <t>1403/08/26</t>
  </si>
  <si>
    <t>صکوک اجاره فارس073-بدون ضامن</t>
  </si>
  <si>
    <t>1403/03/07</t>
  </si>
  <si>
    <t>1407/03/07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</si>
  <si>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</si>
  <si>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</si>
  <si>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</si>
  <si>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</si>
  <si>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</si>
  <si>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</si>
  <si>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</si>
  <si>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</si>
  <si>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</si>
  <si>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</si>
  <si>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</si>
  <si>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</si>
  <si>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</si>
  <si>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</si>
  <si>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</si>
  <si>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</si>
  <si>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</si>
  <si>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</si>
  <si>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</si>
  <si>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</si>
  <si>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</si>
  <si>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</si>
  <si>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</si>
  <si>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</si>
  <si>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</si>
  <si>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</si>
  <si>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لورچ 080202</t>
  </si>
  <si>
    <t>1403/02/02</t>
  </si>
  <si>
    <t>1408/02/02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</si>
  <si>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</si>
  <si>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</si>
  <si>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</si>
  <si>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</si>
  <si>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</si>
  <si>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</si>
  <si>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مرابحه عام دولت174-ش.خ041027</t>
  </si>
  <si>
    <t>1403/06/27</t>
  </si>
  <si>
    <t>1404/06/27</t>
  </si>
  <si>
    <t>اوراق مشارکت طرح قطارشهری قم 2 1402</t>
  </si>
  <si>
    <t>خیر</t>
  </si>
  <si>
    <t>1403/06/28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</si>
  <si>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</si>
  <si>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</si>
  <si>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</si>
  <si>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</si>
  <si>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</si>
  <si>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</si>
  <si>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</si>
  <si>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</si>
  <si>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</si>
  <si>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</si>
  <si>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</si>
  <si>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-9.37%</t>
  </si>
  <si>
    <t>-8.09%</t>
  </si>
  <si>
    <t>-3.84%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</si>
  <si>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</si>
  <si>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</si>
  <si>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</si>
  <si>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</si>
  <si>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</si>
  <si>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</si>
  <si>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</si>
  <si>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0.00%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</si>
  <si>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</si>
  <si>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</si>
  <si>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</si>
  <si>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</si>
  <si>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</si>
  <si>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</si>
  <si>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</si>
  <si>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</si>
  <si>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</si>
  <si>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</si>
  <si>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</si>
  <si>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بانک آینده سهروردی جنوبی 0203897413002</t>
  </si>
  <si>
    <t>قرض الحسنه بانک آینده سهروردی جنوبی 0304280136007</t>
  </si>
  <si>
    <t>سپرده کوتاه مدت موسسه اعتباری ملل فاطمی 519-11-213-000000963</t>
  </si>
  <si>
    <t>سپرده کوتاه مدت بانک ملت پالایشگاه تهران 9134226551</t>
  </si>
  <si>
    <t>سپرده بلند مدت بانک پاسارگاد بهزادی  378.303.14681876.1</t>
  </si>
  <si>
    <t>1.82%</t>
  </si>
  <si>
    <t>سپرده بلند مدت بانک پاسارگاد بهزادی 378.303.14681876.2</t>
  </si>
  <si>
    <t>1.64%</t>
  </si>
  <si>
    <t>سپرده بلند مدت بانک پاسارگاد بهزادی 378.303.14681876.3</t>
  </si>
  <si>
    <t>0.34%</t>
  </si>
  <si>
    <t>سپرده بلند مدت بانک پاسارگاد بهزادی  378.303.14681876.4</t>
  </si>
  <si>
    <t>0.21%</t>
  </si>
  <si>
    <t>سپرده بلند مدت بانک پاسارگاد بهزادی 378-303-14681876-5</t>
  </si>
  <si>
    <t>0.29%</t>
  </si>
  <si>
    <t>سپرده بلند مدت بانک پاسارگاد بهزادی 378.303.14681876.6</t>
  </si>
  <si>
    <t>0.80%</t>
  </si>
  <si>
    <t>قرض الحسنه بانک شهر بلوار امین قم 4001004223883</t>
  </si>
  <si>
    <t>سپرده بلند مدت بانک پاسارگاد بهزادی 378.303.14681876.7</t>
  </si>
  <si>
    <t>5.05%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</si>
  <si>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</si>
  <si>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</si>
  <si>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</si>
  <si>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</si>
  <si>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</si>
  <si>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</si>
  <si>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</si>
  <si>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</si>
  <si>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</si>
  <si>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</si>
  <si>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</si>
  <si>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</si>
  <si>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</si>
  <si>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</si>
  <si>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</si>
  <si>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</si>
  <si>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</si>
  <si>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</si>
  <si>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</si>
  <si>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</si>
  <si>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</si>
  <si>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</si>
  <si>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</si>
  <si>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</si>
  <si>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</si>
  <si>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پیشگامان فن آوری و دانش آرامیس</t>
  </si>
  <si>
    <t>سرمایه‌گذاری‌ ملی‌ایران‌</t>
  </si>
  <si>
    <t>-2-2</t>
  </si>
  <si>
    <t>درآمد حاصل از سرمایه­گذاری در واحدهای صندوق</t>
  </si>
  <si>
    <t>درآمد سود صندوق</t>
  </si>
  <si>
    <t>صندوق س تجارت شاخصی کاردان</t>
  </si>
  <si>
    <t>صندوق س. طلا کیمیا زرین کاردان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</si>
  <si>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</si>
  <si>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</si>
  <si>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</si>
  <si>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</si>
  <si>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</si>
  <si>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</si>
  <si>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دولت76-ش.خ030406</t>
  </si>
  <si>
    <t>مرابحه عام دولت87-ش.خ030304</t>
  </si>
  <si>
    <t>مرابحه عام دولت3-ش.خ0211</t>
  </si>
  <si>
    <t>مرابحه عام دولت94-ش.خ030816</t>
  </si>
  <si>
    <t>مرابحه عام دولت96-ش.خ030414</t>
  </si>
  <si>
    <t>صکوک اجاره ملی412-6 ماهه18%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</si>
  <si>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</si>
  <si>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</si>
  <si>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</si>
  <si>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</si>
  <si>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</si>
  <si>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صکوک اجاره فولاد512-بدون ضامن</t>
  </si>
  <si>
    <t>مرابحه عام دولت126-ش.خ031223</t>
  </si>
  <si>
    <t>مرابحه عام دولت139-ش.خ040804</t>
  </si>
  <si>
    <t>مرابحه عام دولت100-ش.خ021127</t>
  </si>
  <si>
    <t>مرابحه عام دولت146-ش.خ040514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</si>
  <si>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</si>
  <si>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</si>
  <si>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</si>
  <si>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</si>
  <si>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کوتاه مدت بانک سامان آرژانتين 826-810-13470000-1</t>
  </si>
  <si>
    <t>سپرده کوتاه مدت موسسه اعتباری ملل شیراز جنوبی 051510277000000070</t>
  </si>
  <si>
    <t>سپرده بلند مدت بانک تجارت پالایشگاه تهران 6501926831</t>
  </si>
  <si>
    <t>سپرده بلند مدت بانک اقتصاد نوین شهران 184-283-6681650-4</t>
  </si>
  <si>
    <t>سپرده کوتاه مدت بانک ملت سازمان صنایع ملی 9911121134</t>
  </si>
  <si>
    <t>سپرده بلند مدت بانک ملت سازمان صنایع ملی 9940323255</t>
  </si>
  <si>
    <t>سپرده بلند مدت بانک ملت سازمان صنایع ملی 9953212704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</si>
  <si>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</si>
  <si>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</si>
  <si>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 378-307-14681876--2</t>
  </si>
  <si>
    <t>سپرده بلند مدت بانک پاسارگاد بهزادی 378-307-14681876-3</t>
  </si>
  <si>
    <t>سپرده بلند مدت موسسه اعتباری ملل فاطمی  0519-60-345-000000594</t>
  </si>
  <si>
    <t>سپرده بلند مدت بانک ملت پالایشگاه تهران  9134234873</t>
  </si>
  <si>
    <t>سپرده بلند مدت بانک تجارت مطهری مهرداد 047960251519</t>
  </si>
  <si>
    <t>سپرده بلند مدت بانک ملت پالایشگاه تهران  9182716667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</si>
  <si>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</si>
  <si>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</si>
  <si>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</si>
  <si>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</si>
  <si>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</si>
  <si>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</si>
  <si>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</si>
  <si>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</si>
  <si>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1403/03/27</t>
  </si>
  <si>
    <t>1404/05/13</t>
  </si>
  <si>
    <t>1402/11/27</t>
  </si>
  <si>
    <t>1404/08/03</t>
  </si>
  <si>
    <t>1403/12/23</t>
  </si>
  <si>
    <t>1405/12/24</t>
  </si>
  <si>
    <t>1406/07/17</t>
  </si>
  <si>
    <t>1403/07/24</t>
  </si>
  <si>
    <t>1404/12/24</t>
  </si>
  <si>
    <t>1404/12/22</t>
  </si>
  <si>
    <t>1403/04/14</t>
  </si>
  <si>
    <t>1403/08/16</t>
  </si>
  <si>
    <t>1402/11/13</t>
  </si>
  <si>
    <t>1403/03/04</t>
  </si>
  <si>
    <t>1403/04/06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</si>
  <si>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</si>
  <si>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</si>
  <si>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</si>
  <si>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</si>
  <si>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</si>
  <si>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</si>
  <si>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</si>
  <si>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</si>
  <si>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اوراق مشارکت طرح قطارشهری قم جدید 1402 بانک شهر</t>
  </si>
  <si>
    <t>اوراق مشارکت صکوک اجاره فارس073-بدون ضامن</t>
  </si>
  <si>
    <t xml:space="preserve"> اوراق سلف سلف موازی متانول سبلان053</t>
  </si>
  <si>
    <t>بیمه سامان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</si>
  <si>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</si>
  <si>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</si>
  <si>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</si>
  <si>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</si>
  <si>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مبلغ شناسایی شده بابت قرارداد خرید و نگهداری اوراق بهادار</t>
  </si>
  <si>
    <t>تامین سرمایه کاردان</t>
  </si>
  <si>
    <t>مدیر صندوق</t>
  </si>
  <si>
    <t>جمع کل</t>
  </si>
  <si>
    <t xml:space="preserve">صندوق سرمایه‌گذاری در اوراق بهادار با درآمد ثابت نگین سامان </t>
  </si>
  <si>
    <t xml:space="preserve"> صکوک اجاره ملی412-6 ماهه18%</t>
  </si>
  <si>
    <t>صکوک اجاره فولاد512</t>
  </si>
  <si>
    <t>شهرداری قم جدید 1402</t>
  </si>
  <si>
    <t>شهرداری قم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</si>
</sst>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rgb="FF000000"/>
      <name val="Arial"/>
      <charset val="1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rgb="FF0062AC"/>
      <name val="B Titr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59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2" fillId="0" borderId="0" xfId="0" applyNumberFormat="1" applyFont="1" applyAlignment="1">
      <alignment horizontal="left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1" fillId="0" borderId="0" xfId="2" applyFont="1" applyAlignment="1">
      <alignment vertical="center"/>
    </xf>
    <xf numFmtId="0" fontId="8" fillId="0" borderId="0" xfId="3"/>
    <xf numFmtId="0" fontId="9" fillId="0" borderId="0" xfId="3" applyFont="1" applyAlignment="1">
      <alignment vertical="center" readingOrder="2"/>
    </xf>
    <xf numFmtId="0" fontId="10" fillId="0" borderId="8" xfId="3" applyFont="1" applyBorder="1" applyAlignment="1">
      <alignment horizontal="center" vertical="center" wrapText="1" readingOrder="2"/>
    </xf>
    <xf numFmtId="3" fontId="11" fillId="0" borderId="8" xfId="3" applyNumberFormat="1" applyFont="1" applyBorder="1" applyAlignment="1">
      <alignment horizontal="center" vertical="center" wrapText="1" readingOrder="2"/>
    </xf>
    <xf numFmtId="0" fontId="12" fillId="0" borderId="8" xfId="3" applyFont="1" applyBorder="1" applyAlignment="1">
      <alignment horizontal="center" vertical="center" wrapText="1" readingOrder="2"/>
    </xf>
    <xf numFmtId="3" fontId="8" fillId="0" borderId="0" xfId="3" applyNumberFormat="1"/>
    <xf numFmtId="164" fontId="14" fillId="0" borderId="8" xfId="1" applyNumberFormat="1" applyFont="1" applyBorder="1"/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6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center" vertical="top"/>
    </xf>
    <xf numFmtId="0" fontId="8" fillId="0" borderId="8" xfId="3" applyBorder="1" applyAlignment="1">
      <alignment horizontal="center" vertical="center"/>
    </xf>
    <xf numFmtId="0" fontId="12" fillId="0" borderId="0" xfId="3" applyFont="1" applyAlignment="1">
      <alignment horizontal="right" vertical="center" readingOrder="2"/>
    </xf>
    <xf numFmtId="0" fontId="1" fillId="0" borderId="0" xfId="2" applyFont="1" applyAlignment="1">
      <alignment horizontal="center" vertical="center"/>
    </xf>
    <xf numFmtId="0" fontId="9" fillId="0" borderId="0" xfId="3" applyFont="1" applyAlignment="1">
      <alignment horizontal="right" vertical="center" readingOrder="2"/>
    </xf>
    <xf numFmtId="0" fontId="12" fillId="0" borderId="0" xfId="3" applyFont="1" applyAlignment="1">
      <alignment horizontal="center" vertical="center" wrapText="1" readingOrder="2"/>
    </xf>
    <xf numFmtId="0" fontId="13" fillId="0" borderId="9" xfId="3" applyFont="1" applyBorder="1" applyAlignment="1">
      <alignment horizontal="center" vertical="center" wrapText="1" readingOrder="2"/>
    </xf>
  </cellXfs>
  <cellStyles count="4">
    <cellStyle name="Comma" xfId="1" builtinId="3"/>
    <cellStyle name="Normal" xfId="0" builtinId="0"/>
    <cellStyle name="Normal 2" xfId="2" xr:uid="{A69A14E3-B697-4A81-B307-E3D58AC4CC09}"/>
    <cellStyle name="Normal 2 2" xfId="3" xr:uid="{8C94E37E-E0D6-460E-9CFC-B42E3B766C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tabSelected="1" view="pageBreakPreview" zoomScaleNormal="100" zoomScaleSheetLayoutView="100" workbookViewId="0">
      <selection activeCell="B25" sqref="B25"/>
    </sheetView>
  </sheetViews>
  <sheetFormatPr defaultRowHeight="12.75" x14ac:dyDescent="0.2"/>
  <cols>
    <col min="1" max="1" width="6.140625" style="1" bestFit="1" customWidth="1"/>
    <col min="2" max="2" width="34.5703125" style="1" customWidth="1"/>
    <col min="3" max="3" width="1.28515625" style="1" customWidth="1"/>
    <col min="4" max="4" width="2.5703125" style="1" customWidth="1"/>
    <col min="5" max="5" width="10.42578125" style="1" customWidth="1"/>
    <col min="6" max="6" width="1.28515625" style="1" customWidth="1"/>
    <col min="7" max="7" width="15.85546875" style="1" bestFit="1" customWidth="1"/>
    <col min="8" max="8" width="1.28515625" style="1" customWidth="1"/>
    <col min="9" max="9" width="16" style="1" bestFit="1" customWidth="1"/>
    <col min="10" max="10" width="1.28515625" style="1" customWidth="1"/>
    <col min="11" max="11" width="5.42578125" style="1" bestFit="1" customWidth="1"/>
    <col min="12" max="12" width="1.28515625" style="1" customWidth="1"/>
    <col min="13" max="13" width="12.85546875" style="1" bestFit="1" customWidth="1"/>
    <col min="14" max="14" width="1.28515625" style="1" customWidth="1"/>
    <col min="15" max="15" width="10.5703125" style="1" bestFit="1" customWidth="1"/>
    <col min="16" max="16" width="1.28515625" style="1" customWidth="1"/>
    <col min="17" max="17" width="16" style="1" bestFit="1" customWidth="1"/>
    <col min="18" max="18" width="1.28515625" style="1" customWidth="1"/>
    <col min="19" max="19" width="8.28515625" style="1" bestFit="1" customWidth="1"/>
    <col min="20" max="20" width="1.28515625" style="1" customWidth="1"/>
    <col min="21" max="21" width="22.28515625" style="1" bestFit="1" customWidth="1"/>
    <col min="22" max="22" width="1.28515625" style="1" customWidth="1"/>
    <col min="23" max="23" width="15" style="1" bestFit="1" customWidth="1"/>
    <col min="24" max="24" width="1.28515625" style="1" customWidth="1"/>
    <col min="25" max="25" width="16" style="1" bestFit="1" customWidth="1"/>
    <col min="26" max="26" width="1.28515625" style="1" customWidth="1"/>
    <col min="27" max="27" width="18.28515625" style="1" bestFit="1" customWidth="1"/>
    <col min="28" max="28" width="0.28515625" style="1" customWidth="1"/>
    <col min="29" max="16384" width="9.140625" style="1"/>
  </cols>
  <sheetData>
    <row r="1" spans="1:27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5.5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5" spans="1:27" ht="24" x14ac:dyDescent="0.2">
      <c r="A5" s="2" t="s">
        <v>15</v>
      </c>
      <c r="B5" s="44" t="s">
        <v>16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21" x14ac:dyDescent="0.2">
      <c r="E6" s="40" t="s">
        <v>3</v>
      </c>
      <c r="F6" s="40"/>
      <c r="G6" s="40"/>
      <c r="H6" s="40"/>
      <c r="I6" s="40"/>
      <c r="K6" s="40" t="s">
        <v>4</v>
      </c>
      <c r="L6" s="40"/>
      <c r="M6" s="40"/>
      <c r="N6" s="40"/>
      <c r="O6" s="40"/>
      <c r="P6" s="40"/>
      <c r="Q6" s="40"/>
      <c r="S6" s="40" t="s">
        <v>5</v>
      </c>
      <c r="T6" s="40"/>
      <c r="U6" s="40"/>
      <c r="V6" s="40"/>
      <c r="W6" s="40"/>
      <c r="X6" s="40"/>
      <c r="Y6" s="40"/>
      <c r="Z6" s="40"/>
      <c r="AA6" s="40"/>
    </row>
    <row r="7" spans="1:27" ht="21" x14ac:dyDescent="0.2">
      <c r="E7" s="3"/>
      <c r="F7" s="3"/>
      <c r="G7" s="3"/>
      <c r="H7" s="3"/>
      <c r="I7" s="3"/>
      <c r="K7" s="39" t="s">
        <v>17</v>
      </c>
      <c r="L7" s="39"/>
      <c r="M7" s="39"/>
      <c r="N7" s="3"/>
      <c r="O7" s="39" t="s">
        <v>18</v>
      </c>
      <c r="P7" s="39"/>
      <c r="Q7" s="39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40" t="s">
        <v>19</v>
      </c>
      <c r="B8" s="40"/>
      <c r="D8" s="40" t="s">
        <v>20</v>
      </c>
      <c r="E8" s="40"/>
      <c r="G8" s="4" t="s">
        <v>9</v>
      </c>
      <c r="I8" s="4" t="s">
        <v>10</v>
      </c>
      <c r="K8" s="5" t="s">
        <v>8</v>
      </c>
      <c r="L8" s="3"/>
      <c r="M8" s="5" t="s">
        <v>9</v>
      </c>
      <c r="O8" s="5" t="s">
        <v>8</v>
      </c>
      <c r="P8" s="3"/>
      <c r="Q8" s="5" t="s">
        <v>11</v>
      </c>
      <c r="S8" s="4" t="s">
        <v>8</v>
      </c>
      <c r="U8" s="4" t="s">
        <v>21</v>
      </c>
      <c r="W8" s="4" t="s">
        <v>9</v>
      </c>
      <c r="Y8" s="4" t="s">
        <v>10</v>
      </c>
      <c r="AA8" s="4" t="s">
        <v>13</v>
      </c>
    </row>
    <row r="9" spans="1:27" ht="18.75" x14ac:dyDescent="0.2">
      <c r="A9" s="41" t="s">
        <v>22</v>
      </c>
      <c r="B9" s="41"/>
      <c r="D9" s="42">
        <v>2000000</v>
      </c>
      <c r="E9" s="42"/>
      <c r="G9" s="6">
        <v>166950000000</v>
      </c>
      <c r="I9" s="6">
        <v>187618000000</v>
      </c>
      <c r="K9" s="6">
        <v>0</v>
      </c>
      <c r="M9" s="6">
        <v>0</v>
      </c>
      <c r="O9" s="6">
        <v>-1648000</v>
      </c>
      <c r="Q9" s="6">
        <v>156418272000</v>
      </c>
      <c r="S9" s="6">
        <v>352000</v>
      </c>
      <c r="U9" s="6">
        <v>93003</v>
      </c>
      <c r="W9" s="6">
        <v>29383200000</v>
      </c>
      <c r="Y9" s="6">
        <v>32737056000</v>
      </c>
      <c r="AA9" s="7">
        <v>0.09</v>
      </c>
    </row>
    <row r="10" spans="1:27" ht="21" x14ac:dyDescent="0.2">
      <c r="A10" s="37" t="s">
        <v>23</v>
      </c>
      <c r="B10" s="37"/>
      <c r="D10" s="38">
        <v>2000000</v>
      </c>
      <c r="E10" s="38"/>
      <c r="G10" s="8">
        <v>166950000000</v>
      </c>
      <c r="I10" s="8">
        <v>187618000000</v>
      </c>
      <c r="K10" s="8">
        <v>0</v>
      </c>
      <c r="M10" s="8">
        <v>0</v>
      </c>
      <c r="O10" s="8">
        <v>-1648000</v>
      </c>
      <c r="Q10" s="8">
        <v>156418272000</v>
      </c>
      <c r="S10" s="8">
        <v>352000</v>
      </c>
      <c r="U10" s="8"/>
      <c r="W10" s="8">
        <v>29383200000</v>
      </c>
      <c r="Y10" s="8">
        <v>32737056000</v>
      </c>
      <c r="AA10" s="9">
        <v>0.09</v>
      </c>
    </row>
    <row r="11" spans="1:27" x14ac:dyDescent="0.2">
      <c r="Y11" s="22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60" zoomScaleNormal="100" zoomScaleSheetLayoutView="160" workbookViewId="0">
      <selection activeCell="F10" sqref="F10"/>
    </sheetView>
  </sheetViews>
  <sheetFormatPr defaultRowHeight="12.75" x14ac:dyDescent="0.2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style="1" customWidth="1"/>
    <col min="8" max="16384" width="9.140625" style="1"/>
  </cols>
  <sheetData>
    <row r="1" spans="1:6" ht="25.5" x14ac:dyDescent="0.2">
      <c r="A1" s="43" t="s">
        <v>0</v>
      </c>
      <c r="B1" s="43"/>
      <c r="C1" s="43"/>
      <c r="D1" s="43"/>
      <c r="E1" s="43"/>
      <c r="F1" s="43"/>
    </row>
    <row r="2" spans="1:6" ht="25.5" x14ac:dyDescent="0.2">
      <c r="A2" s="43" t="s">
        <v>153</v>
      </c>
      <c r="B2" s="43"/>
      <c r="C2" s="43"/>
      <c r="D2" s="43"/>
      <c r="E2" s="43"/>
      <c r="F2" s="43"/>
    </row>
    <row r="3" spans="1:6" ht="25.5" x14ac:dyDescent="0.2">
      <c r="A3" s="43" t="s">
        <v>2</v>
      </c>
      <c r="B3" s="43"/>
      <c r="C3" s="43"/>
      <c r="D3" s="43"/>
      <c r="E3" s="43"/>
      <c r="F3" s="43"/>
    </row>
    <row r="5" spans="1:6" ht="24" x14ac:dyDescent="0.2">
      <c r="A5" s="2" t="s">
        <v>226</v>
      </c>
      <c r="B5" s="44" t="s">
        <v>168</v>
      </c>
      <c r="C5" s="44"/>
      <c r="D5" s="44"/>
      <c r="E5" s="44"/>
      <c r="F5" s="44"/>
    </row>
    <row r="6" spans="1:6" ht="21" x14ac:dyDescent="0.2">
      <c r="D6" s="4" t="s">
        <v>172</v>
      </c>
      <c r="F6" s="4" t="s">
        <v>5</v>
      </c>
    </row>
    <row r="7" spans="1:6" ht="21" x14ac:dyDescent="0.2">
      <c r="A7" s="40" t="s">
        <v>168</v>
      </c>
      <c r="B7" s="40"/>
      <c r="D7" s="5" t="s">
        <v>118</v>
      </c>
      <c r="F7" s="5" t="s">
        <v>118</v>
      </c>
    </row>
    <row r="8" spans="1:6" ht="18.75" x14ac:dyDescent="0.2">
      <c r="A8" s="47" t="s">
        <v>168</v>
      </c>
      <c r="B8" s="47"/>
      <c r="D8" s="12">
        <v>182</v>
      </c>
      <c r="F8" s="12">
        <v>286</v>
      </c>
    </row>
    <row r="9" spans="1:6" ht="18.75" x14ac:dyDescent="0.2">
      <c r="A9" s="46" t="s">
        <v>227</v>
      </c>
      <c r="B9" s="46"/>
      <c r="D9" s="14">
        <v>0</v>
      </c>
      <c r="F9" s="14">
        <v>280192553</v>
      </c>
    </row>
    <row r="10" spans="1:6" ht="18.75" x14ac:dyDescent="0.2">
      <c r="A10" s="45" t="s">
        <v>228</v>
      </c>
      <c r="B10" s="45"/>
      <c r="D10" s="16">
        <v>81678233</v>
      </c>
      <c r="F10" s="16">
        <v>1833392508</v>
      </c>
    </row>
    <row r="11" spans="1:6" ht="21" x14ac:dyDescent="0.2">
      <c r="A11" s="37" t="s">
        <v>23</v>
      </c>
      <c r="B11" s="37"/>
      <c r="D11" s="8">
        <v>81678415</v>
      </c>
      <c r="F11" s="8">
        <v>2113585347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51"/>
  <sheetViews>
    <sheetView rightToLeft="1" view="pageBreakPreview" topLeftCell="A22" zoomScaleNormal="100" zoomScaleSheetLayoutView="100" workbookViewId="0">
      <selection activeCell="Q46" sqref="Q46:Q52"/>
    </sheetView>
  </sheetViews>
  <sheetFormatPr defaultRowHeight="12.75" x14ac:dyDescent="0.2"/>
  <cols>
    <col min="1" max="1" width="32.140625" style="1" bestFit="1" customWidth="1"/>
    <col min="2" max="2" width="1.28515625" style="1" customWidth="1"/>
    <col min="3" max="3" width="11.28515625" style="1" customWidth="1"/>
    <col min="4" max="4" width="1.28515625" style="1" customWidth="1"/>
    <col min="5" max="5" width="18.7109375" style="1" bestFit="1" customWidth="1"/>
    <col min="6" max="6" width="1.28515625" style="1" customWidth="1"/>
    <col min="7" max="7" width="15.85546875" style="1" bestFit="1" customWidth="1"/>
    <col min="8" max="8" width="1.28515625" style="1" customWidth="1"/>
    <col min="9" max="9" width="6.28515625" style="1" bestFit="1" customWidth="1"/>
    <col min="10" max="10" width="1.28515625" style="1" customWidth="1"/>
    <col min="11" max="11" width="15.85546875" style="1" bestFit="1" customWidth="1"/>
    <col min="12" max="12" width="1.28515625" style="1" customWidth="1"/>
    <col min="13" max="13" width="17.85546875" style="1" bestFit="1" customWidth="1"/>
    <col min="14" max="14" width="1.28515625" style="1" customWidth="1"/>
    <col min="15" max="15" width="6.28515625" style="1" bestFit="1" customWidth="1"/>
    <col min="16" max="16" width="1.28515625" style="1" customWidth="1"/>
    <col min="17" max="17" width="17.85546875" style="1" bestFit="1" customWidth="1"/>
    <col min="18" max="18" width="0.28515625" style="1" customWidth="1"/>
    <col min="19" max="16384" width="9.140625" style="1"/>
  </cols>
  <sheetData>
    <row r="1" spans="1:17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5" spans="1:17" ht="24" x14ac:dyDescent="0.2">
      <c r="A5" s="44" t="s">
        <v>230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1" x14ac:dyDescent="0.2">
      <c r="A6" s="40" t="s">
        <v>156</v>
      </c>
      <c r="G6" s="40" t="s">
        <v>172</v>
      </c>
      <c r="H6" s="40"/>
      <c r="I6" s="40"/>
      <c r="J6" s="40"/>
      <c r="K6" s="40"/>
      <c r="M6" s="40" t="s">
        <v>173</v>
      </c>
      <c r="N6" s="40"/>
      <c r="O6" s="40"/>
      <c r="P6" s="40"/>
      <c r="Q6" s="40"/>
    </row>
    <row r="7" spans="1:17" ht="42" x14ac:dyDescent="0.2">
      <c r="A7" s="40"/>
      <c r="C7" s="18" t="s">
        <v>31</v>
      </c>
      <c r="E7" s="18" t="s">
        <v>231</v>
      </c>
      <c r="G7" s="10" t="s">
        <v>232</v>
      </c>
      <c r="H7" s="3"/>
      <c r="I7" s="10" t="s">
        <v>229</v>
      </c>
      <c r="J7" s="3"/>
      <c r="K7" s="10" t="s">
        <v>233</v>
      </c>
      <c r="M7" s="10" t="s">
        <v>232</v>
      </c>
      <c r="N7" s="3"/>
      <c r="O7" s="10" t="s">
        <v>229</v>
      </c>
      <c r="P7" s="3"/>
      <c r="Q7" s="10" t="s">
        <v>233</v>
      </c>
    </row>
    <row r="8" spans="1:17" ht="18.75" x14ac:dyDescent="0.2">
      <c r="A8" s="11" t="s">
        <v>189</v>
      </c>
      <c r="C8" s="11" t="s">
        <v>234</v>
      </c>
      <c r="E8" s="19">
        <v>15</v>
      </c>
      <c r="G8" s="12">
        <v>0</v>
      </c>
      <c r="I8" s="12">
        <v>0</v>
      </c>
      <c r="K8" s="12">
        <v>0</v>
      </c>
      <c r="M8" s="12">
        <v>366210620</v>
      </c>
      <c r="O8" s="12">
        <v>0</v>
      </c>
      <c r="Q8" s="12">
        <f>M8-O8</f>
        <v>366210620</v>
      </c>
    </row>
    <row r="9" spans="1:17" ht="18.75" x14ac:dyDescent="0.2">
      <c r="A9" s="13" t="s">
        <v>98</v>
      </c>
      <c r="C9" s="13" t="s">
        <v>101</v>
      </c>
      <c r="E9" s="20">
        <v>20.5</v>
      </c>
      <c r="G9" s="14">
        <v>31452054788</v>
      </c>
      <c r="I9" s="14">
        <v>0</v>
      </c>
      <c r="K9" s="14">
        <v>31452054788</v>
      </c>
      <c r="M9" s="14">
        <f>253159865128+31452054788</f>
        <v>284611919916</v>
      </c>
      <c r="O9" s="14">
        <v>0</v>
      </c>
      <c r="Q9" s="14">
        <f t="shared" ref="Q9:Q43" si="0">M9-O9</f>
        <v>284611919916</v>
      </c>
    </row>
    <row r="10" spans="1:17" ht="18.75" x14ac:dyDescent="0.2">
      <c r="A10" s="13" t="s">
        <v>95</v>
      </c>
      <c r="C10" s="13" t="s">
        <v>97</v>
      </c>
      <c r="E10" s="20">
        <v>23</v>
      </c>
      <c r="G10" s="14">
        <v>37605410481</v>
      </c>
      <c r="I10" s="14">
        <v>0</v>
      </c>
      <c r="K10" s="14">
        <v>37605410481</v>
      </c>
      <c r="M10" s="14">
        <v>37605410481</v>
      </c>
      <c r="O10" s="14">
        <v>0</v>
      </c>
      <c r="Q10" s="14">
        <f t="shared" si="0"/>
        <v>37605410481</v>
      </c>
    </row>
    <row r="11" spans="1:17" ht="18.75" x14ac:dyDescent="0.2">
      <c r="A11" s="13" t="s">
        <v>57</v>
      </c>
      <c r="C11" s="13" t="s">
        <v>59</v>
      </c>
      <c r="E11" s="20">
        <v>23</v>
      </c>
      <c r="G11" s="14">
        <v>37391757742</v>
      </c>
      <c r="I11" s="14">
        <v>0</v>
      </c>
      <c r="K11" s="14">
        <v>37391757742</v>
      </c>
      <c r="M11" s="14">
        <v>229719664584</v>
      </c>
      <c r="O11" s="14">
        <v>0</v>
      </c>
      <c r="Q11" s="14">
        <f t="shared" si="0"/>
        <v>229719664584</v>
      </c>
    </row>
    <row r="12" spans="1:17" ht="18.75" x14ac:dyDescent="0.2">
      <c r="A12" s="13" t="s">
        <v>86</v>
      </c>
      <c r="C12" s="13" t="s">
        <v>88</v>
      </c>
      <c r="E12" s="20">
        <v>23</v>
      </c>
      <c r="G12" s="14">
        <v>29315055846</v>
      </c>
      <c r="I12" s="14">
        <v>0</v>
      </c>
      <c r="K12" s="14">
        <v>29315055846</v>
      </c>
      <c r="M12" s="14">
        <v>62160933841</v>
      </c>
      <c r="O12" s="14">
        <v>0</v>
      </c>
      <c r="Q12" s="14">
        <f t="shared" si="0"/>
        <v>62160933841</v>
      </c>
    </row>
    <row r="13" spans="1:17" ht="18.75" x14ac:dyDescent="0.2">
      <c r="A13" s="13" t="s">
        <v>206</v>
      </c>
      <c r="C13" s="13" t="s">
        <v>235</v>
      </c>
      <c r="E13" s="20">
        <v>20.5</v>
      </c>
      <c r="G13" s="14">
        <v>0</v>
      </c>
      <c r="I13" s="14">
        <v>0</v>
      </c>
      <c r="K13" s="14">
        <v>0</v>
      </c>
      <c r="M13" s="14">
        <v>22432218606</v>
      </c>
      <c r="O13" s="14">
        <v>0</v>
      </c>
      <c r="Q13" s="14">
        <f t="shared" si="0"/>
        <v>22432218606</v>
      </c>
    </row>
    <row r="14" spans="1:17" ht="18.75" x14ac:dyDescent="0.2">
      <c r="A14" s="13" t="s">
        <v>83</v>
      </c>
      <c r="C14" s="13" t="s">
        <v>85</v>
      </c>
      <c r="E14" s="20">
        <v>20.5</v>
      </c>
      <c r="G14" s="14">
        <v>8802155850</v>
      </c>
      <c r="I14" s="14">
        <v>0</v>
      </c>
      <c r="K14" s="14">
        <v>8802155850</v>
      </c>
      <c r="M14" s="14">
        <v>85376301328</v>
      </c>
      <c r="O14" s="14">
        <v>0</v>
      </c>
      <c r="Q14" s="14">
        <f t="shared" si="0"/>
        <v>85376301328</v>
      </c>
    </row>
    <row r="15" spans="1:17" ht="18.75" x14ac:dyDescent="0.2">
      <c r="A15" s="13" t="s">
        <v>205</v>
      </c>
      <c r="C15" s="13" t="s">
        <v>236</v>
      </c>
      <c r="E15" s="20">
        <v>16</v>
      </c>
      <c r="G15" s="14">
        <v>0</v>
      </c>
      <c r="I15" s="14">
        <v>0</v>
      </c>
      <c r="K15" s="14">
        <v>0</v>
      </c>
      <c r="M15" s="14">
        <v>131833798</v>
      </c>
      <c r="O15" s="14">
        <v>0</v>
      </c>
      <c r="Q15" s="14">
        <f t="shared" si="0"/>
        <v>131833798</v>
      </c>
    </row>
    <row r="16" spans="1:17" ht="18.75" x14ac:dyDescent="0.2">
      <c r="A16" s="13" t="s">
        <v>81</v>
      </c>
      <c r="C16" s="13" t="s">
        <v>82</v>
      </c>
      <c r="E16" s="20">
        <v>20.5</v>
      </c>
      <c r="G16" s="14">
        <v>8204357749</v>
      </c>
      <c r="I16" s="14">
        <v>0</v>
      </c>
      <c r="K16" s="14">
        <v>8204357749</v>
      </c>
      <c r="M16" s="14">
        <v>91072369260</v>
      </c>
      <c r="O16" s="14">
        <v>0</v>
      </c>
      <c r="Q16" s="14">
        <f t="shared" si="0"/>
        <v>91072369260</v>
      </c>
    </row>
    <row r="17" spans="1:17" ht="18.75" x14ac:dyDescent="0.2">
      <c r="A17" s="13" t="s">
        <v>204</v>
      </c>
      <c r="C17" s="13" t="s">
        <v>237</v>
      </c>
      <c r="E17" s="20">
        <v>20.5</v>
      </c>
      <c r="G17" s="14">
        <v>0</v>
      </c>
      <c r="I17" s="14">
        <v>0</v>
      </c>
      <c r="K17" s="14">
        <v>0</v>
      </c>
      <c r="M17" s="14">
        <v>16601765011</v>
      </c>
      <c r="O17" s="14">
        <v>0</v>
      </c>
      <c r="Q17" s="14">
        <f t="shared" si="0"/>
        <v>16601765011</v>
      </c>
    </row>
    <row r="18" spans="1:17" ht="18.75" x14ac:dyDescent="0.2">
      <c r="A18" s="13" t="s">
        <v>78</v>
      </c>
      <c r="C18" s="13" t="s">
        <v>80</v>
      </c>
      <c r="E18" s="20">
        <v>20.5</v>
      </c>
      <c r="G18" s="14">
        <v>5332957372</v>
      </c>
      <c r="I18" s="14">
        <v>0</v>
      </c>
      <c r="K18" s="14">
        <v>5332957372</v>
      </c>
      <c r="M18" s="14">
        <v>57098185999</v>
      </c>
      <c r="O18" s="14">
        <v>0</v>
      </c>
      <c r="Q18" s="14">
        <f t="shared" si="0"/>
        <v>57098185999</v>
      </c>
    </row>
    <row r="19" spans="1:17" ht="18.75" x14ac:dyDescent="0.2">
      <c r="A19" s="13" t="s">
        <v>63</v>
      </c>
      <c r="C19" s="13" t="s">
        <v>65</v>
      </c>
      <c r="E19" s="20">
        <v>18</v>
      </c>
      <c r="G19" s="14">
        <v>56924744773</v>
      </c>
      <c r="I19" s="14">
        <v>0</v>
      </c>
      <c r="K19" s="14">
        <v>56924744773</v>
      </c>
      <c r="M19" s="14">
        <v>476865737817</v>
      </c>
      <c r="O19" s="14">
        <v>0</v>
      </c>
      <c r="Q19" s="14">
        <f t="shared" si="0"/>
        <v>476865737817</v>
      </c>
    </row>
    <row r="20" spans="1:17" ht="18.75" x14ac:dyDescent="0.2">
      <c r="A20" s="13" t="s">
        <v>75</v>
      </c>
      <c r="C20" s="13" t="s">
        <v>77</v>
      </c>
      <c r="E20" s="20">
        <v>20.5</v>
      </c>
      <c r="G20" s="14">
        <v>44871212197</v>
      </c>
      <c r="I20" s="14">
        <v>0</v>
      </c>
      <c r="K20" s="14">
        <v>44871212197</v>
      </c>
      <c r="M20" s="14">
        <v>229320640724</v>
      </c>
      <c r="O20" s="14">
        <v>0</v>
      </c>
      <c r="Q20" s="14">
        <f t="shared" si="0"/>
        <v>229320640724</v>
      </c>
    </row>
    <row r="21" spans="1:17" ht="18.75" x14ac:dyDescent="0.2">
      <c r="A21" s="13" t="s">
        <v>203</v>
      </c>
      <c r="C21" s="13" t="s">
        <v>238</v>
      </c>
      <c r="E21" s="20">
        <v>18</v>
      </c>
      <c r="G21" s="14">
        <v>0</v>
      </c>
      <c r="I21" s="14">
        <v>0</v>
      </c>
      <c r="K21" s="14">
        <v>0</v>
      </c>
      <c r="M21" s="14">
        <v>27228056300</v>
      </c>
      <c r="O21" s="14">
        <v>0</v>
      </c>
      <c r="Q21" s="14">
        <f t="shared" si="0"/>
        <v>27228056300</v>
      </c>
    </row>
    <row r="22" spans="1:17" ht="18.75" x14ac:dyDescent="0.2">
      <c r="A22" s="13" t="s">
        <v>202</v>
      </c>
      <c r="C22" s="13" t="s">
        <v>239</v>
      </c>
      <c r="E22" s="20">
        <v>21</v>
      </c>
      <c r="G22" s="14">
        <v>0</v>
      </c>
      <c r="I22" s="14">
        <v>0</v>
      </c>
      <c r="K22" s="14">
        <v>0</v>
      </c>
      <c r="M22" s="14">
        <v>1152880841391</v>
      </c>
      <c r="O22" s="14">
        <v>0</v>
      </c>
      <c r="Q22" s="14">
        <f t="shared" si="0"/>
        <v>1152880841391</v>
      </c>
    </row>
    <row r="23" spans="1:17" ht="18.75" x14ac:dyDescent="0.2">
      <c r="A23" s="13" t="s">
        <v>201</v>
      </c>
      <c r="C23" s="13" t="s">
        <v>3</v>
      </c>
      <c r="E23" s="20">
        <v>18</v>
      </c>
      <c r="G23" s="14">
        <v>0</v>
      </c>
      <c r="I23" s="14">
        <v>0</v>
      </c>
      <c r="K23" s="14">
        <v>0</v>
      </c>
      <c r="M23" s="14">
        <v>43758041415</v>
      </c>
      <c r="O23" s="14">
        <v>0</v>
      </c>
      <c r="Q23" s="14">
        <f t="shared" si="0"/>
        <v>43758041415</v>
      </c>
    </row>
    <row r="24" spans="1:17" ht="18.75" x14ac:dyDescent="0.2">
      <c r="A24" s="13" t="s">
        <v>66</v>
      </c>
      <c r="C24" s="13" t="s">
        <v>68</v>
      </c>
      <c r="E24" s="20">
        <v>18</v>
      </c>
      <c r="G24" s="14">
        <v>18559935537</v>
      </c>
      <c r="I24" s="14">
        <v>0</v>
      </c>
      <c r="K24" s="14">
        <v>18559935537</v>
      </c>
      <c r="M24" s="14">
        <v>157079863681</v>
      </c>
      <c r="O24" s="14">
        <v>0</v>
      </c>
      <c r="Q24" s="14">
        <f t="shared" si="0"/>
        <v>157079863681</v>
      </c>
    </row>
    <row r="25" spans="1:17" ht="18.75" x14ac:dyDescent="0.2">
      <c r="A25" s="13" t="s">
        <v>72</v>
      </c>
      <c r="C25" s="13" t="s">
        <v>74</v>
      </c>
      <c r="E25" s="20">
        <v>18</v>
      </c>
      <c r="G25" s="14">
        <v>15381693806</v>
      </c>
      <c r="I25" s="14">
        <v>0</v>
      </c>
      <c r="K25" s="14">
        <v>15381693806</v>
      </c>
      <c r="M25" s="14">
        <v>150515152733</v>
      </c>
      <c r="O25" s="14">
        <v>0</v>
      </c>
      <c r="Q25" s="14">
        <f t="shared" si="0"/>
        <v>150515152733</v>
      </c>
    </row>
    <row r="26" spans="1:17" ht="18.75" x14ac:dyDescent="0.2">
      <c r="A26" s="13" t="s">
        <v>200</v>
      </c>
      <c r="C26" s="13" t="s">
        <v>240</v>
      </c>
      <c r="E26" s="20">
        <v>18</v>
      </c>
      <c r="G26" s="14">
        <v>0</v>
      </c>
      <c r="I26" s="14">
        <v>0</v>
      </c>
      <c r="K26" s="14">
        <v>0</v>
      </c>
      <c r="M26" s="14">
        <v>6357349891</v>
      </c>
      <c r="O26" s="14">
        <v>0</v>
      </c>
      <c r="Q26" s="14">
        <f t="shared" si="0"/>
        <v>6357349891</v>
      </c>
    </row>
    <row r="27" spans="1:17" ht="18.75" x14ac:dyDescent="0.2">
      <c r="A27" s="13" t="s">
        <v>199</v>
      </c>
      <c r="C27" s="13" t="s">
        <v>241</v>
      </c>
      <c r="E27" s="20">
        <v>18</v>
      </c>
      <c r="G27" s="14">
        <v>0</v>
      </c>
      <c r="I27" s="14">
        <v>0</v>
      </c>
      <c r="K27" s="14">
        <v>0</v>
      </c>
      <c r="M27" s="14">
        <v>82083779778</v>
      </c>
      <c r="O27" s="14">
        <v>0</v>
      </c>
      <c r="Q27" s="14">
        <f t="shared" si="0"/>
        <v>82083779778</v>
      </c>
    </row>
    <row r="28" spans="1:17" ht="18.75" x14ac:dyDescent="0.2">
      <c r="A28" s="13" t="s">
        <v>69</v>
      </c>
      <c r="C28" s="13" t="s">
        <v>71</v>
      </c>
      <c r="E28" s="20">
        <v>17</v>
      </c>
      <c r="G28" s="14">
        <v>3482174192</v>
      </c>
      <c r="I28" s="14">
        <v>0</v>
      </c>
      <c r="K28" s="14">
        <v>3482174192</v>
      </c>
      <c r="M28" s="14">
        <v>37433294417</v>
      </c>
      <c r="O28" s="14">
        <v>0</v>
      </c>
      <c r="Q28" s="14">
        <f t="shared" si="0"/>
        <v>37433294417</v>
      </c>
    </row>
    <row r="29" spans="1:17" ht="18.75" x14ac:dyDescent="0.2">
      <c r="A29" s="13" t="s">
        <v>198</v>
      </c>
      <c r="C29" s="13" t="s">
        <v>242</v>
      </c>
      <c r="E29" s="20">
        <v>18</v>
      </c>
      <c r="G29" s="14">
        <v>0</v>
      </c>
      <c r="I29" s="14">
        <v>0</v>
      </c>
      <c r="K29" s="14">
        <v>0</v>
      </c>
      <c r="M29" s="14">
        <v>39599324658</v>
      </c>
      <c r="O29" s="14">
        <v>0</v>
      </c>
      <c r="Q29" s="14">
        <f t="shared" si="0"/>
        <v>39599324658</v>
      </c>
    </row>
    <row r="30" spans="1:17" ht="18.75" x14ac:dyDescent="0.2">
      <c r="A30" s="13" t="s">
        <v>196</v>
      </c>
      <c r="C30" s="13" t="s">
        <v>243</v>
      </c>
      <c r="E30" s="20">
        <v>18</v>
      </c>
      <c r="G30" s="14">
        <v>0</v>
      </c>
      <c r="I30" s="14">
        <v>0</v>
      </c>
      <c r="K30" s="14">
        <v>0</v>
      </c>
      <c r="M30" s="14">
        <v>2888045112982</v>
      </c>
      <c r="O30" s="14">
        <v>0</v>
      </c>
      <c r="Q30" s="14">
        <f t="shared" si="0"/>
        <v>2888045112982</v>
      </c>
    </row>
    <row r="31" spans="1:17" ht="18.75" x14ac:dyDescent="0.2">
      <c r="A31" s="13" t="s">
        <v>92</v>
      </c>
      <c r="C31" s="13" t="s">
        <v>94</v>
      </c>
      <c r="E31" s="20">
        <v>18</v>
      </c>
      <c r="G31" s="14">
        <v>11108665721</v>
      </c>
      <c r="I31" s="14">
        <v>0</v>
      </c>
      <c r="K31" s="14">
        <v>11108665721</v>
      </c>
      <c r="M31" s="14">
        <v>289489614136</v>
      </c>
      <c r="O31" s="14">
        <v>0</v>
      </c>
      <c r="Q31" s="14">
        <f t="shared" si="0"/>
        <v>289489614136</v>
      </c>
    </row>
    <row r="32" spans="1:17" ht="18.75" x14ac:dyDescent="0.2">
      <c r="A32" s="13" t="s">
        <v>37</v>
      </c>
      <c r="C32" s="13" t="s">
        <v>39</v>
      </c>
      <c r="E32" s="20">
        <v>18</v>
      </c>
      <c r="G32" s="14">
        <v>36842613870</v>
      </c>
      <c r="I32" s="14">
        <v>0</v>
      </c>
      <c r="K32" s="14">
        <v>36842613870</v>
      </c>
      <c r="M32" s="14">
        <v>692282725360</v>
      </c>
      <c r="O32" s="14">
        <v>0</v>
      </c>
      <c r="Q32" s="14">
        <f t="shared" si="0"/>
        <v>692282725360</v>
      </c>
    </row>
    <row r="33" spans="1:17" ht="18.75" x14ac:dyDescent="0.2">
      <c r="A33" s="13" t="s">
        <v>195</v>
      </c>
      <c r="C33" s="13" t="s">
        <v>244</v>
      </c>
      <c r="E33" s="20">
        <v>17</v>
      </c>
      <c r="G33" s="14">
        <v>0</v>
      </c>
      <c r="I33" s="14">
        <v>0</v>
      </c>
      <c r="K33" s="14">
        <v>0</v>
      </c>
      <c r="M33" s="14">
        <v>459917889</v>
      </c>
      <c r="O33" s="14">
        <v>0</v>
      </c>
      <c r="Q33" s="14">
        <f t="shared" si="0"/>
        <v>459917889</v>
      </c>
    </row>
    <row r="34" spans="1:17" ht="18.75" x14ac:dyDescent="0.2">
      <c r="A34" s="13" t="s">
        <v>89</v>
      </c>
      <c r="C34" s="13" t="s">
        <v>91</v>
      </c>
      <c r="E34" s="20">
        <v>18</v>
      </c>
      <c r="G34" s="14">
        <v>1893427124</v>
      </c>
      <c r="I34" s="14">
        <v>0</v>
      </c>
      <c r="K34" s="14">
        <v>1893427124</v>
      </c>
      <c r="M34" s="14">
        <v>137329553884</v>
      </c>
      <c r="O34" s="14">
        <v>0</v>
      </c>
      <c r="Q34" s="14">
        <f t="shared" si="0"/>
        <v>137329553884</v>
      </c>
    </row>
    <row r="35" spans="1:17" ht="18.75" x14ac:dyDescent="0.2">
      <c r="A35" s="13" t="s">
        <v>194</v>
      </c>
      <c r="C35" s="13" t="s">
        <v>245</v>
      </c>
      <c r="E35" s="20">
        <v>17</v>
      </c>
      <c r="G35" s="14">
        <v>0</v>
      </c>
      <c r="I35" s="14">
        <v>0</v>
      </c>
      <c r="K35" s="14">
        <v>0</v>
      </c>
      <c r="M35" s="14">
        <v>110232069656</v>
      </c>
      <c r="O35" s="14">
        <v>0</v>
      </c>
      <c r="Q35" s="14">
        <f t="shared" si="0"/>
        <v>110232069656</v>
      </c>
    </row>
    <row r="36" spans="1:17" ht="18.75" x14ac:dyDescent="0.2">
      <c r="A36" s="13" t="s">
        <v>193</v>
      </c>
      <c r="C36" s="13" t="s">
        <v>246</v>
      </c>
      <c r="E36" s="20">
        <v>15</v>
      </c>
      <c r="G36" s="14">
        <v>0</v>
      </c>
      <c r="I36" s="14">
        <v>0</v>
      </c>
      <c r="K36" s="14">
        <v>0</v>
      </c>
      <c r="M36" s="14">
        <v>88992630</v>
      </c>
      <c r="O36" s="14">
        <v>0</v>
      </c>
      <c r="Q36" s="14">
        <f t="shared" si="0"/>
        <v>88992630</v>
      </c>
    </row>
    <row r="37" spans="1:17" ht="18.75" x14ac:dyDescent="0.2">
      <c r="A37" s="13" t="s">
        <v>192</v>
      </c>
      <c r="C37" s="13" t="s">
        <v>247</v>
      </c>
      <c r="E37" s="20">
        <v>17</v>
      </c>
      <c r="G37" s="14">
        <v>0</v>
      </c>
      <c r="I37" s="14">
        <v>0</v>
      </c>
      <c r="K37" s="14">
        <v>0</v>
      </c>
      <c r="M37" s="14">
        <v>365390665</v>
      </c>
      <c r="O37" s="14">
        <v>0</v>
      </c>
      <c r="Q37" s="14">
        <f t="shared" si="0"/>
        <v>365390665</v>
      </c>
    </row>
    <row r="38" spans="1:17" ht="18.75" x14ac:dyDescent="0.2">
      <c r="A38" s="13" t="s">
        <v>60</v>
      </c>
      <c r="C38" s="13" t="s">
        <v>62</v>
      </c>
      <c r="E38" s="20">
        <v>18.5</v>
      </c>
      <c r="G38" s="14">
        <v>1424437</v>
      </c>
      <c r="I38" s="14">
        <v>0</v>
      </c>
      <c r="K38" s="14">
        <v>1424437</v>
      </c>
      <c r="M38" s="14">
        <v>15510475</v>
      </c>
      <c r="O38" s="14">
        <v>0</v>
      </c>
      <c r="Q38" s="14">
        <f t="shared" si="0"/>
        <v>15510475</v>
      </c>
    </row>
    <row r="39" spans="1:17" ht="18.75" x14ac:dyDescent="0.2">
      <c r="A39" s="13" t="s">
        <v>191</v>
      </c>
      <c r="C39" s="13" t="s">
        <v>248</v>
      </c>
      <c r="E39" s="20">
        <v>18</v>
      </c>
      <c r="G39" s="14">
        <v>0</v>
      </c>
      <c r="I39" s="14">
        <v>0</v>
      </c>
      <c r="K39" s="14">
        <v>0</v>
      </c>
      <c r="M39" s="14">
        <v>860712909</v>
      </c>
      <c r="O39" s="14">
        <v>0</v>
      </c>
      <c r="Q39" s="14">
        <f t="shared" si="0"/>
        <v>860712909</v>
      </c>
    </row>
    <row r="40" spans="1:17" ht="18.75" x14ac:dyDescent="0.2">
      <c r="A40" s="13" t="s">
        <v>258</v>
      </c>
      <c r="C40" s="13"/>
      <c r="E40" s="20"/>
      <c r="G40" s="14"/>
      <c r="I40" s="14"/>
      <c r="K40" s="14"/>
      <c r="M40" s="14">
        <v>41709603283</v>
      </c>
      <c r="O40" s="14"/>
      <c r="Q40" s="14">
        <f t="shared" si="0"/>
        <v>41709603283</v>
      </c>
    </row>
    <row r="41" spans="1:17" ht="18.75" x14ac:dyDescent="0.2">
      <c r="A41" s="13" t="s">
        <v>259</v>
      </c>
      <c r="C41" s="13"/>
      <c r="E41" s="20"/>
      <c r="G41" s="14"/>
      <c r="I41" s="14"/>
      <c r="K41" s="14"/>
      <c r="M41" s="14">
        <v>125666120217</v>
      </c>
      <c r="O41" s="14"/>
      <c r="Q41" s="14">
        <f t="shared" si="0"/>
        <v>125666120217</v>
      </c>
    </row>
    <row r="42" spans="1:17" ht="18.75" x14ac:dyDescent="0.2">
      <c r="A42" s="27" t="s">
        <v>272</v>
      </c>
      <c r="C42" s="27"/>
      <c r="E42" s="20"/>
      <c r="G42" s="28">
        <v>98849315048</v>
      </c>
      <c r="I42" s="28">
        <v>0</v>
      </c>
      <c r="K42" s="28">
        <f>G42</f>
        <v>98849315048</v>
      </c>
      <c r="M42" s="28">
        <v>112328767100</v>
      </c>
      <c r="O42" s="28"/>
      <c r="Q42" s="28">
        <v>112328767100</v>
      </c>
    </row>
    <row r="43" spans="1:17" ht="18.75" x14ac:dyDescent="0.2">
      <c r="A43" s="15" t="s">
        <v>190</v>
      </c>
      <c r="C43" s="15" t="s">
        <v>249</v>
      </c>
      <c r="E43" s="21">
        <v>18</v>
      </c>
      <c r="G43" s="16">
        <v>0</v>
      </c>
      <c r="I43" s="16">
        <v>0</v>
      </c>
      <c r="K43" s="16">
        <v>0</v>
      </c>
      <c r="M43" s="16">
        <v>363500187</v>
      </c>
      <c r="O43" s="16">
        <v>0</v>
      </c>
      <c r="Q43" s="16">
        <f t="shared" si="0"/>
        <v>363500187</v>
      </c>
    </row>
    <row r="44" spans="1:17" ht="21" x14ac:dyDescent="0.2">
      <c r="A44" s="17" t="s">
        <v>23</v>
      </c>
      <c r="C44" s="8"/>
      <c r="E44" s="8"/>
      <c r="G44" s="8">
        <v>347169641485</v>
      </c>
      <c r="I44" s="8">
        <v>0</v>
      </c>
      <c r="K44" s="8">
        <v>347169641485</v>
      </c>
      <c r="M44" s="8">
        <f>SUM(M8:M43)</f>
        <v>7689536487622</v>
      </c>
      <c r="O44" s="8">
        <v>0</v>
      </c>
      <c r="Q44" s="8">
        <f>SUM(Q8:Q43)</f>
        <v>7689536487622</v>
      </c>
    </row>
    <row r="45" spans="1:17" x14ac:dyDescent="0.2">
      <c r="M45" s="22"/>
      <c r="Q45" s="22"/>
    </row>
    <row r="46" spans="1:17" ht="18.75" x14ac:dyDescent="0.2">
      <c r="M46" s="22"/>
      <c r="Q46" s="28"/>
    </row>
    <row r="47" spans="1:17" ht="18.75" x14ac:dyDescent="0.2">
      <c r="M47" s="22"/>
      <c r="Q47" s="28"/>
    </row>
    <row r="48" spans="1:17" ht="18.75" x14ac:dyDescent="0.2">
      <c r="M48" s="22"/>
      <c r="Q48" s="28"/>
    </row>
    <row r="49" spans="17:17" ht="18.75" x14ac:dyDescent="0.2">
      <c r="Q49" s="28"/>
    </row>
    <row r="50" spans="17:17" ht="18.75" x14ac:dyDescent="0.2">
      <c r="Q50" s="28"/>
    </row>
    <row r="51" spans="17:17" ht="18.75" x14ac:dyDescent="0.2">
      <c r="Q51" s="28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BCB1-171D-4B2A-BC64-3F142B2213A3}">
  <dimension ref="A1:M15"/>
  <sheetViews>
    <sheetView rightToLeft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3.28515625" style="30" customWidth="1"/>
    <col min="2" max="2" width="19.140625" style="30" customWidth="1"/>
    <col min="3" max="3" width="36.7109375" style="30" customWidth="1"/>
    <col min="4" max="4" width="34" style="35" customWidth="1"/>
    <col min="5" max="5" width="38.85546875" style="30" bestFit="1" customWidth="1"/>
    <col min="6" max="16384" width="9.140625" style="30"/>
  </cols>
  <sheetData>
    <row r="1" spans="1:13" ht="25.5" x14ac:dyDescent="0.25">
      <c r="A1" s="55" t="s">
        <v>269</v>
      </c>
      <c r="B1" s="55"/>
      <c r="C1" s="55"/>
      <c r="D1" s="55"/>
      <c r="E1" s="29"/>
      <c r="F1" s="29"/>
      <c r="G1" s="29"/>
      <c r="H1" s="29"/>
      <c r="I1" s="29"/>
      <c r="J1" s="29"/>
      <c r="K1" s="29"/>
      <c r="L1" s="29"/>
      <c r="M1" s="29"/>
    </row>
    <row r="2" spans="1:13" ht="25.5" x14ac:dyDescent="0.25">
      <c r="A2" s="55" t="s">
        <v>153</v>
      </c>
      <c r="B2" s="55"/>
      <c r="C2" s="55"/>
      <c r="D2" s="55"/>
      <c r="E2" s="29"/>
      <c r="F2" s="29"/>
      <c r="G2" s="29"/>
      <c r="H2" s="29"/>
      <c r="I2" s="29"/>
      <c r="J2" s="29"/>
      <c r="K2" s="29"/>
      <c r="L2" s="29"/>
      <c r="M2" s="29"/>
    </row>
    <row r="3" spans="1:13" ht="25.5" x14ac:dyDescent="0.25">
      <c r="A3" s="55" t="s">
        <v>2</v>
      </c>
      <c r="B3" s="55"/>
      <c r="C3" s="55"/>
      <c r="D3" s="55"/>
      <c r="E3" s="29"/>
      <c r="F3" s="29"/>
      <c r="G3" s="29"/>
      <c r="H3" s="29"/>
      <c r="I3" s="29"/>
      <c r="J3" s="29"/>
      <c r="K3" s="29"/>
      <c r="L3" s="29"/>
      <c r="M3" s="29"/>
    </row>
    <row r="5" spans="1:13" ht="25.5" x14ac:dyDescent="0.25">
      <c r="A5" s="56" t="s">
        <v>261</v>
      </c>
      <c r="B5" s="56"/>
      <c r="C5" s="56"/>
      <c r="D5" s="56"/>
      <c r="E5" s="31"/>
      <c r="F5" s="31"/>
      <c r="G5" s="31"/>
      <c r="H5" s="31"/>
      <c r="I5" s="31"/>
      <c r="J5" s="31"/>
      <c r="K5" s="31"/>
      <c r="L5" s="31"/>
      <c r="M5" s="31"/>
    </row>
    <row r="7" spans="1:13" x14ac:dyDescent="0.25">
      <c r="A7" s="32" t="s">
        <v>262</v>
      </c>
      <c r="B7" s="32" t="s">
        <v>263</v>
      </c>
      <c r="C7" s="32" t="s">
        <v>264</v>
      </c>
      <c r="D7" s="33" t="s">
        <v>265</v>
      </c>
    </row>
    <row r="8" spans="1:13" ht="18" x14ac:dyDescent="0.45">
      <c r="A8" s="57" t="s">
        <v>266</v>
      </c>
      <c r="B8" s="58" t="s">
        <v>267</v>
      </c>
      <c r="C8" s="34" t="s">
        <v>270</v>
      </c>
      <c r="D8" s="36">
        <v>1460000000000</v>
      </c>
    </row>
    <row r="9" spans="1:13" ht="18" x14ac:dyDescent="0.45">
      <c r="A9" s="57"/>
      <c r="B9" s="58"/>
      <c r="C9" s="34" t="s">
        <v>33</v>
      </c>
      <c r="D9" s="36">
        <v>171796721310</v>
      </c>
    </row>
    <row r="10" spans="1:13" ht="18" x14ac:dyDescent="0.45">
      <c r="A10" s="57"/>
      <c r="B10" s="58"/>
      <c r="C10" s="34" t="s">
        <v>273</v>
      </c>
      <c r="D10" s="36">
        <v>253159865128</v>
      </c>
    </row>
    <row r="11" spans="1:13" ht="18" x14ac:dyDescent="0.45">
      <c r="A11" s="57"/>
      <c r="B11" s="58"/>
      <c r="C11" s="34" t="s">
        <v>57</v>
      </c>
      <c r="D11" s="36">
        <v>106994199727</v>
      </c>
    </row>
    <row r="12" spans="1:13" ht="18" x14ac:dyDescent="0.45">
      <c r="A12" s="57"/>
      <c r="B12" s="58"/>
      <c r="C12" s="34" t="s">
        <v>271</v>
      </c>
      <c r="D12" s="36">
        <v>524256329832</v>
      </c>
    </row>
    <row r="13" spans="1:13" ht="16.5" customHeight="1" x14ac:dyDescent="0.45">
      <c r="A13" s="53" t="s">
        <v>268</v>
      </c>
      <c r="B13" s="53"/>
      <c r="C13" s="53"/>
      <c r="D13" s="36">
        <f>SUM(D8:D12)</f>
        <v>2516207115997</v>
      </c>
    </row>
    <row r="14" spans="1:13" ht="16.5" customHeight="1" x14ac:dyDescent="0.25">
      <c r="A14" s="54"/>
      <c r="B14" s="54"/>
      <c r="C14" s="54"/>
      <c r="D14" s="54"/>
    </row>
    <row r="15" spans="1:13" ht="16.5" customHeight="1" x14ac:dyDescent="0.25"/>
  </sheetData>
  <mergeCells count="8">
    <mergeCell ref="A13:C13"/>
    <mergeCell ref="A14:D14"/>
    <mergeCell ref="A1:D1"/>
    <mergeCell ref="A2:D2"/>
    <mergeCell ref="A3:D3"/>
    <mergeCell ref="A5:D5"/>
    <mergeCell ref="A8:A12"/>
    <mergeCell ref="B8:B12"/>
  </mergeCells>
  <pageMargins left="0.17" right="0.23" top="0.42" bottom="0.23" header="0.3" footer="0.17"/>
  <pageSetup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0"/>
  <sheetViews>
    <sheetView rightToLeft="1" view="pageBreakPreview" topLeftCell="A19" zoomScale="115" zoomScaleNormal="100" zoomScaleSheetLayoutView="115" workbookViewId="0">
      <selection activeCell="R45" sqref="R45"/>
    </sheetView>
  </sheetViews>
  <sheetFormatPr defaultRowHeight="12.75" x14ac:dyDescent="0.2"/>
  <cols>
    <col min="1" max="1" width="60.28515625" style="1" bestFit="1" customWidth="1"/>
    <col min="2" max="2" width="1.28515625" style="1" customWidth="1"/>
    <col min="3" max="3" width="15" style="1" bestFit="1" customWidth="1"/>
    <col min="4" max="4" width="1.28515625" style="1" customWidth="1"/>
    <col min="5" max="5" width="11.85546875" style="1" bestFit="1" customWidth="1"/>
    <col min="6" max="6" width="1.28515625" style="1" customWidth="1"/>
    <col min="7" max="7" width="15" style="1" bestFit="1" customWidth="1"/>
    <col min="8" max="8" width="1.28515625" style="1" customWidth="1"/>
    <col min="9" max="9" width="16" style="1" bestFit="1" customWidth="1"/>
    <col min="10" max="10" width="1.28515625" style="1" customWidth="1"/>
    <col min="11" max="11" width="12" style="1" bestFit="1" customWidth="1"/>
    <col min="12" max="12" width="1.28515625" style="1" customWidth="1"/>
    <col min="13" max="13" width="16" style="1" bestFit="1" customWidth="1"/>
    <col min="14" max="14" width="0.28515625" style="1" customWidth="1"/>
    <col min="15" max="16384" width="9.140625" style="1"/>
  </cols>
  <sheetData>
    <row r="1" spans="1:13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3" ht="24" x14ac:dyDescent="0.2">
      <c r="A5" s="44" t="s">
        <v>250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21" x14ac:dyDescent="0.2">
      <c r="A6" s="40" t="s">
        <v>156</v>
      </c>
      <c r="C6" s="40" t="s">
        <v>172</v>
      </c>
      <c r="D6" s="40"/>
      <c r="E6" s="40"/>
      <c r="F6" s="40"/>
      <c r="G6" s="40"/>
      <c r="I6" s="40" t="s">
        <v>173</v>
      </c>
      <c r="J6" s="40"/>
      <c r="K6" s="40"/>
      <c r="L6" s="40"/>
      <c r="M6" s="40"/>
    </row>
    <row r="7" spans="1:13" ht="21" x14ac:dyDescent="0.2">
      <c r="A7" s="40"/>
      <c r="C7" s="10" t="s">
        <v>232</v>
      </c>
      <c r="D7" s="3"/>
      <c r="E7" s="10" t="s">
        <v>229</v>
      </c>
      <c r="F7" s="3"/>
      <c r="G7" s="10" t="s">
        <v>233</v>
      </c>
      <c r="I7" s="10" t="s">
        <v>232</v>
      </c>
      <c r="J7" s="3"/>
      <c r="K7" s="10" t="s">
        <v>229</v>
      </c>
      <c r="L7" s="3"/>
      <c r="M7" s="10" t="s">
        <v>233</v>
      </c>
    </row>
    <row r="8" spans="1:13" ht="18.75" x14ac:dyDescent="0.2">
      <c r="A8" s="11" t="s">
        <v>211</v>
      </c>
      <c r="C8" s="12">
        <v>0</v>
      </c>
      <c r="E8" s="12">
        <v>0</v>
      </c>
      <c r="G8" s="12">
        <v>0</v>
      </c>
      <c r="I8" s="12">
        <v>3876</v>
      </c>
      <c r="K8" s="12">
        <v>0</v>
      </c>
      <c r="M8" s="12">
        <v>3876</v>
      </c>
    </row>
    <row r="9" spans="1:13" ht="18.75" x14ac:dyDescent="0.2">
      <c r="A9" s="13" t="s">
        <v>125</v>
      </c>
      <c r="C9" s="14">
        <v>65144</v>
      </c>
      <c r="E9" s="14">
        <v>0</v>
      </c>
      <c r="G9" s="14">
        <v>65144</v>
      </c>
      <c r="I9" s="14">
        <v>5276366</v>
      </c>
      <c r="K9" s="14">
        <v>0</v>
      </c>
      <c r="M9" s="14">
        <v>5276366</v>
      </c>
    </row>
    <row r="10" spans="1:13" ht="18.75" x14ac:dyDescent="0.2">
      <c r="A10" s="13" t="s">
        <v>126</v>
      </c>
      <c r="C10" s="14">
        <v>0</v>
      </c>
      <c r="E10" s="14">
        <v>0</v>
      </c>
      <c r="G10" s="14">
        <v>0</v>
      </c>
      <c r="I10" s="14">
        <v>965669</v>
      </c>
      <c r="K10" s="14">
        <v>0</v>
      </c>
      <c r="M10" s="14">
        <v>965669</v>
      </c>
    </row>
    <row r="11" spans="1:13" ht="18.75" x14ac:dyDescent="0.2">
      <c r="A11" s="13" t="s">
        <v>127</v>
      </c>
      <c r="C11" s="14">
        <v>2538</v>
      </c>
      <c r="E11" s="14">
        <v>0</v>
      </c>
      <c r="G11" s="14">
        <v>2538</v>
      </c>
      <c r="I11" s="14">
        <v>32813</v>
      </c>
      <c r="K11" s="14">
        <v>0</v>
      </c>
      <c r="M11" s="14">
        <v>32813</v>
      </c>
    </row>
    <row r="12" spans="1:13" ht="18.75" x14ac:dyDescent="0.2">
      <c r="A12" s="13" t="s">
        <v>128</v>
      </c>
      <c r="C12" s="14">
        <v>0</v>
      </c>
      <c r="E12" s="14">
        <v>0</v>
      </c>
      <c r="G12" s="14">
        <v>0</v>
      </c>
      <c r="I12" s="14">
        <v>184637</v>
      </c>
      <c r="K12" s="14">
        <v>0</v>
      </c>
      <c r="M12" s="14">
        <v>184637</v>
      </c>
    </row>
    <row r="13" spans="1:13" ht="18.75" x14ac:dyDescent="0.2">
      <c r="A13" s="13" t="s">
        <v>212</v>
      </c>
      <c r="C13" s="14">
        <v>0</v>
      </c>
      <c r="E13" s="14">
        <v>0</v>
      </c>
      <c r="G13" s="14">
        <v>0</v>
      </c>
      <c r="I13" s="14">
        <v>5897</v>
      </c>
      <c r="K13" s="14">
        <v>0</v>
      </c>
      <c r="M13" s="14">
        <v>5897</v>
      </c>
    </row>
    <row r="14" spans="1:13" ht="18.75" x14ac:dyDescent="0.2">
      <c r="A14" s="13" t="s">
        <v>129</v>
      </c>
      <c r="C14" s="14">
        <v>261371</v>
      </c>
      <c r="E14" s="14">
        <v>0</v>
      </c>
      <c r="G14" s="14">
        <v>261371</v>
      </c>
      <c r="I14" s="14">
        <v>703301</v>
      </c>
      <c r="K14" s="14">
        <v>0</v>
      </c>
      <c r="M14" s="14">
        <v>703301</v>
      </c>
    </row>
    <row r="15" spans="1:13" ht="18.75" x14ac:dyDescent="0.2">
      <c r="A15" s="13" t="s">
        <v>130</v>
      </c>
      <c r="C15" s="14">
        <v>1885</v>
      </c>
      <c r="E15" s="14">
        <v>0</v>
      </c>
      <c r="G15" s="14">
        <v>1885</v>
      </c>
      <c r="I15" s="14">
        <v>34866</v>
      </c>
      <c r="K15" s="14">
        <v>0</v>
      </c>
      <c r="M15" s="14">
        <v>34866</v>
      </c>
    </row>
    <row r="16" spans="1:13" ht="18.75" x14ac:dyDescent="0.2">
      <c r="A16" s="13" t="s">
        <v>131</v>
      </c>
      <c r="C16" s="14">
        <v>6199</v>
      </c>
      <c r="E16" s="14">
        <v>0</v>
      </c>
      <c r="G16" s="14">
        <v>6199</v>
      </c>
      <c r="I16" s="14">
        <v>6199</v>
      </c>
      <c r="K16" s="14">
        <v>0</v>
      </c>
      <c r="M16" s="14">
        <v>6199</v>
      </c>
    </row>
    <row r="17" spans="1:13" ht="18.75" x14ac:dyDescent="0.2">
      <c r="A17" s="13" t="s">
        <v>132</v>
      </c>
      <c r="C17" s="14">
        <v>99680</v>
      </c>
      <c r="E17" s="14">
        <v>0</v>
      </c>
      <c r="G17" s="14">
        <v>99680</v>
      </c>
      <c r="I17" s="14">
        <v>25243309</v>
      </c>
      <c r="K17" s="14">
        <v>0</v>
      </c>
      <c r="M17" s="14">
        <v>25243309</v>
      </c>
    </row>
    <row r="18" spans="1:13" ht="18.75" x14ac:dyDescent="0.2">
      <c r="A18" s="13" t="s">
        <v>213</v>
      </c>
      <c r="C18" s="14">
        <v>0</v>
      </c>
      <c r="E18" s="14">
        <v>0</v>
      </c>
      <c r="G18" s="14">
        <v>0</v>
      </c>
      <c r="I18" s="14">
        <v>-32</v>
      </c>
      <c r="K18" s="14">
        <v>0</v>
      </c>
      <c r="M18" s="14">
        <v>-32</v>
      </c>
    </row>
    <row r="19" spans="1:13" ht="18.75" x14ac:dyDescent="0.2">
      <c r="A19" s="13" t="s">
        <v>214</v>
      </c>
      <c r="C19" s="14">
        <v>0</v>
      </c>
      <c r="E19" s="14">
        <v>0</v>
      </c>
      <c r="G19" s="14">
        <v>0</v>
      </c>
      <c r="I19" s="14">
        <v>59864642</v>
      </c>
      <c r="K19" s="14">
        <v>0</v>
      </c>
      <c r="M19" s="14">
        <v>59864642</v>
      </c>
    </row>
    <row r="20" spans="1:13" ht="18.75" x14ac:dyDescent="0.2">
      <c r="A20" s="13" t="s">
        <v>215</v>
      </c>
      <c r="C20" s="14">
        <v>0</v>
      </c>
      <c r="E20" s="14">
        <v>0</v>
      </c>
      <c r="G20" s="14">
        <v>0</v>
      </c>
      <c r="I20" s="14">
        <v>8812</v>
      </c>
      <c r="K20" s="14">
        <v>0</v>
      </c>
      <c r="M20" s="14">
        <v>8812</v>
      </c>
    </row>
    <row r="21" spans="1:13" ht="18.75" x14ac:dyDescent="0.2">
      <c r="A21" s="13" t="s">
        <v>216</v>
      </c>
      <c r="C21" s="14">
        <v>0</v>
      </c>
      <c r="E21" s="14">
        <v>0</v>
      </c>
      <c r="G21" s="14">
        <v>0</v>
      </c>
      <c r="I21" s="14">
        <v>432383561</v>
      </c>
      <c r="K21" s="14">
        <v>0</v>
      </c>
      <c r="M21" s="14">
        <v>432383561</v>
      </c>
    </row>
    <row r="22" spans="1:13" ht="18.75" x14ac:dyDescent="0.2">
      <c r="A22" s="13" t="s">
        <v>217</v>
      </c>
      <c r="C22" s="14">
        <v>0</v>
      </c>
      <c r="E22" s="14">
        <v>0</v>
      </c>
      <c r="G22" s="14">
        <v>0</v>
      </c>
      <c r="I22" s="14">
        <v>122520547</v>
      </c>
      <c r="K22" s="14">
        <v>0</v>
      </c>
      <c r="M22" s="14">
        <v>122520547</v>
      </c>
    </row>
    <row r="23" spans="1:13" ht="18.75" x14ac:dyDescent="0.2">
      <c r="A23" s="13" t="s">
        <v>218</v>
      </c>
      <c r="C23" s="14">
        <v>0</v>
      </c>
      <c r="E23" s="14">
        <v>0</v>
      </c>
      <c r="G23" s="14">
        <v>0</v>
      </c>
      <c r="I23" s="14">
        <v>6271397244</v>
      </c>
      <c r="K23" s="14">
        <v>0</v>
      </c>
      <c r="M23" s="14">
        <v>6271397244</v>
      </c>
    </row>
    <row r="24" spans="1:13" ht="18.75" x14ac:dyDescent="0.2">
      <c r="A24" s="13" t="s">
        <v>134</v>
      </c>
      <c r="C24" s="14">
        <v>1619</v>
      </c>
      <c r="E24" s="14">
        <v>0</v>
      </c>
      <c r="G24" s="14">
        <v>1619</v>
      </c>
      <c r="I24" s="14">
        <v>12635</v>
      </c>
      <c r="K24" s="14">
        <v>0</v>
      </c>
      <c r="M24" s="14">
        <v>12635</v>
      </c>
    </row>
    <row r="25" spans="1:13" ht="18.75" x14ac:dyDescent="0.2">
      <c r="A25" s="13" t="s">
        <v>219</v>
      </c>
      <c r="C25" s="14">
        <v>0</v>
      </c>
      <c r="E25" s="14">
        <v>0</v>
      </c>
      <c r="G25" s="14">
        <v>0</v>
      </c>
      <c r="I25" s="14">
        <v>33184931498</v>
      </c>
      <c r="K25" s="14">
        <v>0</v>
      </c>
      <c r="M25" s="14">
        <v>33184931498</v>
      </c>
    </row>
    <row r="26" spans="1:13" ht="18.75" x14ac:dyDescent="0.2">
      <c r="A26" s="13" t="s">
        <v>220</v>
      </c>
      <c r="C26" s="14">
        <v>0</v>
      </c>
      <c r="E26" s="14">
        <v>0</v>
      </c>
      <c r="G26" s="14">
        <v>0</v>
      </c>
      <c r="I26" s="14">
        <v>273113013623</v>
      </c>
      <c r="K26" s="14">
        <v>0</v>
      </c>
      <c r="M26" s="14">
        <v>273113013623</v>
      </c>
    </row>
    <row r="27" spans="1:13" ht="18.75" x14ac:dyDescent="0.2">
      <c r="A27" s="13" t="s">
        <v>221</v>
      </c>
      <c r="C27" s="14">
        <v>0</v>
      </c>
      <c r="E27" s="14">
        <v>0</v>
      </c>
      <c r="G27" s="14">
        <v>0</v>
      </c>
      <c r="I27" s="14">
        <v>9816219158</v>
      </c>
      <c r="K27" s="14">
        <v>0</v>
      </c>
      <c r="M27" s="14">
        <v>9816219158</v>
      </c>
    </row>
    <row r="28" spans="1:13" ht="18.75" x14ac:dyDescent="0.2">
      <c r="A28" s="13" t="s">
        <v>222</v>
      </c>
      <c r="C28" s="14">
        <v>0</v>
      </c>
      <c r="E28" s="14">
        <v>0</v>
      </c>
      <c r="G28" s="14">
        <v>0</v>
      </c>
      <c r="I28" s="14">
        <v>124506692398</v>
      </c>
      <c r="K28" s="14">
        <v>0</v>
      </c>
      <c r="M28" s="14">
        <v>124506692398</v>
      </c>
    </row>
    <row r="29" spans="1:13" ht="18.75" x14ac:dyDescent="0.2">
      <c r="A29" s="13" t="s">
        <v>137</v>
      </c>
      <c r="C29" s="14">
        <v>24386</v>
      </c>
      <c r="E29" s="14">
        <v>0</v>
      </c>
      <c r="G29" s="14">
        <v>24386</v>
      </c>
      <c r="I29" s="14">
        <v>92644</v>
      </c>
      <c r="K29" s="14">
        <v>0</v>
      </c>
      <c r="M29" s="14">
        <v>92644</v>
      </c>
    </row>
    <row r="30" spans="1:13" ht="18.75" x14ac:dyDescent="0.2">
      <c r="A30" s="13" t="s">
        <v>223</v>
      </c>
      <c r="C30" s="14">
        <v>0</v>
      </c>
      <c r="E30" s="14">
        <v>0</v>
      </c>
      <c r="G30" s="14">
        <v>0</v>
      </c>
      <c r="I30" s="14">
        <v>30235413681</v>
      </c>
      <c r="K30" s="14">
        <v>0</v>
      </c>
      <c r="M30" s="14">
        <v>30235413681</v>
      </c>
    </row>
    <row r="31" spans="1:13" ht="18.75" x14ac:dyDescent="0.2">
      <c r="A31" s="13" t="s">
        <v>224</v>
      </c>
      <c r="C31" s="14">
        <v>0</v>
      </c>
      <c r="E31" s="14">
        <v>0</v>
      </c>
      <c r="G31" s="14">
        <v>0</v>
      </c>
      <c r="I31" s="14">
        <v>19268383552</v>
      </c>
      <c r="K31" s="14">
        <v>0</v>
      </c>
      <c r="M31" s="14">
        <v>19268383552</v>
      </c>
    </row>
    <row r="32" spans="1:13" ht="18.75" x14ac:dyDescent="0.2">
      <c r="A32" s="13" t="s">
        <v>225</v>
      </c>
      <c r="C32" s="14">
        <v>0</v>
      </c>
      <c r="E32" s="14">
        <v>0</v>
      </c>
      <c r="G32" s="14">
        <v>0</v>
      </c>
      <c r="I32" s="14">
        <v>12410531506</v>
      </c>
      <c r="K32" s="14">
        <v>0</v>
      </c>
      <c r="M32" s="14">
        <v>12410531506</v>
      </c>
    </row>
    <row r="33" spans="1:13" ht="18.75" x14ac:dyDescent="0.2">
      <c r="A33" s="13" t="s">
        <v>138</v>
      </c>
      <c r="C33" s="14">
        <v>15534246570</v>
      </c>
      <c r="E33" s="14">
        <v>-1270175</v>
      </c>
      <c r="G33" s="14">
        <v>15535516745</v>
      </c>
      <c r="I33" s="14">
        <v>30032876702</v>
      </c>
      <c r="K33" s="14">
        <v>34294739</v>
      </c>
      <c r="M33" s="14">
        <v>29998581963</v>
      </c>
    </row>
    <row r="34" spans="1:13" ht="18.75" x14ac:dyDescent="0.2">
      <c r="A34" s="13" t="s">
        <v>140</v>
      </c>
      <c r="C34" s="14">
        <v>14054794500</v>
      </c>
      <c r="E34" s="14">
        <v>-2292789</v>
      </c>
      <c r="G34" s="14">
        <v>14057087289</v>
      </c>
      <c r="I34" s="14">
        <v>25767123250</v>
      </c>
      <c r="K34" s="14">
        <v>55026928</v>
      </c>
      <c r="M34" s="14">
        <v>25712096322</v>
      </c>
    </row>
    <row r="35" spans="1:13" ht="18.75" x14ac:dyDescent="0.2">
      <c r="A35" s="13" t="s">
        <v>142</v>
      </c>
      <c r="C35" s="14">
        <v>2884931490</v>
      </c>
      <c r="E35" s="14">
        <v>-781824</v>
      </c>
      <c r="G35" s="14">
        <v>2885713314</v>
      </c>
      <c r="I35" s="14">
        <v>4904383533</v>
      </c>
      <c r="K35" s="14">
        <v>15636485</v>
      </c>
      <c r="M35" s="14">
        <v>4888747048</v>
      </c>
    </row>
    <row r="36" spans="1:13" ht="18.75" x14ac:dyDescent="0.2">
      <c r="A36" s="13" t="s">
        <v>144</v>
      </c>
      <c r="C36" s="14">
        <v>1782739710</v>
      </c>
      <c r="E36" s="14">
        <v>-531008</v>
      </c>
      <c r="G36" s="14">
        <v>1783270718</v>
      </c>
      <c r="I36" s="14">
        <v>2971232850</v>
      </c>
      <c r="K36" s="14">
        <v>10089158</v>
      </c>
      <c r="M36" s="14">
        <v>2961143692</v>
      </c>
    </row>
    <row r="37" spans="1:13" ht="18.75" x14ac:dyDescent="0.2">
      <c r="A37" s="13" t="s">
        <v>146</v>
      </c>
      <c r="C37" s="14">
        <v>2515068480</v>
      </c>
      <c r="E37" s="14">
        <v>-883912</v>
      </c>
      <c r="G37" s="14">
        <v>2515952392</v>
      </c>
      <c r="I37" s="14">
        <v>4024109568</v>
      </c>
      <c r="K37" s="14">
        <v>15026497</v>
      </c>
      <c r="M37" s="14">
        <v>4009083071</v>
      </c>
    </row>
    <row r="38" spans="1:13" ht="18.75" x14ac:dyDescent="0.2">
      <c r="A38" s="13" t="s">
        <v>148</v>
      </c>
      <c r="C38" s="14">
        <v>6879452040</v>
      </c>
      <c r="E38" s="14">
        <v>-3151461</v>
      </c>
      <c r="G38" s="14">
        <v>6882603501</v>
      </c>
      <c r="I38" s="14">
        <v>10089862992</v>
      </c>
      <c r="K38" s="14">
        <v>40968981</v>
      </c>
      <c r="M38" s="14">
        <v>10048894011</v>
      </c>
    </row>
    <row r="39" spans="1:13" ht="18.75" x14ac:dyDescent="0.2">
      <c r="A39" s="15" t="s">
        <v>151</v>
      </c>
      <c r="C39" s="16">
        <v>8630136984</v>
      </c>
      <c r="E39" s="16">
        <v>166497820</v>
      </c>
      <c r="G39" s="16">
        <v>8463639164</v>
      </c>
      <c r="I39" s="16">
        <v>8630136984</v>
      </c>
      <c r="K39" s="16">
        <v>166497820</v>
      </c>
      <c r="M39" s="16">
        <v>8463639164</v>
      </c>
    </row>
    <row r="40" spans="1:13" ht="21" x14ac:dyDescent="0.2">
      <c r="A40" s="17" t="s">
        <v>23</v>
      </c>
      <c r="C40" s="8">
        <v>52281832596</v>
      </c>
      <c r="E40" s="8">
        <v>157586651</v>
      </c>
      <c r="G40" s="8">
        <v>52124245945</v>
      </c>
      <c r="I40" s="8">
        <v>595873648281</v>
      </c>
      <c r="K40" s="8">
        <v>337540608</v>
      </c>
      <c r="M40" s="8">
        <v>595536107673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7"/>
  <sheetViews>
    <sheetView rightToLeft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29.85546875" style="1" bestFit="1" customWidth="1"/>
    <col min="2" max="2" width="1.28515625" style="1" customWidth="1"/>
    <col min="3" max="3" width="9.85546875" style="1" bestFit="1" customWidth="1"/>
    <col min="4" max="4" width="1.28515625" style="1" customWidth="1"/>
    <col min="5" max="5" width="17.85546875" style="1" bestFit="1" customWidth="1"/>
    <col min="6" max="6" width="1.28515625" style="1" customWidth="1"/>
    <col min="7" max="7" width="17.5703125" style="1" bestFit="1" customWidth="1"/>
    <col min="8" max="8" width="1.28515625" style="1" customWidth="1"/>
    <col min="9" max="9" width="16.7109375" style="1" bestFit="1" customWidth="1"/>
    <col min="10" max="10" width="1.28515625" style="1" customWidth="1"/>
    <col min="11" max="11" width="10.85546875" style="1" bestFit="1" customWidth="1"/>
    <col min="12" max="12" width="1.28515625" style="1" customWidth="1"/>
    <col min="13" max="13" width="18.85546875" style="1" bestFit="1" customWidth="1"/>
    <col min="14" max="14" width="1.28515625" style="1" customWidth="1"/>
    <col min="15" max="15" width="18.7109375" style="1" bestFit="1" customWidth="1"/>
    <col min="16" max="16" width="1.28515625" style="1" customWidth="1"/>
    <col min="17" max="17" width="20.28515625" style="1" customWidth="1"/>
    <col min="18" max="16384" width="9.140625" style="1"/>
  </cols>
  <sheetData>
    <row r="1" spans="1:17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5" spans="1:17" ht="24" x14ac:dyDescent="0.2">
      <c r="A5" s="44" t="s">
        <v>251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1" x14ac:dyDescent="0.2">
      <c r="A6" s="40" t="s">
        <v>156</v>
      </c>
      <c r="C6" s="40" t="s">
        <v>172</v>
      </c>
      <c r="D6" s="40"/>
      <c r="E6" s="40"/>
      <c r="F6" s="40"/>
      <c r="G6" s="40"/>
      <c r="H6" s="40"/>
      <c r="I6" s="40"/>
      <c r="K6" s="40" t="s">
        <v>173</v>
      </c>
      <c r="L6" s="40"/>
      <c r="M6" s="40"/>
      <c r="N6" s="40"/>
      <c r="O6" s="40"/>
      <c r="P6" s="40"/>
      <c r="Q6" s="40"/>
    </row>
    <row r="7" spans="1:17" ht="42" x14ac:dyDescent="0.2">
      <c r="A7" s="40"/>
      <c r="C7" s="10" t="s">
        <v>8</v>
      </c>
      <c r="D7" s="3"/>
      <c r="E7" s="10" t="s">
        <v>252</v>
      </c>
      <c r="F7" s="3"/>
      <c r="G7" s="10" t="s">
        <v>253</v>
      </c>
      <c r="H7" s="3"/>
      <c r="I7" s="10" t="s">
        <v>254</v>
      </c>
      <c r="K7" s="10" t="s">
        <v>8</v>
      </c>
      <c r="L7" s="3"/>
      <c r="M7" s="10" t="s">
        <v>252</v>
      </c>
      <c r="N7" s="3"/>
      <c r="O7" s="10" t="s">
        <v>253</v>
      </c>
      <c r="P7" s="3"/>
      <c r="Q7" s="10" t="s">
        <v>254</v>
      </c>
    </row>
    <row r="8" spans="1:17" ht="18.75" x14ac:dyDescent="0.2">
      <c r="A8" s="24" t="s">
        <v>260</v>
      </c>
      <c r="C8" s="25"/>
      <c r="E8" s="25"/>
      <c r="G8" s="25"/>
      <c r="I8" s="25"/>
      <c r="K8" s="25">
        <v>59405940</v>
      </c>
      <c r="M8" s="25">
        <v>1119137424452</v>
      </c>
      <c r="O8" s="25">
        <v>1047472795465</v>
      </c>
      <c r="Q8" s="25">
        <v>71664628987</v>
      </c>
    </row>
    <row r="9" spans="1:17" ht="18.75" x14ac:dyDescent="0.2">
      <c r="A9" s="24" t="s">
        <v>179</v>
      </c>
      <c r="C9" s="25"/>
      <c r="E9" s="25"/>
      <c r="G9" s="25"/>
      <c r="I9" s="25"/>
      <c r="K9" s="25">
        <v>13994627</v>
      </c>
      <c r="M9" s="25">
        <v>98075080736</v>
      </c>
      <c r="O9" s="25">
        <v>99605330220</v>
      </c>
      <c r="Q9" s="25">
        <v>-1530249484</v>
      </c>
    </row>
    <row r="10" spans="1:17" ht="18.75" x14ac:dyDescent="0.2">
      <c r="A10" s="24" t="s">
        <v>22</v>
      </c>
      <c r="C10" s="25">
        <v>1648000</v>
      </c>
      <c r="E10" s="25">
        <v>156418272000</v>
      </c>
      <c r="G10" s="25">
        <v>137566800000</v>
      </c>
      <c r="I10" s="25">
        <v>18851472000</v>
      </c>
      <c r="K10" s="25">
        <v>1648000</v>
      </c>
      <c r="M10" s="25">
        <v>156418272000</v>
      </c>
      <c r="O10" s="25">
        <v>137566800000</v>
      </c>
      <c r="Q10" s="25">
        <v>18851472000</v>
      </c>
    </row>
    <row r="11" spans="1:17" ht="18.75" x14ac:dyDescent="0.2">
      <c r="A11" s="13" t="s">
        <v>183</v>
      </c>
      <c r="C11" s="14">
        <v>0</v>
      </c>
      <c r="E11" s="14">
        <v>0</v>
      </c>
      <c r="G11" s="14">
        <v>0</v>
      </c>
      <c r="I11" s="14">
        <v>0</v>
      </c>
      <c r="K11" s="14">
        <v>1600000</v>
      </c>
      <c r="M11" s="14">
        <v>142386281807</v>
      </c>
      <c r="O11" s="14">
        <v>138116083761</v>
      </c>
      <c r="Q11" s="14">
        <v>4270198046</v>
      </c>
    </row>
    <row r="12" spans="1:17" ht="18.75" x14ac:dyDescent="0.2">
      <c r="A12" s="13" t="s">
        <v>184</v>
      </c>
      <c r="C12" s="14">
        <v>0</v>
      </c>
      <c r="E12" s="14">
        <v>0</v>
      </c>
      <c r="G12" s="14">
        <v>0</v>
      </c>
      <c r="I12" s="14">
        <v>0</v>
      </c>
      <c r="K12" s="14">
        <v>6954748</v>
      </c>
      <c r="M12" s="14">
        <v>208068007344</v>
      </c>
      <c r="O12" s="14">
        <v>192648335771</v>
      </c>
      <c r="Q12" s="14">
        <v>15419671573</v>
      </c>
    </row>
    <row r="13" spans="1:17" ht="18.75" x14ac:dyDescent="0.2">
      <c r="A13" s="13" t="s">
        <v>178</v>
      </c>
      <c r="C13" s="14">
        <v>0</v>
      </c>
      <c r="E13" s="14">
        <v>0</v>
      </c>
      <c r="G13" s="14">
        <v>0</v>
      </c>
      <c r="I13" s="14">
        <v>0</v>
      </c>
      <c r="K13" s="14">
        <v>2635520</v>
      </c>
      <c r="M13" s="14">
        <v>20405736140</v>
      </c>
      <c r="O13" s="14">
        <v>20434741516</v>
      </c>
      <c r="Q13" s="14">
        <v>-29005376</v>
      </c>
    </row>
    <row r="14" spans="1:17" ht="18.75" x14ac:dyDescent="0.2">
      <c r="A14" s="13" t="s">
        <v>179</v>
      </c>
      <c r="C14" s="14">
        <v>0</v>
      </c>
      <c r="E14" s="14">
        <v>0</v>
      </c>
      <c r="G14" s="14">
        <v>0</v>
      </c>
      <c r="I14" s="14">
        <v>0</v>
      </c>
      <c r="K14" s="14">
        <v>13994627</v>
      </c>
      <c r="M14" s="14">
        <v>98075080736</v>
      </c>
      <c r="O14" s="14">
        <v>99605330220</v>
      </c>
      <c r="Q14" s="14">
        <v>-1530249484</v>
      </c>
    </row>
    <row r="15" spans="1:17" ht="18.75" x14ac:dyDescent="0.2">
      <c r="A15" s="13" t="s">
        <v>43</v>
      </c>
      <c r="C15" s="14">
        <v>15000</v>
      </c>
      <c r="E15" s="14">
        <v>15000000000</v>
      </c>
      <c r="G15" s="14">
        <v>13173437246</v>
      </c>
      <c r="I15" s="14">
        <v>1826562754</v>
      </c>
      <c r="K15" s="14">
        <v>15000</v>
      </c>
      <c r="M15" s="14">
        <v>15000000000</v>
      </c>
      <c r="O15" s="14">
        <v>13173437246</v>
      </c>
      <c r="Q15" s="14">
        <v>1826562754</v>
      </c>
    </row>
    <row r="16" spans="1:17" ht="18.75" x14ac:dyDescent="0.2">
      <c r="A16" s="13" t="s">
        <v>89</v>
      </c>
      <c r="C16" s="14">
        <v>998798</v>
      </c>
      <c r="E16" s="14">
        <v>940493874025</v>
      </c>
      <c r="G16" s="14">
        <v>1003605059618</v>
      </c>
      <c r="I16" s="14">
        <v>-63111185593</v>
      </c>
      <c r="K16" s="14">
        <v>998898</v>
      </c>
      <c r="M16" s="14">
        <v>940593855900</v>
      </c>
      <c r="O16" s="14">
        <v>1003705540901</v>
      </c>
      <c r="Q16" s="14">
        <v>-63111685001</v>
      </c>
    </row>
    <row r="17" spans="1:17" ht="18.75" x14ac:dyDescent="0.2">
      <c r="A17" s="13" t="s">
        <v>92</v>
      </c>
      <c r="C17" s="14">
        <v>1999000</v>
      </c>
      <c r="E17" s="14">
        <v>1881031423033</v>
      </c>
      <c r="G17" s="14">
        <v>1998637681250</v>
      </c>
      <c r="I17" s="14">
        <v>-117606258217</v>
      </c>
      <c r="K17" s="14">
        <v>1999000</v>
      </c>
      <c r="M17" s="14">
        <v>1881031423033</v>
      </c>
      <c r="O17" s="14">
        <v>1998637681250</v>
      </c>
      <c r="Q17" s="14">
        <v>-117606258217</v>
      </c>
    </row>
    <row r="18" spans="1:17" ht="18.75" x14ac:dyDescent="0.2">
      <c r="A18" s="13" t="s">
        <v>63</v>
      </c>
      <c r="C18" s="14">
        <v>5000</v>
      </c>
      <c r="E18" s="14">
        <v>4749139063</v>
      </c>
      <c r="G18" s="14">
        <v>4999093750</v>
      </c>
      <c r="I18" s="14">
        <v>-249954687</v>
      </c>
      <c r="K18" s="14">
        <v>5000</v>
      </c>
      <c r="M18" s="14">
        <v>4749139063</v>
      </c>
      <c r="O18" s="14">
        <v>4999093750</v>
      </c>
      <c r="Q18" s="14">
        <v>-249954687</v>
      </c>
    </row>
    <row r="19" spans="1:17" ht="18.75" x14ac:dyDescent="0.2">
      <c r="A19" s="13" t="s">
        <v>95</v>
      </c>
      <c r="C19" s="14">
        <v>1805360</v>
      </c>
      <c r="E19" s="14">
        <v>1699959128960</v>
      </c>
      <c r="G19" s="14">
        <v>1696141964827</v>
      </c>
      <c r="I19" s="14">
        <v>3817164133</v>
      </c>
      <c r="K19" s="14">
        <v>1805360</v>
      </c>
      <c r="M19" s="14">
        <v>1699959128960</v>
      </c>
      <c r="O19" s="14">
        <v>1696141964827</v>
      </c>
      <c r="Q19" s="14">
        <v>3817164133</v>
      </c>
    </row>
    <row r="20" spans="1:17" ht="18.75" x14ac:dyDescent="0.2">
      <c r="A20" s="13" t="s">
        <v>189</v>
      </c>
      <c r="C20" s="14">
        <v>0</v>
      </c>
      <c r="E20" s="14">
        <v>0</v>
      </c>
      <c r="G20" s="14">
        <v>0</v>
      </c>
      <c r="I20" s="14">
        <v>0</v>
      </c>
      <c r="K20" s="14">
        <v>5000</v>
      </c>
      <c r="M20" s="14">
        <v>5000000000</v>
      </c>
      <c r="O20" s="14">
        <v>4819626284</v>
      </c>
      <c r="Q20" s="14">
        <v>180373716</v>
      </c>
    </row>
    <row r="21" spans="1:17" ht="18.75" x14ac:dyDescent="0.2">
      <c r="A21" s="13" t="s">
        <v>190</v>
      </c>
      <c r="C21" s="14">
        <v>0</v>
      </c>
      <c r="E21" s="14">
        <v>0</v>
      </c>
      <c r="G21" s="14">
        <v>0</v>
      </c>
      <c r="I21" s="14">
        <v>0</v>
      </c>
      <c r="K21" s="14">
        <v>5000</v>
      </c>
      <c r="M21" s="14">
        <v>5095276315</v>
      </c>
      <c r="O21" s="14">
        <v>4999093750</v>
      </c>
      <c r="Q21" s="14">
        <v>96182565</v>
      </c>
    </row>
    <row r="22" spans="1:17" ht="18.75" x14ac:dyDescent="0.2">
      <c r="A22" s="13" t="s">
        <v>191</v>
      </c>
      <c r="C22" s="14">
        <v>0</v>
      </c>
      <c r="E22" s="14">
        <v>0</v>
      </c>
      <c r="G22" s="14">
        <v>0</v>
      </c>
      <c r="I22" s="14">
        <v>0</v>
      </c>
      <c r="K22" s="14">
        <v>9100</v>
      </c>
      <c r="M22" s="14">
        <v>9100000000</v>
      </c>
      <c r="O22" s="14">
        <v>9098350625</v>
      </c>
      <c r="Q22" s="14">
        <v>1649375</v>
      </c>
    </row>
    <row r="23" spans="1:17" ht="18.75" x14ac:dyDescent="0.2">
      <c r="A23" s="13" t="s">
        <v>192</v>
      </c>
      <c r="C23" s="14">
        <v>0</v>
      </c>
      <c r="E23" s="14">
        <v>0</v>
      </c>
      <c r="G23" s="14">
        <v>0</v>
      </c>
      <c r="I23" s="14">
        <v>0</v>
      </c>
      <c r="K23" s="14">
        <v>5000</v>
      </c>
      <c r="M23" s="14">
        <v>5000000000</v>
      </c>
      <c r="O23" s="14">
        <v>4890113506</v>
      </c>
      <c r="Q23" s="14">
        <v>109886494</v>
      </c>
    </row>
    <row r="24" spans="1:17" ht="18.75" x14ac:dyDescent="0.2">
      <c r="A24" s="13" t="s">
        <v>193</v>
      </c>
      <c r="C24" s="14">
        <v>0</v>
      </c>
      <c r="E24" s="14">
        <v>0</v>
      </c>
      <c r="G24" s="14">
        <v>0</v>
      </c>
      <c r="I24" s="14">
        <v>0</v>
      </c>
      <c r="K24" s="14">
        <v>5000</v>
      </c>
      <c r="M24" s="14">
        <v>5000000000</v>
      </c>
      <c r="O24" s="14">
        <v>4958601090</v>
      </c>
      <c r="Q24" s="14">
        <v>41398910</v>
      </c>
    </row>
    <row r="25" spans="1:17" ht="18.75" x14ac:dyDescent="0.2">
      <c r="A25" s="13" t="s">
        <v>194</v>
      </c>
      <c r="C25" s="14">
        <v>0</v>
      </c>
      <c r="E25" s="14">
        <v>0</v>
      </c>
      <c r="G25" s="14">
        <v>0</v>
      </c>
      <c r="I25" s="14">
        <v>0</v>
      </c>
      <c r="K25" s="14">
        <v>2980310</v>
      </c>
      <c r="M25" s="14">
        <v>2798455052740</v>
      </c>
      <c r="O25" s="14">
        <v>2812902708959</v>
      </c>
      <c r="Q25" s="14">
        <v>-14447656219</v>
      </c>
    </row>
    <row r="26" spans="1:17" ht="18.75" x14ac:dyDescent="0.2">
      <c r="A26" s="13" t="s">
        <v>195</v>
      </c>
      <c r="C26" s="14">
        <v>0</v>
      </c>
      <c r="E26" s="14">
        <v>0</v>
      </c>
      <c r="G26" s="14">
        <v>0</v>
      </c>
      <c r="I26" s="14">
        <v>0</v>
      </c>
      <c r="K26" s="14">
        <v>5000</v>
      </c>
      <c r="M26" s="14">
        <v>4999093750</v>
      </c>
      <c r="O26" s="14">
        <v>4819126375</v>
      </c>
      <c r="Q26" s="14">
        <v>179967375</v>
      </c>
    </row>
    <row r="27" spans="1:17" ht="18.75" x14ac:dyDescent="0.2">
      <c r="A27" s="13" t="s">
        <v>37</v>
      </c>
      <c r="C27" s="14">
        <v>0</v>
      </c>
      <c r="E27" s="14">
        <v>0</v>
      </c>
      <c r="G27" s="14">
        <v>0</v>
      </c>
      <c r="I27" s="14">
        <v>0</v>
      </c>
      <c r="K27" s="14">
        <v>5000</v>
      </c>
      <c r="M27" s="14">
        <v>4533928079</v>
      </c>
      <c r="O27" s="14">
        <v>4999093750</v>
      </c>
      <c r="Q27" s="14">
        <v>-465165671</v>
      </c>
    </row>
    <row r="28" spans="1:17" ht="18.75" x14ac:dyDescent="0.2">
      <c r="A28" s="13" t="s">
        <v>196</v>
      </c>
      <c r="C28" s="14">
        <v>0</v>
      </c>
      <c r="E28" s="14">
        <v>0</v>
      </c>
      <c r="G28" s="14">
        <v>0</v>
      </c>
      <c r="I28" s="14">
        <v>0</v>
      </c>
      <c r="K28" s="14">
        <v>6498800</v>
      </c>
      <c r="M28" s="14">
        <v>5429057850841</v>
      </c>
      <c r="O28" s="14">
        <v>6497622092500</v>
      </c>
      <c r="Q28" s="14">
        <v>-1068564241659</v>
      </c>
    </row>
    <row r="29" spans="1:17" ht="18.75" x14ac:dyDescent="0.2">
      <c r="A29" s="13" t="s">
        <v>197</v>
      </c>
      <c r="C29" s="14">
        <v>0</v>
      </c>
      <c r="E29" s="14">
        <v>0</v>
      </c>
      <c r="G29" s="14">
        <v>0</v>
      </c>
      <c r="I29" s="14">
        <v>0</v>
      </c>
      <c r="K29" s="14">
        <v>3490000</v>
      </c>
      <c r="M29" s="14">
        <v>4960865532231</v>
      </c>
      <c r="O29" s="14">
        <v>4727373357687</v>
      </c>
      <c r="Q29" s="14">
        <v>233492174544</v>
      </c>
    </row>
    <row r="30" spans="1:17" ht="18.75" x14ac:dyDescent="0.2">
      <c r="A30" s="13" t="s">
        <v>198</v>
      </c>
      <c r="C30" s="14">
        <v>0</v>
      </c>
      <c r="E30" s="14">
        <v>0</v>
      </c>
      <c r="G30" s="14">
        <v>0</v>
      </c>
      <c r="I30" s="14">
        <v>0</v>
      </c>
      <c r="K30" s="14">
        <v>1997900</v>
      </c>
      <c r="M30" s="14">
        <v>1812115237000</v>
      </c>
      <c r="O30" s="14">
        <v>1997537880625</v>
      </c>
      <c r="Q30" s="14">
        <v>-185422643625</v>
      </c>
    </row>
    <row r="31" spans="1:17" ht="18.75" x14ac:dyDescent="0.2">
      <c r="A31" s="13" t="s">
        <v>199</v>
      </c>
      <c r="C31" s="14">
        <v>0</v>
      </c>
      <c r="E31" s="14">
        <v>0</v>
      </c>
      <c r="G31" s="14">
        <v>0</v>
      </c>
      <c r="I31" s="14">
        <v>0</v>
      </c>
      <c r="K31" s="14">
        <v>2095500</v>
      </c>
      <c r="M31" s="14">
        <v>2054267925744</v>
      </c>
      <c r="O31" s="14">
        <v>2026442150776</v>
      </c>
      <c r="Q31" s="14">
        <v>27825774968</v>
      </c>
    </row>
    <row r="32" spans="1:17" ht="18.75" x14ac:dyDescent="0.2">
      <c r="A32" s="13" t="s">
        <v>200</v>
      </c>
      <c r="C32" s="14">
        <v>0</v>
      </c>
      <c r="E32" s="14">
        <v>0</v>
      </c>
      <c r="G32" s="14">
        <v>0</v>
      </c>
      <c r="I32" s="14">
        <v>0</v>
      </c>
      <c r="K32" s="14">
        <v>1247500</v>
      </c>
      <c r="M32" s="14">
        <v>1247460515625</v>
      </c>
      <c r="O32" s="14">
        <v>1247273890625</v>
      </c>
      <c r="Q32" s="14">
        <v>186625000</v>
      </c>
    </row>
    <row r="33" spans="1:17" ht="18.75" x14ac:dyDescent="0.2">
      <c r="A33" s="13" t="s">
        <v>201</v>
      </c>
      <c r="C33" s="14">
        <v>0</v>
      </c>
      <c r="E33" s="14">
        <v>0</v>
      </c>
      <c r="G33" s="14">
        <v>0</v>
      </c>
      <c r="I33" s="14">
        <v>0</v>
      </c>
      <c r="K33" s="14">
        <v>2998950</v>
      </c>
      <c r="M33" s="14">
        <v>2998479077827</v>
      </c>
      <c r="O33" s="14">
        <v>2998406440327</v>
      </c>
      <c r="Q33" s="14">
        <v>72637500</v>
      </c>
    </row>
    <row r="34" spans="1:17" ht="18.75" x14ac:dyDescent="0.2">
      <c r="A34" s="13" t="s">
        <v>202</v>
      </c>
      <c r="C34" s="14">
        <v>0</v>
      </c>
      <c r="E34" s="14">
        <v>0</v>
      </c>
      <c r="G34" s="14">
        <v>0</v>
      </c>
      <c r="I34" s="14">
        <v>0</v>
      </c>
      <c r="K34" s="14">
        <v>9457500</v>
      </c>
      <c r="M34" s="14">
        <v>8753889499093</v>
      </c>
      <c r="O34" s="14">
        <v>9128621325511</v>
      </c>
      <c r="Q34" s="14">
        <v>-374731826418</v>
      </c>
    </row>
    <row r="35" spans="1:17" ht="18.75" x14ac:dyDescent="0.2">
      <c r="A35" s="13" t="s">
        <v>203</v>
      </c>
      <c r="C35" s="14">
        <v>0</v>
      </c>
      <c r="E35" s="14">
        <v>0</v>
      </c>
      <c r="G35" s="14">
        <v>0</v>
      </c>
      <c r="I35" s="14">
        <v>0</v>
      </c>
      <c r="K35" s="14">
        <v>1000000</v>
      </c>
      <c r="M35" s="14">
        <v>948910318448</v>
      </c>
      <c r="O35" s="14">
        <v>920038250000</v>
      </c>
      <c r="Q35" s="14">
        <v>28872068448</v>
      </c>
    </row>
    <row r="36" spans="1:17" ht="18.75" x14ac:dyDescent="0.2">
      <c r="A36" s="13" t="s">
        <v>75</v>
      </c>
      <c r="C36" s="14">
        <v>0</v>
      </c>
      <c r="E36" s="14">
        <v>0</v>
      </c>
      <c r="G36" s="14">
        <v>0</v>
      </c>
      <c r="I36" s="14">
        <v>0</v>
      </c>
      <c r="K36" s="14">
        <v>10000</v>
      </c>
      <c r="M36" s="14">
        <v>9613957158</v>
      </c>
      <c r="O36" s="14">
        <v>9068882798</v>
      </c>
      <c r="Q36" s="14">
        <v>545074360</v>
      </c>
    </row>
    <row r="37" spans="1:17" ht="18.75" x14ac:dyDescent="0.2">
      <c r="A37" s="13" t="s">
        <v>81</v>
      </c>
      <c r="C37" s="14">
        <v>0</v>
      </c>
      <c r="E37" s="14">
        <v>0</v>
      </c>
      <c r="G37" s="14">
        <v>0</v>
      </c>
      <c r="I37" s="14">
        <v>0</v>
      </c>
      <c r="K37" s="14">
        <v>10000</v>
      </c>
      <c r="M37" s="14">
        <v>8998368750</v>
      </c>
      <c r="O37" s="14">
        <v>9220528476</v>
      </c>
      <c r="Q37" s="14">
        <v>-222159726</v>
      </c>
    </row>
    <row r="38" spans="1:17" ht="18.75" x14ac:dyDescent="0.2">
      <c r="A38" s="13" t="s">
        <v>204</v>
      </c>
      <c r="C38" s="14">
        <v>0</v>
      </c>
      <c r="E38" s="14">
        <v>0</v>
      </c>
      <c r="G38" s="14">
        <v>0</v>
      </c>
      <c r="I38" s="14">
        <v>0</v>
      </c>
      <c r="K38" s="14">
        <v>341203</v>
      </c>
      <c r="M38" s="14">
        <v>341179744952</v>
      </c>
      <c r="O38" s="14">
        <v>326369744860</v>
      </c>
      <c r="Q38" s="14">
        <v>14810000092</v>
      </c>
    </row>
    <row r="39" spans="1:17" ht="18.75" x14ac:dyDescent="0.2">
      <c r="A39" s="13" t="s">
        <v>78</v>
      </c>
      <c r="C39" s="14">
        <v>0</v>
      </c>
      <c r="E39" s="14">
        <v>0</v>
      </c>
      <c r="G39" s="14">
        <v>0</v>
      </c>
      <c r="I39" s="14">
        <v>0</v>
      </c>
      <c r="K39" s="14">
        <v>10000</v>
      </c>
      <c r="M39" s="14">
        <v>9698241875</v>
      </c>
      <c r="O39" s="14">
        <v>9792224838</v>
      </c>
      <c r="Q39" s="14">
        <v>-93982963</v>
      </c>
    </row>
    <row r="40" spans="1:17" ht="18.75" x14ac:dyDescent="0.2">
      <c r="A40" s="13" t="s">
        <v>205</v>
      </c>
      <c r="C40" s="14">
        <v>0</v>
      </c>
      <c r="E40" s="14">
        <v>0</v>
      </c>
      <c r="G40" s="14">
        <v>0</v>
      </c>
      <c r="I40" s="14">
        <v>0</v>
      </c>
      <c r="K40" s="14">
        <v>5000</v>
      </c>
      <c r="M40" s="14">
        <v>5000000000</v>
      </c>
      <c r="O40" s="14">
        <v>4951602359</v>
      </c>
      <c r="Q40" s="14">
        <v>48397641</v>
      </c>
    </row>
    <row r="41" spans="1:17" ht="18.75" x14ac:dyDescent="0.2">
      <c r="A41" s="15" t="s">
        <v>206</v>
      </c>
      <c r="C41" s="16">
        <v>0</v>
      </c>
      <c r="E41" s="16">
        <v>0</v>
      </c>
      <c r="G41" s="16">
        <v>0</v>
      </c>
      <c r="I41" s="16">
        <v>0</v>
      </c>
      <c r="K41" s="16">
        <v>500000</v>
      </c>
      <c r="M41" s="16">
        <v>487480000000</v>
      </c>
      <c r="O41" s="16">
        <v>478393275500</v>
      </c>
      <c r="Q41" s="16">
        <v>9086724500</v>
      </c>
    </row>
    <row r="42" spans="1:17" ht="21.75" thickBot="1" x14ac:dyDescent="0.25">
      <c r="A42" s="17" t="s">
        <v>23</v>
      </c>
      <c r="C42" s="8">
        <v>6471158</v>
      </c>
      <c r="E42" s="8">
        <v>4697651837081</v>
      </c>
      <c r="G42" s="8">
        <v>4854124036691</v>
      </c>
      <c r="I42" s="8">
        <v>-156472199610</v>
      </c>
      <c r="K42" s="8">
        <v>64337916</v>
      </c>
      <c r="M42" s="8">
        <f>SUM(M8:M41)</f>
        <v>38288099050599</v>
      </c>
      <c r="O42" s="8">
        <f>SUM(O8:O41)</f>
        <v>39684705496148</v>
      </c>
      <c r="Q42" s="8">
        <f>SUM(Q8:Q41)</f>
        <v>-1396606445549</v>
      </c>
    </row>
    <row r="43" spans="1:17" ht="13.5" thickTop="1" x14ac:dyDescent="0.2">
      <c r="M43" s="22"/>
      <c r="O43" s="22"/>
      <c r="Q43" s="22">
        <v>1380520953799</v>
      </c>
    </row>
    <row r="44" spans="1:17" x14ac:dyDescent="0.2">
      <c r="M44" s="22"/>
      <c r="Q44" s="22">
        <v>3839507987</v>
      </c>
    </row>
    <row r="45" spans="1:17" x14ac:dyDescent="0.2">
      <c r="M45" s="22"/>
      <c r="Q45" s="22">
        <v>6222583595</v>
      </c>
    </row>
    <row r="46" spans="1:17" x14ac:dyDescent="0.2">
      <c r="M46" s="22"/>
      <c r="Q46" s="22">
        <f>Q45+Q44+Q43</f>
        <v>1390583045381</v>
      </c>
    </row>
    <row r="47" spans="1:17" x14ac:dyDescent="0.2">
      <c r="Q47" s="22">
        <f>Q46+Q42</f>
        <v>-6023400168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28"/>
  <sheetViews>
    <sheetView rightToLeft="1" view="pageBreakPreview" topLeftCell="A22" zoomScaleNormal="100" zoomScaleSheetLayoutView="100" workbookViewId="0">
      <selection activeCell="A16" sqref="A16:A17"/>
    </sheetView>
  </sheetViews>
  <sheetFormatPr defaultRowHeight="12.75" x14ac:dyDescent="0.2"/>
  <cols>
    <col min="1" max="1" width="30.42578125" style="1" bestFit="1" customWidth="1"/>
    <col min="2" max="2" width="1.28515625" style="1" customWidth="1"/>
    <col min="3" max="3" width="10.7109375" style="1" bestFit="1" customWidth="1"/>
    <col min="4" max="4" width="1.28515625" style="1" customWidth="1"/>
    <col min="5" max="5" width="18.85546875" style="1" bestFit="1" customWidth="1"/>
    <col min="6" max="6" width="1.28515625" style="1" customWidth="1"/>
    <col min="7" max="7" width="18.7109375" style="1" bestFit="1" customWidth="1"/>
    <col min="8" max="8" width="1.28515625" style="1" customWidth="1"/>
    <col min="9" max="9" width="17" style="1" bestFit="1" customWidth="1"/>
    <col min="10" max="10" width="1.28515625" style="1" customWidth="1"/>
    <col min="11" max="11" width="10.7109375" style="1" bestFit="1" customWidth="1"/>
    <col min="12" max="12" width="1.28515625" style="1" customWidth="1"/>
    <col min="13" max="13" width="18.85546875" style="1" bestFit="1" customWidth="1"/>
    <col min="14" max="14" width="1.28515625" style="1" customWidth="1"/>
    <col min="15" max="15" width="18.85546875" style="1" bestFit="1" customWidth="1"/>
    <col min="16" max="16" width="1.28515625" style="1" customWidth="1"/>
    <col min="17" max="17" width="17" style="1" bestFit="1" customWidth="1"/>
    <col min="18" max="16384" width="9.140625" style="1"/>
  </cols>
  <sheetData>
    <row r="1" spans="1:17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5" spans="1:17" ht="24" x14ac:dyDescent="0.2">
      <c r="A5" s="44" t="s">
        <v>255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1" x14ac:dyDescent="0.2">
      <c r="A6" s="40" t="s">
        <v>156</v>
      </c>
      <c r="C6" s="40" t="s">
        <v>172</v>
      </c>
      <c r="D6" s="40"/>
      <c r="E6" s="40"/>
      <c r="F6" s="40"/>
      <c r="G6" s="40"/>
      <c r="H6" s="40"/>
      <c r="I6" s="40"/>
      <c r="K6" s="40" t="s">
        <v>173</v>
      </c>
      <c r="L6" s="40"/>
      <c r="M6" s="40"/>
      <c r="N6" s="40"/>
      <c r="O6" s="40"/>
      <c r="P6" s="40"/>
      <c r="Q6" s="40"/>
    </row>
    <row r="7" spans="1:17" ht="42" x14ac:dyDescent="0.2">
      <c r="A7" s="40"/>
      <c r="C7" s="10" t="s">
        <v>8</v>
      </c>
      <c r="D7" s="3"/>
      <c r="E7" s="10" t="s">
        <v>10</v>
      </c>
      <c r="F7" s="3"/>
      <c r="G7" s="10" t="s">
        <v>253</v>
      </c>
      <c r="H7" s="3"/>
      <c r="I7" s="10" t="s">
        <v>256</v>
      </c>
      <c r="K7" s="10" t="s">
        <v>8</v>
      </c>
      <c r="L7" s="3"/>
      <c r="M7" s="10" t="s">
        <v>10</v>
      </c>
      <c r="N7" s="3"/>
      <c r="O7" s="10" t="s">
        <v>253</v>
      </c>
      <c r="P7" s="3"/>
      <c r="Q7" s="10" t="s">
        <v>256</v>
      </c>
    </row>
    <row r="8" spans="1:17" ht="18.75" x14ac:dyDescent="0.2">
      <c r="A8" s="11" t="s">
        <v>22</v>
      </c>
      <c r="C8" s="12">
        <v>352000</v>
      </c>
      <c r="E8" s="12">
        <v>32737056000</v>
      </c>
      <c r="G8" s="12">
        <v>50051200000</v>
      </c>
      <c r="I8" s="12">
        <v>-17314144000</v>
      </c>
      <c r="K8" s="12">
        <v>352000</v>
      </c>
      <c r="M8" s="12">
        <v>32737056000</v>
      </c>
      <c r="O8" s="12">
        <v>29383200000</v>
      </c>
      <c r="Q8" s="12">
        <v>3353856000</v>
      </c>
    </row>
    <row r="9" spans="1:17" ht="18.75" x14ac:dyDescent="0.2">
      <c r="A9" s="13" t="s">
        <v>60</v>
      </c>
      <c r="C9" s="14">
        <v>100</v>
      </c>
      <c r="E9" s="14">
        <v>95002777</v>
      </c>
      <c r="G9" s="14">
        <v>95002777</v>
      </c>
      <c r="I9" s="14">
        <v>0</v>
      </c>
      <c r="K9" s="14">
        <v>100</v>
      </c>
      <c r="M9" s="14">
        <v>95002777</v>
      </c>
      <c r="O9" s="14">
        <v>95002777</v>
      </c>
      <c r="Q9" s="14">
        <v>0</v>
      </c>
    </row>
    <row r="10" spans="1:17" ht="18.75" x14ac:dyDescent="0.2">
      <c r="A10" s="13" t="s">
        <v>49</v>
      </c>
      <c r="C10" s="14">
        <v>156899</v>
      </c>
      <c r="E10" s="14">
        <v>151866391126</v>
      </c>
      <c r="G10" s="14">
        <v>148509361098</v>
      </c>
      <c r="I10" s="14">
        <v>3357030028</v>
      </c>
      <c r="K10" s="14">
        <v>156899</v>
      </c>
      <c r="M10" s="14">
        <v>151866391126</v>
      </c>
      <c r="O10" s="14">
        <v>125232907100</v>
      </c>
      <c r="Q10" s="14">
        <v>26633484026</v>
      </c>
    </row>
    <row r="11" spans="1:17" ht="18.75" x14ac:dyDescent="0.2">
      <c r="A11" s="13" t="s">
        <v>37</v>
      </c>
      <c r="C11" s="14">
        <v>2490000</v>
      </c>
      <c r="E11" s="14">
        <v>2068068094706</v>
      </c>
      <c r="G11" s="14">
        <v>2068068094706</v>
      </c>
      <c r="I11" s="14">
        <v>0</v>
      </c>
      <c r="K11" s="14">
        <v>2490000</v>
      </c>
      <c r="M11" s="14">
        <v>2068068094706</v>
      </c>
      <c r="O11" s="14">
        <v>2489548687500</v>
      </c>
      <c r="Q11" s="14">
        <v>-421480592793</v>
      </c>
    </row>
    <row r="12" spans="1:17" ht="18.75" x14ac:dyDescent="0.2">
      <c r="A12" s="13" t="s">
        <v>69</v>
      </c>
      <c r="C12" s="14">
        <v>263000</v>
      </c>
      <c r="E12" s="14">
        <v>262952331250</v>
      </c>
      <c r="G12" s="14">
        <v>261322026796</v>
      </c>
      <c r="I12" s="14">
        <v>1630304454</v>
      </c>
      <c r="K12" s="14">
        <v>263000</v>
      </c>
      <c r="M12" s="14">
        <v>262952331250</v>
      </c>
      <c r="O12" s="14">
        <v>266675736260</v>
      </c>
      <c r="Q12" s="14">
        <v>-3723405010</v>
      </c>
    </row>
    <row r="13" spans="1:17" ht="18.75" x14ac:dyDescent="0.2">
      <c r="A13" s="13" t="s">
        <v>72</v>
      </c>
      <c r="C13" s="14">
        <v>990000</v>
      </c>
      <c r="E13" s="14">
        <v>1029858804253</v>
      </c>
      <c r="G13" s="14">
        <v>1029858804253</v>
      </c>
      <c r="I13" s="14">
        <v>0</v>
      </c>
      <c r="K13" s="14">
        <v>990000</v>
      </c>
      <c r="M13" s="14">
        <v>1029858804253</v>
      </c>
      <c r="O13" s="14">
        <v>1029858804253</v>
      </c>
      <c r="Q13" s="14">
        <v>0</v>
      </c>
    </row>
    <row r="14" spans="1:17" ht="18.75" x14ac:dyDescent="0.2">
      <c r="A14" s="13" t="s">
        <v>66</v>
      </c>
      <c r="C14" s="14">
        <v>995000</v>
      </c>
      <c r="E14" s="14">
        <v>821959792780</v>
      </c>
      <c r="G14" s="14">
        <v>954628942137</v>
      </c>
      <c r="I14" s="14">
        <v>-132669149357</v>
      </c>
      <c r="K14" s="14">
        <v>995000</v>
      </c>
      <c r="M14" s="14">
        <v>821959792780</v>
      </c>
      <c r="O14" s="14">
        <v>1004767852812</v>
      </c>
      <c r="Q14" s="14">
        <v>-182808060032</v>
      </c>
    </row>
    <row r="15" spans="1:17" ht="18.75" x14ac:dyDescent="0.2">
      <c r="A15" s="13" t="s">
        <v>46</v>
      </c>
      <c r="C15" s="14">
        <v>23000</v>
      </c>
      <c r="E15" s="14">
        <v>22746326480</v>
      </c>
      <c r="G15" s="14">
        <v>22241567985</v>
      </c>
      <c r="I15" s="14">
        <v>504758495</v>
      </c>
      <c r="K15" s="14">
        <v>23000</v>
      </c>
      <c r="M15" s="14">
        <v>22746326480</v>
      </c>
      <c r="O15" s="14">
        <v>20067682604</v>
      </c>
      <c r="Q15" s="14">
        <v>2678643876</v>
      </c>
    </row>
    <row r="16" spans="1:17" ht="18.75" x14ac:dyDescent="0.2">
      <c r="A16" s="13" t="s">
        <v>52</v>
      </c>
      <c r="C16" s="14">
        <v>63900</v>
      </c>
      <c r="E16" s="14">
        <v>48919361758</v>
      </c>
      <c r="G16" s="14">
        <v>48491309356</v>
      </c>
      <c r="I16" s="14">
        <v>428052402</v>
      </c>
      <c r="K16" s="14">
        <v>63900</v>
      </c>
      <c r="M16" s="14">
        <v>48919361758</v>
      </c>
      <c r="O16" s="14">
        <v>43361790885</v>
      </c>
      <c r="Q16" s="14">
        <v>5557570873</v>
      </c>
    </row>
    <row r="17" spans="1:17" ht="18.75" x14ac:dyDescent="0.2">
      <c r="A17" s="13" t="s">
        <v>75</v>
      </c>
      <c r="C17" s="14">
        <v>2745000</v>
      </c>
      <c r="E17" s="14">
        <v>2614138601484</v>
      </c>
      <c r="G17" s="14">
        <v>2610186517929</v>
      </c>
      <c r="I17" s="14">
        <v>3952083555</v>
      </c>
      <c r="K17" s="14">
        <v>2745000</v>
      </c>
      <c r="M17" s="14">
        <v>2614138601484</v>
      </c>
      <c r="O17" s="14">
        <v>2489408328001</v>
      </c>
      <c r="Q17" s="14">
        <v>124730273483</v>
      </c>
    </row>
    <row r="18" spans="1:17" ht="18.75" x14ac:dyDescent="0.2">
      <c r="A18" s="13" t="s">
        <v>54</v>
      </c>
      <c r="C18" s="14">
        <v>30000</v>
      </c>
      <c r="E18" s="14">
        <v>22645894687</v>
      </c>
      <c r="G18" s="14">
        <v>21939522740</v>
      </c>
      <c r="I18" s="14">
        <v>706371947</v>
      </c>
      <c r="K18" s="14">
        <v>30000</v>
      </c>
      <c r="M18" s="14">
        <v>22645894687</v>
      </c>
      <c r="O18" s="14">
        <v>19713572437</v>
      </c>
      <c r="Q18" s="14">
        <v>2932322250</v>
      </c>
    </row>
    <row r="19" spans="1:17" ht="18.75" x14ac:dyDescent="0.2">
      <c r="A19" s="13" t="s">
        <v>63</v>
      </c>
      <c r="C19" s="14">
        <v>2995000</v>
      </c>
      <c r="E19" s="14">
        <v>2614472520950</v>
      </c>
      <c r="G19" s="14">
        <v>2694511531250</v>
      </c>
      <c r="I19" s="14">
        <v>-80039010299</v>
      </c>
      <c r="K19" s="14">
        <v>2995000</v>
      </c>
      <c r="M19" s="14">
        <v>2614472520950</v>
      </c>
      <c r="O19" s="14">
        <v>2994457156250</v>
      </c>
      <c r="Q19" s="14">
        <v>-379984635299</v>
      </c>
    </row>
    <row r="20" spans="1:17" ht="18.75" x14ac:dyDescent="0.2">
      <c r="A20" s="13" t="s">
        <v>81</v>
      </c>
      <c r="C20" s="14">
        <v>520854</v>
      </c>
      <c r="E20" s="14">
        <v>473891231643</v>
      </c>
      <c r="G20" s="14">
        <v>460299406208</v>
      </c>
      <c r="I20" s="14">
        <v>13591825435</v>
      </c>
      <c r="K20" s="14">
        <v>520854</v>
      </c>
      <c r="M20" s="14">
        <v>473891231643</v>
      </c>
      <c r="O20" s="14">
        <v>480254913897</v>
      </c>
      <c r="Q20" s="14">
        <v>-6363682253</v>
      </c>
    </row>
    <row r="21" spans="1:17" ht="18.75" x14ac:dyDescent="0.2">
      <c r="A21" s="13" t="s">
        <v>78</v>
      </c>
      <c r="C21" s="14">
        <v>322473</v>
      </c>
      <c r="E21" s="14">
        <v>317304281123</v>
      </c>
      <c r="G21" s="14">
        <v>317304281123</v>
      </c>
      <c r="I21" s="14">
        <v>0</v>
      </c>
      <c r="K21" s="14">
        <v>322473</v>
      </c>
      <c r="M21" s="14">
        <v>317304281123</v>
      </c>
      <c r="O21" s="14">
        <v>315772812001</v>
      </c>
      <c r="Q21" s="14">
        <v>1531469122</v>
      </c>
    </row>
    <row r="22" spans="1:17" ht="18.75" x14ac:dyDescent="0.2">
      <c r="A22" s="13" t="s">
        <v>83</v>
      </c>
      <c r="C22" s="14">
        <v>500000</v>
      </c>
      <c r="E22" s="14">
        <v>499909375000</v>
      </c>
      <c r="G22" s="14">
        <v>499909375000</v>
      </c>
      <c r="I22" s="14">
        <v>0</v>
      </c>
      <c r="K22" s="14">
        <v>500000</v>
      </c>
      <c r="M22" s="14">
        <v>499909375000</v>
      </c>
      <c r="O22" s="14">
        <v>458811825281</v>
      </c>
      <c r="Q22" s="14">
        <v>41097549719</v>
      </c>
    </row>
    <row r="23" spans="1:17" ht="18.75" x14ac:dyDescent="0.2">
      <c r="A23" s="13" t="s">
        <v>86</v>
      </c>
      <c r="C23" s="14">
        <v>1500000</v>
      </c>
      <c r="E23" s="14">
        <v>1442069577506</v>
      </c>
      <c r="G23" s="14">
        <v>1499728125000</v>
      </c>
      <c r="I23" s="14">
        <v>-57658547493</v>
      </c>
      <c r="K23" s="14">
        <v>1500000</v>
      </c>
      <c r="M23" s="14">
        <v>1442069577506</v>
      </c>
      <c r="O23" s="14">
        <v>1500000000000</v>
      </c>
      <c r="Q23" s="14">
        <v>-57930422493</v>
      </c>
    </row>
    <row r="24" spans="1:17" ht="18.75" x14ac:dyDescent="0.2">
      <c r="A24" s="13" t="s">
        <v>40</v>
      </c>
      <c r="C24" s="14">
        <v>3100</v>
      </c>
      <c r="E24" s="14">
        <v>2270338426</v>
      </c>
      <c r="G24" s="14">
        <v>2239963932</v>
      </c>
      <c r="I24" s="14">
        <v>30374494</v>
      </c>
      <c r="K24" s="14">
        <v>3100</v>
      </c>
      <c r="M24" s="14">
        <v>2270338426</v>
      </c>
      <c r="O24" s="14">
        <v>1981259037</v>
      </c>
      <c r="Q24" s="14">
        <v>289079389</v>
      </c>
    </row>
    <row r="25" spans="1:17" ht="18.75" x14ac:dyDescent="0.2">
      <c r="A25" s="13" t="s">
        <v>57</v>
      </c>
      <c r="C25" s="14">
        <v>2000000</v>
      </c>
      <c r="E25" s="14">
        <v>1999637500000</v>
      </c>
      <c r="G25" s="14">
        <v>1999637500000</v>
      </c>
      <c r="I25" s="14">
        <v>0</v>
      </c>
      <c r="K25" s="14">
        <v>2000000</v>
      </c>
      <c r="M25" s="14">
        <v>1999637500000</v>
      </c>
      <c r="O25" s="14">
        <v>2000000000000</v>
      </c>
      <c r="Q25" s="14">
        <v>-362500000</v>
      </c>
    </row>
    <row r="26" spans="1:17" ht="18.75" x14ac:dyDescent="0.2">
      <c r="A26" s="13" t="s">
        <v>33</v>
      </c>
      <c r="C26" s="14">
        <v>4308000</v>
      </c>
      <c r="E26" s="14">
        <v>6289500547042</v>
      </c>
      <c r="G26" s="14">
        <v>6176468422799</v>
      </c>
      <c r="I26" s="14">
        <v>113032124243</v>
      </c>
      <c r="K26" s="14">
        <v>4308000</v>
      </c>
      <c r="M26" s="14">
        <v>6289500547042</v>
      </c>
      <c r="O26" s="14">
        <v>5999967000000</v>
      </c>
      <c r="Q26" s="14">
        <v>289533547042</v>
      </c>
    </row>
    <row r="27" spans="1:17" ht="18.75" x14ac:dyDescent="0.2">
      <c r="A27" s="15" t="s">
        <v>95</v>
      </c>
      <c r="C27" s="16">
        <v>1599640</v>
      </c>
      <c r="E27" s="16">
        <v>1505164339907</v>
      </c>
      <c r="G27" s="16">
        <v>1502867313231</v>
      </c>
      <c r="I27" s="16">
        <v>2297026676</v>
      </c>
      <c r="K27" s="16">
        <v>1599640</v>
      </c>
      <c r="M27" s="16">
        <v>1505164339907</v>
      </c>
      <c r="O27" s="16">
        <v>1502867313231</v>
      </c>
      <c r="Q27" s="16">
        <v>2297026676</v>
      </c>
    </row>
    <row r="28" spans="1:17" ht="21.75" thickBot="1" x14ac:dyDescent="0.25">
      <c r="A28" s="17" t="s">
        <v>23</v>
      </c>
      <c r="C28" s="8">
        <v>21857966</v>
      </c>
      <c r="E28" s="8">
        <v>22220207368898</v>
      </c>
      <c r="G28" s="8">
        <v>22368358268320</v>
      </c>
      <c r="I28" s="8">
        <v>-148150899420</v>
      </c>
      <c r="K28" s="8">
        <v>21857966</v>
      </c>
      <c r="M28" s="8">
        <v>22220207368898</v>
      </c>
      <c r="O28" s="8">
        <v>22772225844326</v>
      </c>
      <c r="Q28" s="8">
        <v>-552018475424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7"/>
  <sheetViews>
    <sheetView rightToLeft="1" view="pageBreakPreview" topLeftCell="H1" zoomScale="85" zoomScaleNormal="70" zoomScaleSheetLayoutView="85" workbookViewId="0">
      <selection activeCell="R15" sqref="R15"/>
    </sheetView>
  </sheetViews>
  <sheetFormatPr defaultRowHeight="12.75" x14ac:dyDescent="0.2"/>
  <cols>
    <col min="1" max="1" width="6.7109375" style="1" bestFit="1" customWidth="1"/>
    <col min="2" max="2" width="28.5703125" style="1" customWidth="1"/>
    <col min="3" max="3" width="1.28515625" style="1" customWidth="1"/>
    <col min="4" max="4" width="18.5703125" style="1" bestFit="1" customWidth="1"/>
    <col min="5" max="5" width="1.28515625" style="1" customWidth="1"/>
    <col min="6" max="6" width="28.7109375" style="1" bestFit="1" customWidth="1"/>
    <col min="7" max="7" width="1.28515625" style="1" customWidth="1"/>
    <col min="8" max="8" width="16" style="1" bestFit="1" customWidth="1"/>
    <col min="9" max="9" width="1.28515625" style="1" customWidth="1"/>
    <col min="10" max="10" width="12.85546875" style="1" bestFit="1" customWidth="1"/>
    <col min="11" max="11" width="1.28515625" style="1" customWidth="1"/>
    <col min="12" max="12" width="13.140625" style="1" bestFit="1" customWidth="1"/>
    <col min="13" max="13" width="1.28515625" style="1" customWidth="1"/>
    <col min="14" max="14" width="12.140625" style="1" bestFit="1" customWidth="1"/>
    <col min="15" max="15" width="1.28515625" style="1" customWidth="1"/>
    <col min="16" max="16" width="11.5703125" style="1" bestFit="1" customWidth="1"/>
    <col min="17" max="17" width="1.28515625" style="1" customWidth="1"/>
    <col min="18" max="18" width="19.85546875" style="1" bestFit="1" customWidth="1"/>
    <col min="19" max="19" width="1.28515625" style="1" customWidth="1"/>
    <col min="20" max="20" width="19.5703125" style="1" bestFit="1" customWidth="1"/>
    <col min="21" max="21" width="1.28515625" style="1" customWidth="1"/>
    <col min="22" max="22" width="11.5703125" style="1" bestFit="1" customWidth="1"/>
    <col min="23" max="23" width="1.28515625" style="1" customWidth="1"/>
    <col min="24" max="24" width="20" style="1" bestFit="1" customWidth="1"/>
    <col min="25" max="25" width="1.28515625" style="1" customWidth="1"/>
    <col min="26" max="26" width="10.42578125" style="1" bestFit="1" customWidth="1"/>
    <col min="27" max="27" width="1.28515625" style="1" customWidth="1"/>
    <col min="28" max="28" width="18.85546875" style="1" bestFit="1" customWidth="1"/>
    <col min="29" max="29" width="1.28515625" style="1" customWidth="1"/>
    <col min="30" max="30" width="11.28515625" style="1" bestFit="1" customWidth="1"/>
    <col min="31" max="31" width="1.28515625" style="1" customWidth="1"/>
    <col min="32" max="32" width="16.42578125" style="1" bestFit="1" customWidth="1"/>
    <col min="33" max="33" width="1.28515625" style="1" customWidth="1"/>
    <col min="34" max="34" width="19.5703125" style="1" bestFit="1" customWidth="1"/>
    <col min="35" max="35" width="1.28515625" style="1" customWidth="1"/>
    <col min="36" max="36" width="20" style="1" bestFit="1" customWidth="1"/>
    <col min="37" max="37" width="1.28515625" style="1" customWidth="1"/>
    <col min="38" max="38" width="19.140625" style="1" bestFit="1" customWidth="1"/>
    <col min="39" max="39" width="0.28515625" style="1" customWidth="1"/>
    <col min="40" max="16384" width="9.140625" style="1"/>
  </cols>
  <sheetData>
    <row r="1" spans="1:38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25.5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1:38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5" spans="1:38" ht="24" x14ac:dyDescent="0.2">
      <c r="A5" s="2" t="s">
        <v>24</v>
      </c>
      <c r="B5" s="44" t="s">
        <v>25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21" x14ac:dyDescent="0.2">
      <c r="A6" s="40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 t="s">
        <v>3</v>
      </c>
      <c r="Q6" s="40"/>
      <c r="R6" s="40"/>
      <c r="S6" s="40"/>
      <c r="T6" s="40"/>
      <c r="V6" s="40" t="s">
        <v>4</v>
      </c>
      <c r="W6" s="40"/>
      <c r="X6" s="40"/>
      <c r="Y6" s="40"/>
      <c r="Z6" s="40"/>
      <c r="AA6" s="40"/>
      <c r="AB6" s="40"/>
      <c r="AD6" s="40" t="s">
        <v>5</v>
      </c>
      <c r="AE6" s="40"/>
      <c r="AF6" s="40"/>
      <c r="AG6" s="40"/>
      <c r="AH6" s="40"/>
      <c r="AI6" s="40"/>
      <c r="AJ6" s="40"/>
      <c r="AK6" s="40"/>
      <c r="AL6" s="40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6</v>
      </c>
      <c r="W7" s="39"/>
      <c r="X7" s="39"/>
      <c r="Y7" s="3"/>
      <c r="Z7" s="39" t="s">
        <v>7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40" t="s">
        <v>27</v>
      </c>
      <c r="B8" s="40"/>
      <c r="D8" s="4" t="s">
        <v>28</v>
      </c>
      <c r="F8" s="4" t="s">
        <v>29</v>
      </c>
      <c r="H8" s="4" t="s">
        <v>30</v>
      </c>
      <c r="J8" s="4" t="s">
        <v>31</v>
      </c>
      <c r="L8" s="4" t="s">
        <v>32</v>
      </c>
      <c r="N8" s="4" t="s">
        <v>14</v>
      </c>
      <c r="P8" s="4" t="s">
        <v>8</v>
      </c>
      <c r="R8" s="4" t="s">
        <v>9</v>
      </c>
      <c r="T8" s="4" t="s">
        <v>10</v>
      </c>
      <c r="V8" s="5" t="s">
        <v>8</v>
      </c>
      <c r="W8" s="3"/>
      <c r="X8" s="5" t="s">
        <v>9</v>
      </c>
      <c r="Z8" s="5" t="s">
        <v>8</v>
      </c>
      <c r="AA8" s="3"/>
      <c r="AB8" s="5" t="s">
        <v>11</v>
      </c>
      <c r="AD8" s="4" t="s">
        <v>8</v>
      </c>
      <c r="AF8" s="4" t="s">
        <v>12</v>
      </c>
      <c r="AH8" s="4" t="s">
        <v>9</v>
      </c>
      <c r="AJ8" s="4" t="s">
        <v>10</v>
      </c>
      <c r="AL8" s="4" t="s">
        <v>13</v>
      </c>
    </row>
    <row r="9" spans="1:38" ht="18.75" x14ac:dyDescent="0.2">
      <c r="A9" s="47" t="s">
        <v>33</v>
      </c>
      <c r="B9" s="47"/>
      <c r="D9" s="11" t="s">
        <v>34</v>
      </c>
      <c r="F9" s="11" t="s">
        <v>34</v>
      </c>
      <c r="H9" s="11" t="s">
        <v>35</v>
      </c>
      <c r="J9" s="11" t="s">
        <v>36</v>
      </c>
      <c r="L9" s="19">
        <v>55.06</v>
      </c>
      <c r="N9" s="19">
        <v>55.06</v>
      </c>
      <c r="P9" s="12">
        <v>4308000</v>
      </c>
      <c r="R9" s="12">
        <v>5999967000000</v>
      </c>
      <c r="T9" s="12">
        <v>6176468422799</v>
      </c>
      <c r="V9" s="12">
        <v>0</v>
      </c>
      <c r="X9" s="12">
        <v>0</v>
      </c>
      <c r="Z9" s="12">
        <v>0</v>
      </c>
      <c r="AB9" s="12">
        <v>0</v>
      </c>
      <c r="AD9" s="12">
        <v>4308000</v>
      </c>
      <c r="AF9" s="12">
        <v>1461017</v>
      </c>
      <c r="AH9" s="12">
        <v>5999967000000</v>
      </c>
      <c r="AJ9" s="12">
        <v>6289500547042</v>
      </c>
      <c r="AL9" s="19">
        <v>18.13</v>
      </c>
    </row>
    <row r="10" spans="1:38" ht="18.75" x14ac:dyDescent="0.2">
      <c r="A10" s="46" t="s">
        <v>37</v>
      </c>
      <c r="B10" s="46"/>
      <c r="D10" s="13" t="s">
        <v>34</v>
      </c>
      <c r="F10" s="13" t="s">
        <v>34</v>
      </c>
      <c r="H10" s="13" t="s">
        <v>38</v>
      </c>
      <c r="J10" s="13" t="s">
        <v>39</v>
      </c>
      <c r="L10" s="20">
        <v>18</v>
      </c>
      <c r="N10" s="20">
        <v>18</v>
      </c>
      <c r="P10" s="14">
        <v>2490000</v>
      </c>
      <c r="R10" s="14">
        <v>2490000000000</v>
      </c>
      <c r="T10" s="14">
        <v>2068068094706</v>
      </c>
      <c r="V10" s="14">
        <v>0</v>
      </c>
      <c r="X10" s="14">
        <v>0</v>
      </c>
      <c r="Z10" s="14">
        <v>0</v>
      </c>
      <c r="AB10" s="14">
        <v>0</v>
      </c>
      <c r="AD10" s="14">
        <v>2490000</v>
      </c>
      <c r="AF10" s="14">
        <v>830700</v>
      </c>
      <c r="AH10" s="14">
        <v>2490000000000</v>
      </c>
      <c r="AJ10" s="14">
        <v>2068068094706</v>
      </c>
      <c r="AL10" s="20">
        <v>5.96</v>
      </c>
    </row>
    <row r="11" spans="1:38" ht="18.75" x14ac:dyDescent="0.2">
      <c r="A11" s="46" t="s">
        <v>40</v>
      </c>
      <c r="B11" s="46"/>
      <c r="D11" s="13" t="s">
        <v>34</v>
      </c>
      <c r="F11" s="13" t="s">
        <v>34</v>
      </c>
      <c r="H11" s="13" t="s">
        <v>41</v>
      </c>
      <c r="J11" s="13" t="s">
        <v>42</v>
      </c>
      <c r="L11" s="20">
        <v>0</v>
      </c>
      <c r="N11" s="20">
        <v>0</v>
      </c>
      <c r="P11" s="14">
        <v>3100</v>
      </c>
      <c r="R11" s="14">
        <v>1981259037</v>
      </c>
      <c r="T11" s="14">
        <v>2239963932</v>
      </c>
      <c r="V11" s="14">
        <v>0</v>
      </c>
      <c r="X11" s="14">
        <v>0</v>
      </c>
      <c r="Z11" s="14">
        <v>0</v>
      </c>
      <c r="AB11" s="14">
        <v>0</v>
      </c>
      <c r="AD11" s="14">
        <v>3100</v>
      </c>
      <c r="AF11" s="14">
        <v>732500</v>
      </c>
      <c r="AH11" s="14">
        <v>1981259037</v>
      </c>
      <c r="AJ11" s="14">
        <v>2270338426</v>
      </c>
      <c r="AL11" s="20">
        <v>0.01</v>
      </c>
    </row>
    <row r="12" spans="1:38" ht="18.75" x14ac:dyDescent="0.2">
      <c r="A12" s="46" t="s">
        <v>43</v>
      </c>
      <c r="B12" s="46"/>
      <c r="D12" s="13" t="s">
        <v>34</v>
      </c>
      <c r="F12" s="13" t="s">
        <v>34</v>
      </c>
      <c r="H12" s="13" t="s">
        <v>44</v>
      </c>
      <c r="J12" s="13" t="s">
        <v>45</v>
      </c>
      <c r="L12" s="20">
        <v>0</v>
      </c>
      <c r="N12" s="20">
        <v>0</v>
      </c>
      <c r="P12" s="14">
        <v>15000</v>
      </c>
      <c r="R12" s="14">
        <v>13173437246</v>
      </c>
      <c r="T12" s="14">
        <v>14727330187</v>
      </c>
      <c r="V12" s="14">
        <v>0</v>
      </c>
      <c r="X12" s="14">
        <v>0</v>
      </c>
      <c r="Z12" s="14">
        <v>15000</v>
      </c>
      <c r="AB12" s="14">
        <v>15000000000</v>
      </c>
      <c r="AD12" s="14">
        <v>0</v>
      </c>
      <c r="AF12" s="14">
        <v>0</v>
      </c>
      <c r="AH12" s="14">
        <v>0</v>
      </c>
      <c r="AJ12" s="14">
        <v>0</v>
      </c>
      <c r="AL12" s="20">
        <v>0</v>
      </c>
    </row>
    <row r="13" spans="1:38" ht="18.75" x14ac:dyDescent="0.2">
      <c r="A13" s="46" t="s">
        <v>46</v>
      </c>
      <c r="B13" s="46"/>
      <c r="D13" s="13" t="s">
        <v>34</v>
      </c>
      <c r="F13" s="13" t="s">
        <v>34</v>
      </c>
      <c r="H13" s="13" t="s">
        <v>47</v>
      </c>
      <c r="J13" s="13" t="s">
        <v>48</v>
      </c>
      <c r="L13" s="20">
        <v>0</v>
      </c>
      <c r="N13" s="20">
        <v>0</v>
      </c>
      <c r="P13" s="14">
        <v>23000</v>
      </c>
      <c r="R13" s="14">
        <v>20067682604</v>
      </c>
      <c r="T13" s="14">
        <v>22241567985</v>
      </c>
      <c r="V13" s="14">
        <v>0</v>
      </c>
      <c r="X13" s="14">
        <v>0</v>
      </c>
      <c r="Z13" s="14">
        <v>0</v>
      </c>
      <c r="AB13" s="14">
        <v>0</v>
      </c>
      <c r="AD13" s="14">
        <v>23000</v>
      </c>
      <c r="AF13" s="14">
        <v>989150</v>
      </c>
      <c r="AH13" s="14">
        <v>20067682604</v>
      </c>
      <c r="AJ13" s="14">
        <v>22746326480</v>
      </c>
      <c r="AL13" s="20">
        <v>7.0000000000000007E-2</v>
      </c>
    </row>
    <row r="14" spans="1:38" ht="18.75" x14ac:dyDescent="0.2">
      <c r="A14" s="46" t="s">
        <v>49</v>
      </c>
      <c r="B14" s="46"/>
      <c r="D14" s="13" t="s">
        <v>34</v>
      </c>
      <c r="F14" s="13" t="s">
        <v>34</v>
      </c>
      <c r="H14" s="13" t="s">
        <v>50</v>
      </c>
      <c r="J14" s="13" t="s">
        <v>51</v>
      </c>
      <c r="L14" s="20">
        <v>0</v>
      </c>
      <c r="N14" s="20">
        <v>0</v>
      </c>
      <c r="P14" s="14">
        <v>156899</v>
      </c>
      <c r="R14" s="14">
        <v>83637896726</v>
      </c>
      <c r="T14" s="14">
        <v>148509361098</v>
      </c>
      <c r="V14" s="14">
        <v>0</v>
      </c>
      <c r="X14" s="14">
        <v>0</v>
      </c>
      <c r="Z14" s="14">
        <v>0</v>
      </c>
      <c r="AB14" s="14">
        <v>0</v>
      </c>
      <c r="AD14" s="14">
        <v>156899</v>
      </c>
      <c r="AF14" s="14">
        <v>968100</v>
      </c>
      <c r="AH14" s="14">
        <v>83637896726</v>
      </c>
      <c r="AJ14" s="14">
        <v>151866391126</v>
      </c>
      <c r="AL14" s="20">
        <v>0.44</v>
      </c>
    </row>
    <row r="15" spans="1:38" ht="18.75" x14ac:dyDescent="0.2">
      <c r="A15" s="46" t="s">
        <v>52</v>
      </c>
      <c r="B15" s="46"/>
      <c r="D15" s="13" t="s">
        <v>34</v>
      </c>
      <c r="F15" s="13" t="s">
        <v>34</v>
      </c>
      <c r="H15" s="13" t="s">
        <v>47</v>
      </c>
      <c r="J15" s="13" t="s">
        <v>53</v>
      </c>
      <c r="L15" s="20">
        <v>0</v>
      </c>
      <c r="N15" s="20">
        <v>0</v>
      </c>
      <c r="P15" s="14">
        <v>63900</v>
      </c>
      <c r="R15" s="14">
        <v>43361790885</v>
      </c>
      <c r="T15" s="14">
        <v>48491309356</v>
      </c>
      <c r="V15" s="14">
        <v>0</v>
      </c>
      <c r="X15" s="14">
        <v>0</v>
      </c>
      <c r="Z15" s="14">
        <v>0</v>
      </c>
      <c r="AB15" s="14">
        <v>0</v>
      </c>
      <c r="AD15" s="14">
        <v>63900</v>
      </c>
      <c r="AF15" s="14">
        <v>765700</v>
      </c>
      <c r="AH15" s="14">
        <v>43361790885</v>
      </c>
      <c r="AJ15" s="14">
        <v>48919361758</v>
      </c>
      <c r="AL15" s="20">
        <v>0.14000000000000001</v>
      </c>
    </row>
    <row r="16" spans="1:38" ht="18.75" x14ac:dyDescent="0.2">
      <c r="A16" s="46" t="s">
        <v>54</v>
      </c>
      <c r="B16" s="46"/>
      <c r="D16" s="13" t="s">
        <v>34</v>
      </c>
      <c r="F16" s="13" t="s">
        <v>34</v>
      </c>
      <c r="H16" s="13" t="s">
        <v>55</v>
      </c>
      <c r="J16" s="13" t="s">
        <v>56</v>
      </c>
      <c r="L16" s="20">
        <v>0</v>
      </c>
      <c r="N16" s="20">
        <v>0</v>
      </c>
      <c r="P16" s="14">
        <v>30000</v>
      </c>
      <c r="R16" s="14">
        <v>19713572437</v>
      </c>
      <c r="T16" s="14">
        <v>21939522740</v>
      </c>
      <c r="V16" s="14">
        <v>0</v>
      </c>
      <c r="X16" s="14">
        <v>0</v>
      </c>
      <c r="Z16" s="14">
        <v>0</v>
      </c>
      <c r="AB16" s="14">
        <v>0</v>
      </c>
      <c r="AD16" s="14">
        <v>30000</v>
      </c>
      <c r="AF16" s="14">
        <v>755000</v>
      </c>
      <c r="AH16" s="14">
        <v>19713572437</v>
      </c>
      <c r="AJ16" s="14">
        <v>22645894687</v>
      </c>
      <c r="AL16" s="20">
        <v>7.0000000000000007E-2</v>
      </c>
    </row>
    <row r="17" spans="1:38" ht="18.75" x14ac:dyDescent="0.2">
      <c r="A17" s="46" t="s">
        <v>57</v>
      </c>
      <c r="B17" s="46"/>
      <c r="D17" s="13" t="s">
        <v>34</v>
      </c>
      <c r="F17" s="13" t="s">
        <v>34</v>
      </c>
      <c r="H17" s="13" t="s">
        <v>58</v>
      </c>
      <c r="J17" s="13" t="s">
        <v>59</v>
      </c>
      <c r="L17" s="20">
        <v>23</v>
      </c>
      <c r="N17" s="20">
        <v>23</v>
      </c>
      <c r="P17" s="14">
        <v>2000000</v>
      </c>
      <c r="R17" s="14">
        <v>2000000000000</v>
      </c>
      <c r="T17" s="14">
        <v>1999637500000</v>
      </c>
      <c r="V17" s="14">
        <v>0</v>
      </c>
      <c r="X17" s="14">
        <v>0</v>
      </c>
      <c r="Z17" s="14">
        <v>0</v>
      </c>
      <c r="AB17" s="14">
        <v>0</v>
      </c>
      <c r="AD17" s="14">
        <v>2000000</v>
      </c>
      <c r="AF17" s="14">
        <v>1000000</v>
      </c>
      <c r="AH17" s="14">
        <v>2000000000000</v>
      </c>
      <c r="AJ17" s="14">
        <v>1999637500000</v>
      </c>
      <c r="AL17" s="20">
        <v>5.77</v>
      </c>
    </row>
    <row r="18" spans="1:38" ht="18.75" x14ac:dyDescent="0.2">
      <c r="A18" s="46" t="s">
        <v>60</v>
      </c>
      <c r="B18" s="46"/>
      <c r="D18" s="13" t="s">
        <v>34</v>
      </c>
      <c r="F18" s="13" t="s">
        <v>34</v>
      </c>
      <c r="H18" s="13" t="s">
        <v>61</v>
      </c>
      <c r="J18" s="13" t="s">
        <v>62</v>
      </c>
      <c r="L18" s="20">
        <v>18.5</v>
      </c>
      <c r="N18" s="20">
        <v>18.5</v>
      </c>
      <c r="P18" s="14">
        <v>100</v>
      </c>
      <c r="R18" s="14">
        <v>103528759</v>
      </c>
      <c r="T18" s="14">
        <v>95002777</v>
      </c>
      <c r="V18" s="14">
        <v>0</v>
      </c>
      <c r="X18" s="14">
        <v>0</v>
      </c>
      <c r="Z18" s="14">
        <v>0</v>
      </c>
      <c r="AB18" s="14">
        <v>0</v>
      </c>
      <c r="AD18" s="14">
        <v>100</v>
      </c>
      <c r="AF18" s="14">
        <v>950200</v>
      </c>
      <c r="AH18" s="14">
        <v>103528759</v>
      </c>
      <c r="AJ18" s="14">
        <v>95002777</v>
      </c>
      <c r="AL18" s="20">
        <v>0</v>
      </c>
    </row>
    <row r="19" spans="1:38" ht="18.75" x14ac:dyDescent="0.2">
      <c r="A19" s="46" t="s">
        <v>63</v>
      </c>
      <c r="B19" s="46"/>
      <c r="D19" s="13" t="s">
        <v>34</v>
      </c>
      <c r="F19" s="13" t="s">
        <v>34</v>
      </c>
      <c r="H19" s="13" t="s">
        <v>64</v>
      </c>
      <c r="J19" s="13" t="s">
        <v>65</v>
      </c>
      <c r="L19" s="20">
        <v>18</v>
      </c>
      <c r="N19" s="20">
        <v>18</v>
      </c>
      <c r="P19" s="14">
        <v>3000000</v>
      </c>
      <c r="R19" s="14">
        <v>3000000000000</v>
      </c>
      <c r="T19" s="14">
        <v>2699510625000</v>
      </c>
      <c r="V19" s="14">
        <v>0</v>
      </c>
      <c r="X19" s="14">
        <v>0</v>
      </c>
      <c r="Z19" s="14">
        <v>5000</v>
      </c>
      <c r="AB19" s="14">
        <v>4749139063</v>
      </c>
      <c r="AD19" s="14">
        <v>2995000</v>
      </c>
      <c r="AF19" s="14">
        <v>873104</v>
      </c>
      <c r="AH19" s="14">
        <v>2995000000000</v>
      </c>
      <c r="AJ19" s="14">
        <v>2614472520950</v>
      </c>
      <c r="AL19" s="20">
        <v>7.54</v>
      </c>
    </row>
    <row r="20" spans="1:38" ht="18.75" x14ac:dyDescent="0.2">
      <c r="A20" s="46" t="s">
        <v>66</v>
      </c>
      <c r="B20" s="46"/>
      <c r="D20" s="13" t="s">
        <v>34</v>
      </c>
      <c r="F20" s="13" t="s">
        <v>34</v>
      </c>
      <c r="H20" s="13" t="s">
        <v>67</v>
      </c>
      <c r="J20" s="13" t="s">
        <v>68</v>
      </c>
      <c r="L20" s="20">
        <v>18</v>
      </c>
      <c r="N20" s="20">
        <v>18</v>
      </c>
      <c r="P20" s="14">
        <v>995000</v>
      </c>
      <c r="R20" s="14">
        <v>995000000000</v>
      </c>
      <c r="T20" s="14">
        <v>954628942137</v>
      </c>
      <c r="V20" s="14">
        <v>0</v>
      </c>
      <c r="X20" s="14">
        <v>0</v>
      </c>
      <c r="Z20" s="14">
        <v>0</v>
      </c>
      <c r="AB20" s="14">
        <v>0</v>
      </c>
      <c r="AD20" s="14">
        <v>995000</v>
      </c>
      <c r="AF20" s="14">
        <v>826240</v>
      </c>
      <c r="AH20" s="14">
        <v>995000000000</v>
      </c>
      <c r="AJ20" s="14">
        <v>821959792780</v>
      </c>
      <c r="AL20" s="20">
        <v>2.37</v>
      </c>
    </row>
    <row r="21" spans="1:38" ht="18.75" x14ac:dyDescent="0.2">
      <c r="A21" s="46" t="s">
        <v>69</v>
      </c>
      <c r="B21" s="46"/>
      <c r="D21" s="13" t="s">
        <v>34</v>
      </c>
      <c r="F21" s="13" t="s">
        <v>34</v>
      </c>
      <c r="H21" s="13" t="s">
        <v>70</v>
      </c>
      <c r="J21" s="13" t="s">
        <v>71</v>
      </c>
      <c r="L21" s="20">
        <v>17</v>
      </c>
      <c r="N21" s="20">
        <v>17</v>
      </c>
      <c r="P21" s="14">
        <v>263000</v>
      </c>
      <c r="R21" s="14">
        <v>241729291202</v>
      </c>
      <c r="T21" s="14">
        <v>261322026796</v>
      </c>
      <c r="V21" s="14">
        <v>0</v>
      </c>
      <c r="X21" s="14">
        <v>0</v>
      </c>
      <c r="Z21" s="14">
        <v>0</v>
      </c>
      <c r="AB21" s="14">
        <v>0</v>
      </c>
      <c r="AD21" s="14">
        <v>263000</v>
      </c>
      <c r="AF21" s="14">
        <v>1000000</v>
      </c>
      <c r="AH21" s="14">
        <v>241729291202</v>
      </c>
      <c r="AJ21" s="14">
        <v>262952331250</v>
      </c>
      <c r="AL21" s="20">
        <v>0.76</v>
      </c>
    </row>
    <row r="22" spans="1:38" ht="18.75" x14ac:dyDescent="0.2">
      <c r="A22" s="46" t="s">
        <v>72</v>
      </c>
      <c r="B22" s="46"/>
      <c r="D22" s="13" t="s">
        <v>34</v>
      </c>
      <c r="F22" s="13" t="s">
        <v>34</v>
      </c>
      <c r="H22" s="13" t="s">
        <v>73</v>
      </c>
      <c r="J22" s="13" t="s">
        <v>74</v>
      </c>
      <c r="L22" s="20">
        <v>18</v>
      </c>
      <c r="N22" s="20">
        <v>18</v>
      </c>
      <c r="P22" s="14">
        <v>990000</v>
      </c>
      <c r="R22" s="14">
        <v>990000000000</v>
      </c>
      <c r="T22" s="14">
        <v>1029858804253</v>
      </c>
      <c r="V22" s="14">
        <v>0</v>
      </c>
      <c r="X22" s="14">
        <v>0</v>
      </c>
      <c r="Z22" s="14">
        <v>0</v>
      </c>
      <c r="AB22" s="14">
        <v>0</v>
      </c>
      <c r="AD22" s="14">
        <v>990000</v>
      </c>
      <c r="AF22" s="14">
        <v>1040450</v>
      </c>
      <c r="AH22" s="14">
        <v>990000000000</v>
      </c>
      <c r="AJ22" s="14">
        <v>1029858804253</v>
      </c>
      <c r="AL22" s="20">
        <v>2.97</v>
      </c>
    </row>
    <row r="23" spans="1:38" ht="18.75" x14ac:dyDescent="0.2">
      <c r="A23" s="46" t="s">
        <v>75</v>
      </c>
      <c r="B23" s="46"/>
      <c r="D23" s="13" t="s">
        <v>34</v>
      </c>
      <c r="F23" s="13" t="s">
        <v>34</v>
      </c>
      <c r="H23" s="13" t="s">
        <v>76</v>
      </c>
      <c r="J23" s="13" t="s">
        <v>77</v>
      </c>
      <c r="L23" s="20">
        <v>20.5</v>
      </c>
      <c r="N23" s="20">
        <v>20.5</v>
      </c>
      <c r="P23" s="14">
        <v>2745000</v>
      </c>
      <c r="R23" s="14">
        <v>2489408328001</v>
      </c>
      <c r="T23" s="14">
        <v>2610186517929</v>
      </c>
      <c r="V23" s="14">
        <v>0</v>
      </c>
      <c r="X23" s="14">
        <v>0</v>
      </c>
      <c r="Z23" s="14">
        <v>0</v>
      </c>
      <c r="AB23" s="14">
        <v>0</v>
      </c>
      <c r="AD23" s="14">
        <v>2745000</v>
      </c>
      <c r="AF23" s="14">
        <v>952500</v>
      </c>
      <c r="AH23" s="14">
        <v>2489408328001</v>
      </c>
      <c r="AJ23" s="14">
        <v>2614138601484</v>
      </c>
      <c r="AL23" s="20">
        <v>7.54</v>
      </c>
    </row>
    <row r="24" spans="1:38" ht="18.75" x14ac:dyDescent="0.2">
      <c r="A24" s="46" t="s">
        <v>78</v>
      </c>
      <c r="B24" s="46"/>
      <c r="D24" s="13" t="s">
        <v>34</v>
      </c>
      <c r="F24" s="13" t="s">
        <v>34</v>
      </c>
      <c r="H24" s="13" t="s">
        <v>79</v>
      </c>
      <c r="J24" s="13" t="s">
        <v>80</v>
      </c>
      <c r="L24" s="20">
        <v>20.5</v>
      </c>
      <c r="N24" s="20">
        <v>20.5</v>
      </c>
      <c r="P24" s="14">
        <v>322473</v>
      </c>
      <c r="R24" s="14">
        <v>313866195630</v>
      </c>
      <c r="T24" s="14">
        <v>317304281123</v>
      </c>
      <c r="V24" s="14">
        <v>0</v>
      </c>
      <c r="X24" s="14">
        <v>0</v>
      </c>
      <c r="Z24" s="14">
        <v>0</v>
      </c>
      <c r="AB24" s="14">
        <v>0</v>
      </c>
      <c r="AD24" s="14">
        <v>322473</v>
      </c>
      <c r="AF24" s="14">
        <v>984150</v>
      </c>
      <c r="AH24" s="14">
        <v>313866195630</v>
      </c>
      <c r="AJ24" s="14">
        <v>317304281123</v>
      </c>
      <c r="AL24" s="20">
        <v>0.91</v>
      </c>
    </row>
    <row r="25" spans="1:38" ht="18.75" x14ac:dyDescent="0.2">
      <c r="A25" s="46" t="s">
        <v>81</v>
      </c>
      <c r="B25" s="46"/>
      <c r="D25" s="13" t="s">
        <v>34</v>
      </c>
      <c r="F25" s="13" t="s">
        <v>34</v>
      </c>
      <c r="H25" s="13" t="s">
        <v>79</v>
      </c>
      <c r="J25" s="13" t="s">
        <v>82</v>
      </c>
      <c r="L25" s="20">
        <v>20.5</v>
      </c>
      <c r="N25" s="20">
        <v>20.5</v>
      </c>
      <c r="P25" s="14">
        <v>520854</v>
      </c>
      <c r="R25" s="14">
        <v>481915643638</v>
      </c>
      <c r="T25" s="14">
        <v>460299406208</v>
      </c>
      <c r="V25" s="14">
        <v>0</v>
      </c>
      <c r="X25" s="14">
        <v>0</v>
      </c>
      <c r="Z25" s="14">
        <v>0</v>
      </c>
      <c r="AB25" s="14">
        <v>0</v>
      </c>
      <c r="AD25" s="14">
        <v>520854</v>
      </c>
      <c r="AF25" s="14">
        <v>910000</v>
      </c>
      <c r="AH25" s="14">
        <v>481915643638</v>
      </c>
      <c r="AJ25" s="14">
        <v>473891231643</v>
      </c>
      <c r="AL25" s="20">
        <v>1.37</v>
      </c>
    </row>
    <row r="26" spans="1:38" ht="18.75" x14ac:dyDescent="0.2">
      <c r="A26" s="46" t="s">
        <v>83</v>
      </c>
      <c r="B26" s="46"/>
      <c r="D26" s="13" t="s">
        <v>34</v>
      </c>
      <c r="F26" s="13" t="s">
        <v>34</v>
      </c>
      <c r="H26" s="13" t="s">
        <v>84</v>
      </c>
      <c r="J26" s="13" t="s">
        <v>85</v>
      </c>
      <c r="L26" s="20">
        <v>20.5</v>
      </c>
      <c r="N26" s="20">
        <v>20.5</v>
      </c>
      <c r="P26" s="14">
        <v>500000</v>
      </c>
      <c r="R26" s="14">
        <v>458335000000</v>
      </c>
      <c r="T26" s="14">
        <v>499909375000</v>
      </c>
      <c r="V26" s="14">
        <v>0</v>
      </c>
      <c r="X26" s="14">
        <v>0</v>
      </c>
      <c r="Z26" s="14">
        <v>0</v>
      </c>
      <c r="AB26" s="14">
        <v>0</v>
      </c>
      <c r="AD26" s="14">
        <v>500000</v>
      </c>
      <c r="AF26" s="14">
        <v>1000000</v>
      </c>
      <c r="AH26" s="14">
        <v>458335000000</v>
      </c>
      <c r="AJ26" s="14">
        <v>499909375000</v>
      </c>
      <c r="AL26" s="20">
        <v>1.44</v>
      </c>
    </row>
    <row r="27" spans="1:38" ht="18.75" x14ac:dyDescent="0.2">
      <c r="A27" s="46" t="s">
        <v>86</v>
      </c>
      <c r="B27" s="46"/>
      <c r="D27" s="13" t="s">
        <v>34</v>
      </c>
      <c r="F27" s="13" t="s">
        <v>34</v>
      </c>
      <c r="H27" s="13" t="s">
        <v>87</v>
      </c>
      <c r="J27" s="13" t="s">
        <v>88</v>
      </c>
      <c r="L27" s="20">
        <v>23</v>
      </c>
      <c r="N27" s="20">
        <v>23</v>
      </c>
      <c r="P27" s="14">
        <v>1500000</v>
      </c>
      <c r="R27" s="14">
        <v>1500000000000</v>
      </c>
      <c r="T27" s="14">
        <v>1499728125000</v>
      </c>
      <c r="V27" s="14">
        <v>0</v>
      </c>
      <c r="X27" s="14">
        <v>0</v>
      </c>
      <c r="Z27" s="14">
        <v>0</v>
      </c>
      <c r="AB27" s="14">
        <v>0</v>
      </c>
      <c r="AD27" s="14">
        <v>1500000</v>
      </c>
      <c r="AF27" s="14">
        <v>961554</v>
      </c>
      <c r="AH27" s="14">
        <v>1500000000000</v>
      </c>
      <c r="AJ27" s="14">
        <v>1442069577506</v>
      </c>
      <c r="AL27" s="20">
        <v>4.16</v>
      </c>
    </row>
    <row r="28" spans="1:38" ht="18.75" x14ac:dyDescent="0.2">
      <c r="A28" s="46" t="s">
        <v>89</v>
      </c>
      <c r="B28" s="46"/>
      <c r="D28" s="13" t="s">
        <v>34</v>
      </c>
      <c r="F28" s="13" t="s">
        <v>34</v>
      </c>
      <c r="H28" s="13" t="s">
        <v>90</v>
      </c>
      <c r="J28" s="13" t="s">
        <v>91</v>
      </c>
      <c r="L28" s="20">
        <v>18</v>
      </c>
      <c r="N28" s="20">
        <v>18</v>
      </c>
      <c r="P28" s="14">
        <v>998798</v>
      </c>
      <c r="R28" s="14">
        <v>948878076000</v>
      </c>
      <c r="T28" s="14">
        <v>998616967862</v>
      </c>
      <c r="V28" s="14">
        <v>0</v>
      </c>
      <c r="X28" s="14">
        <v>0</v>
      </c>
      <c r="Z28" s="14">
        <v>998798</v>
      </c>
      <c r="AB28" s="14">
        <v>940493874025</v>
      </c>
      <c r="AD28" s="14">
        <v>0</v>
      </c>
      <c r="AF28" s="14">
        <v>0</v>
      </c>
      <c r="AH28" s="14">
        <v>0</v>
      </c>
      <c r="AJ28" s="14">
        <v>0</v>
      </c>
      <c r="AL28" s="20">
        <v>0</v>
      </c>
    </row>
    <row r="29" spans="1:38" ht="18.75" x14ac:dyDescent="0.2">
      <c r="A29" s="46" t="s">
        <v>92</v>
      </c>
      <c r="B29" s="46"/>
      <c r="D29" s="13" t="s">
        <v>34</v>
      </c>
      <c r="F29" s="13" t="s">
        <v>34</v>
      </c>
      <c r="H29" s="13" t="s">
        <v>93</v>
      </c>
      <c r="J29" s="13" t="s">
        <v>94</v>
      </c>
      <c r="L29" s="20">
        <v>18</v>
      </c>
      <c r="N29" s="20">
        <v>18</v>
      </c>
      <c r="P29" s="14">
        <v>1999000</v>
      </c>
      <c r="R29" s="14">
        <v>1999000000000</v>
      </c>
      <c r="T29" s="14">
        <v>1826540986430</v>
      </c>
      <c r="V29" s="14">
        <v>0</v>
      </c>
      <c r="X29" s="14">
        <v>0</v>
      </c>
      <c r="Z29" s="14">
        <v>1999000</v>
      </c>
      <c r="AB29" s="14">
        <v>1881031423033</v>
      </c>
      <c r="AD29" s="14">
        <v>0</v>
      </c>
      <c r="AF29" s="14">
        <v>0</v>
      </c>
      <c r="AH29" s="14">
        <v>0</v>
      </c>
      <c r="AJ29" s="14">
        <v>0</v>
      </c>
      <c r="AL29" s="20">
        <v>0</v>
      </c>
    </row>
    <row r="30" spans="1:38" ht="18.75" x14ac:dyDescent="0.2">
      <c r="A30" s="46" t="s">
        <v>95</v>
      </c>
      <c r="B30" s="46"/>
      <c r="D30" s="13" t="s">
        <v>34</v>
      </c>
      <c r="F30" s="13" t="s">
        <v>34</v>
      </c>
      <c r="H30" s="13" t="s">
        <v>96</v>
      </c>
      <c r="J30" s="13" t="s">
        <v>97</v>
      </c>
      <c r="L30" s="20">
        <v>23</v>
      </c>
      <c r="N30" s="20">
        <v>23</v>
      </c>
      <c r="P30" s="14">
        <v>0</v>
      </c>
      <c r="R30" s="14">
        <v>0</v>
      </c>
      <c r="T30" s="14">
        <v>0</v>
      </c>
      <c r="V30" s="14">
        <v>3405000</v>
      </c>
      <c r="X30" s="14">
        <v>3199009278058</v>
      </c>
      <c r="Z30" s="14">
        <v>1805360</v>
      </c>
      <c r="AB30" s="14">
        <v>1699959128960</v>
      </c>
      <c r="AD30" s="14">
        <v>1599640</v>
      </c>
      <c r="AF30" s="14">
        <v>941110</v>
      </c>
      <c r="AH30" s="14">
        <v>1502867313231</v>
      </c>
      <c r="AJ30" s="14">
        <v>1505164339905</v>
      </c>
      <c r="AL30" s="20">
        <v>4.34</v>
      </c>
    </row>
    <row r="31" spans="1:38" ht="18.75" x14ac:dyDescent="0.2">
      <c r="A31" s="45" t="s">
        <v>98</v>
      </c>
      <c r="B31" s="45"/>
      <c r="D31" s="15" t="s">
        <v>99</v>
      </c>
      <c r="F31" s="15" t="s">
        <v>99</v>
      </c>
      <c r="H31" s="15" t="s">
        <v>100</v>
      </c>
      <c r="J31" s="15" t="s">
        <v>101</v>
      </c>
      <c r="L31" s="21">
        <v>20.5</v>
      </c>
      <c r="N31" s="21">
        <v>20.5</v>
      </c>
      <c r="P31" s="16">
        <v>0</v>
      </c>
      <c r="R31" s="16">
        <v>0</v>
      </c>
      <c r="T31" s="16">
        <v>0</v>
      </c>
      <c r="V31" s="16">
        <v>8000000</v>
      </c>
      <c r="X31" s="16">
        <v>8000000000000</v>
      </c>
      <c r="Z31" s="16">
        <v>0</v>
      </c>
      <c r="AB31" s="16">
        <v>0</v>
      </c>
      <c r="AD31" s="16">
        <v>8000000</v>
      </c>
      <c r="AF31" s="16">
        <v>1000000</v>
      </c>
      <c r="AH31" s="16">
        <v>8000000000000</v>
      </c>
      <c r="AJ31" s="16">
        <v>8000000000000</v>
      </c>
      <c r="AL31" s="21">
        <v>23.07</v>
      </c>
    </row>
    <row r="32" spans="1:38" ht="21" x14ac:dyDescent="0.2">
      <c r="A32" s="37" t="s">
        <v>23</v>
      </c>
      <c r="B32" s="37"/>
      <c r="D32" s="8"/>
      <c r="F32" s="8"/>
      <c r="H32" s="8"/>
      <c r="J32" s="8"/>
      <c r="L32" s="8"/>
      <c r="N32" s="8"/>
      <c r="P32" s="8">
        <v>22924124</v>
      </c>
      <c r="R32" s="8">
        <v>24090138702165</v>
      </c>
      <c r="T32" s="8">
        <v>23660324133318</v>
      </c>
      <c r="V32" s="8">
        <v>11405000</v>
      </c>
      <c r="X32" s="8">
        <v>11199009278058</v>
      </c>
      <c r="Z32" s="8">
        <v>4823158</v>
      </c>
      <c r="AB32" s="8">
        <v>4541233565081</v>
      </c>
      <c r="AD32" s="8">
        <v>29505966</v>
      </c>
      <c r="AF32" s="8"/>
      <c r="AH32" s="8">
        <v>30626954502150</v>
      </c>
      <c r="AJ32" s="8">
        <f>SUM(AJ9:AJ31)</f>
        <v>30187470312896</v>
      </c>
      <c r="AL32" s="9">
        <v>87.06</v>
      </c>
    </row>
    <row r="33" spans="34:36" x14ac:dyDescent="0.2">
      <c r="AH33" s="22"/>
      <c r="AJ33" s="22"/>
    </row>
    <row r="34" spans="34:36" x14ac:dyDescent="0.2">
      <c r="AH34" s="22"/>
      <c r="AJ34" s="22"/>
    </row>
    <row r="35" spans="34:36" x14ac:dyDescent="0.2">
      <c r="AH35" s="22"/>
      <c r="AJ35" s="22"/>
    </row>
    <row r="36" spans="34:36" x14ac:dyDescent="0.2">
      <c r="AH36" s="22"/>
      <c r="AJ36" s="22"/>
    </row>
    <row r="37" spans="34:36" x14ac:dyDescent="0.2">
      <c r="AH37" s="22"/>
    </row>
  </sheetData>
  <mergeCells count="35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26:B26"/>
    <mergeCell ref="A27:B27"/>
    <mergeCell ref="A28:B28"/>
    <mergeCell ref="A29:B29"/>
    <mergeCell ref="A30:B30"/>
  </mergeCells>
  <pageMargins left="0.39" right="0.39" top="0.39" bottom="0.39" header="0" footer="0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view="pageBreakPreview" zoomScale="115" zoomScaleNormal="100" zoomScaleSheetLayoutView="115" workbookViewId="0">
      <selection activeCell="E23" sqref="E23"/>
    </sheetView>
  </sheetViews>
  <sheetFormatPr defaultRowHeight="12.75" x14ac:dyDescent="0.2"/>
  <cols>
    <col min="1" max="1" width="29.85546875" style="1" customWidth="1"/>
    <col min="2" max="2" width="1.28515625" style="1" customWidth="1"/>
    <col min="3" max="3" width="15.5703125" style="1" customWidth="1"/>
    <col min="4" max="4" width="1.28515625" style="1" customWidth="1"/>
    <col min="5" max="5" width="15.5703125" style="1" customWidth="1"/>
    <col min="6" max="6" width="1.28515625" style="1" customWidth="1"/>
    <col min="7" max="7" width="13" style="1" customWidth="1"/>
    <col min="8" max="8" width="1.28515625" style="1" customWidth="1"/>
    <col min="9" max="9" width="13" style="1" customWidth="1"/>
    <col min="10" max="10" width="1.28515625" style="1" customWidth="1"/>
    <col min="11" max="11" width="23.42578125" style="1" customWidth="1"/>
    <col min="12" max="12" width="1.28515625" style="1" customWidth="1"/>
    <col min="13" max="13" width="33.7109375" style="1" customWidth="1"/>
    <col min="14" max="14" width="0.28515625" style="1" customWidth="1"/>
    <col min="15" max="16384" width="9.140625" style="1"/>
  </cols>
  <sheetData>
    <row r="1" spans="1:13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5.5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24" x14ac:dyDescent="0.2">
      <c r="A4" s="44" t="s">
        <v>102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24" x14ac:dyDescent="0.2">
      <c r="A5" s="44" t="s">
        <v>103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7" spans="1:13" ht="21" x14ac:dyDescent="0.2">
      <c r="C7" s="40" t="s">
        <v>5</v>
      </c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21" x14ac:dyDescent="0.2">
      <c r="A8" s="4" t="s">
        <v>104</v>
      </c>
      <c r="C8" s="5" t="s">
        <v>8</v>
      </c>
      <c r="D8" s="3"/>
      <c r="E8" s="5" t="s">
        <v>105</v>
      </c>
      <c r="F8" s="3"/>
      <c r="G8" s="5" t="s">
        <v>106</v>
      </c>
      <c r="H8" s="3"/>
      <c r="I8" s="5" t="s">
        <v>107</v>
      </c>
      <c r="J8" s="3"/>
      <c r="K8" s="5" t="s">
        <v>108</v>
      </c>
      <c r="L8" s="3"/>
      <c r="M8" s="5" t="s">
        <v>109</v>
      </c>
    </row>
    <row r="9" spans="1:13" ht="18.75" x14ac:dyDescent="0.2">
      <c r="A9" s="11" t="s">
        <v>37</v>
      </c>
      <c r="C9" s="12">
        <v>2490000</v>
      </c>
      <c r="E9" s="12">
        <v>923000</v>
      </c>
      <c r="G9" s="12">
        <v>830700</v>
      </c>
      <c r="I9" s="19" t="s">
        <v>110</v>
      </c>
      <c r="K9" s="12">
        <v>2068068094706</v>
      </c>
      <c r="M9" s="11" t="s">
        <v>111</v>
      </c>
    </row>
    <row r="10" spans="1:13" ht="18.75" x14ac:dyDescent="0.2">
      <c r="A10" s="13" t="s">
        <v>66</v>
      </c>
      <c r="C10" s="14">
        <v>995000</v>
      </c>
      <c r="E10" s="14">
        <v>911620</v>
      </c>
      <c r="G10" s="14">
        <v>826240</v>
      </c>
      <c r="I10" s="20" t="s">
        <v>112</v>
      </c>
      <c r="K10" s="14">
        <v>821959792780</v>
      </c>
      <c r="M10" s="13" t="s">
        <v>111</v>
      </c>
    </row>
    <row r="11" spans="1:13" ht="18.75" x14ac:dyDescent="0.2">
      <c r="A11" s="13" t="s">
        <v>63</v>
      </c>
      <c r="C11" s="14">
        <v>2995000</v>
      </c>
      <c r="E11" s="14">
        <v>950000</v>
      </c>
      <c r="G11" s="14">
        <v>873104</v>
      </c>
      <c r="I11" s="20" t="s">
        <v>113</v>
      </c>
      <c r="K11" s="14">
        <v>2614472520950</v>
      </c>
      <c r="M11" s="13" t="s">
        <v>111</v>
      </c>
    </row>
    <row r="12" spans="1:13" ht="18.75" x14ac:dyDescent="0.2">
      <c r="A12" s="15" t="s">
        <v>86</v>
      </c>
      <c r="C12" s="16">
        <v>1500000</v>
      </c>
      <c r="E12" s="16">
        <v>1000000</v>
      </c>
      <c r="G12" s="16">
        <v>961554</v>
      </c>
      <c r="I12" s="21" t="s">
        <v>114</v>
      </c>
      <c r="K12" s="16">
        <v>1442069577506</v>
      </c>
      <c r="M12" s="15" t="s">
        <v>111</v>
      </c>
    </row>
    <row r="13" spans="1:13" ht="21" x14ac:dyDescent="0.2">
      <c r="A13" s="17" t="s">
        <v>23</v>
      </c>
      <c r="C13" s="8">
        <v>7980000</v>
      </c>
      <c r="E13" s="8"/>
      <c r="G13" s="8"/>
      <c r="I13" s="8"/>
      <c r="K13" s="8">
        <v>6946569985942</v>
      </c>
      <c r="M13" s="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3"/>
  <sheetViews>
    <sheetView rightToLeft="1" view="pageBreakPreview" topLeftCell="A31" zoomScaleNormal="100" zoomScaleSheetLayoutView="100" workbookViewId="0">
      <selection activeCell="A33" sqref="A33:B33"/>
    </sheetView>
  </sheetViews>
  <sheetFormatPr defaultRowHeight="12.75" x14ac:dyDescent="0.2"/>
  <cols>
    <col min="1" max="1" width="6.28515625" style="1" bestFit="1" customWidth="1"/>
    <col min="2" max="2" width="50.28515625" style="1" customWidth="1"/>
    <col min="3" max="3" width="1.28515625" style="1" customWidth="1"/>
    <col min="4" max="4" width="18.85546875" style="1" bestFit="1" customWidth="1"/>
    <col min="5" max="5" width="1.28515625" style="1" customWidth="1"/>
    <col min="6" max="6" width="18.7109375" style="1" bestFit="1" customWidth="1"/>
    <col min="7" max="7" width="1.28515625" style="1" customWidth="1"/>
    <col min="8" max="8" width="19" style="1" bestFit="1" customWidth="1"/>
    <col min="9" max="9" width="1.28515625" style="1" customWidth="1"/>
    <col min="10" max="10" width="17.85546875" style="1" bestFit="1" customWidth="1"/>
    <col min="11" max="11" width="1.28515625" style="1" customWidth="1"/>
    <col min="12" max="12" width="18.28515625" style="1" bestFit="1" customWidth="1"/>
    <col min="13" max="13" width="0.28515625" style="1" customWidth="1"/>
    <col min="14" max="16384" width="9.140625" style="1"/>
  </cols>
  <sheetData>
    <row r="1" spans="1:12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5.5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2" ht="24" x14ac:dyDescent="0.2">
      <c r="A5" s="2" t="s">
        <v>115</v>
      </c>
      <c r="B5" s="44" t="s">
        <v>116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21" x14ac:dyDescent="0.2">
      <c r="D6" s="4" t="s">
        <v>3</v>
      </c>
      <c r="F6" s="40" t="s">
        <v>4</v>
      </c>
      <c r="G6" s="40"/>
      <c r="H6" s="40"/>
      <c r="J6" s="48" t="s">
        <v>5</v>
      </c>
      <c r="K6" s="48"/>
      <c r="L6" s="48"/>
    </row>
    <row r="7" spans="1:12" ht="21" x14ac:dyDescent="0.2">
      <c r="A7" s="40" t="s">
        <v>117</v>
      </c>
      <c r="B7" s="40"/>
      <c r="D7" s="4" t="s">
        <v>118</v>
      </c>
      <c r="F7" s="4" t="s">
        <v>119</v>
      </c>
      <c r="H7" s="4" t="s">
        <v>120</v>
      </c>
      <c r="J7" s="4" t="s">
        <v>118</v>
      </c>
      <c r="L7" s="4" t="s">
        <v>13</v>
      </c>
    </row>
    <row r="8" spans="1:12" ht="18.75" x14ac:dyDescent="0.2">
      <c r="A8" s="47" t="s">
        <v>121</v>
      </c>
      <c r="B8" s="47"/>
      <c r="D8" s="12">
        <v>160432</v>
      </c>
      <c r="F8" s="12">
        <v>0</v>
      </c>
      <c r="H8" s="12">
        <v>0</v>
      </c>
      <c r="J8" s="12">
        <v>160432</v>
      </c>
      <c r="L8" s="19" t="s">
        <v>122</v>
      </c>
    </row>
    <row r="9" spans="1:12" ht="18.75" x14ac:dyDescent="0.2">
      <c r="A9" s="46" t="s">
        <v>123</v>
      </c>
      <c r="B9" s="46"/>
      <c r="D9" s="14">
        <v>188986</v>
      </c>
      <c r="F9" s="14">
        <v>0</v>
      </c>
      <c r="H9" s="14">
        <v>0</v>
      </c>
      <c r="J9" s="14">
        <v>188986</v>
      </c>
      <c r="L9" s="20" t="s">
        <v>122</v>
      </c>
    </row>
    <row r="10" spans="1:12" ht="18.75" x14ac:dyDescent="0.2">
      <c r="A10" s="46" t="s">
        <v>124</v>
      </c>
      <c r="B10" s="46"/>
      <c r="D10" s="14">
        <v>640020973020</v>
      </c>
      <c r="F10" s="14">
        <v>4585536546921</v>
      </c>
      <c r="H10" s="14">
        <v>5224675974394</v>
      </c>
      <c r="J10" s="14">
        <v>881545547</v>
      </c>
      <c r="L10" s="20" t="s">
        <v>122</v>
      </c>
    </row>
    <row r="11" spans="1:12" ht="18.75" x14ac:dyDescent="0.2">
      <c r="A11" s="46" t="s">
        <v>125</v>
      </c>
      <c r="B11" s="46"/>
      <c r="D11" s="14">
        <v>446921749</v>
      </c>
      <c r="F11" s="14">
        <v>7917469141193</v>
      </c>
      <c r="H11" s="14">
        <v>7917324007239</v>
      </c>
      <c r="J11" s="14">
        <v>592055703</v>
      </c>
      <c r="L11" s="20" t="s">
        <v>122</v>
      </c>
    </row>
    <row r="12" spans="1:12" ht="18.75" x14ac:dyDescent="0.2">
      <c r="A12" s="46" t="s">
        <v>126</v>
      </c>
      <c r="B12" s="46"/>
      <c r="D12" s="14">
        <v>91743200731</v>
      </c>
      <c r="F12" s="14">
        <v>464524733670</v>
      </c>
      <c r="H12" s="14">
        <v>555402184000</v>
      </c>
      <c r="J12" s="14">
        <v>865750401</v>
      </c>
      <c r="L12" s="20" t="s">
        <v>122</v>
      </c>
    </row>
    <row r="13" spans="1:12" ht="18.75" x14ac:dyDescent="0.2">
      <c r="A13" s="46" t="s">
        <v>127</v>
      </c>
      <c r="B13" s="46"/>
      <c r="D13" s="14">
        <v>599412</v>
      </c>
      <c r="F13" s="14">
        <v>2538</v>
      </c>
      <c r="H13" s="14">
        <v>0</v>
      </c>
      <c r="J13" s="14">
        <v>601950</v>
      </c>
      <c r="L13" s="20" t="s">
        <v>122</v>
      </c>
    </row>
    <row r="14" spans="1:12" ht="18.75" x14ac:dyDescent="0.2">
      <c r="A14" s="46" t="s">
        <v>128</v>
      </c>
      <c r="B14" s="46"/>
      <c r="D14" s="14">
        <v>41446878</v>
      </c>
      <c r="F14" s="14">
        <v>1788106273965</v>
      </c>
      <c r="H14" s="14">
        <v>1788038963721</v>
      </c>
      <c r="J14" s="14">
        <v>108757122</v>
      </c>
      <c r="L14" s="20" t="s">
        <v>122</v>
      </c>
    </row>
    <row r="15" spans="1:12" ht="18.75" x14ac:dyDescent="0.2">
      <c r="A15" s="46" t="s">
        <v>129</v>
      </c>
      <c r="B15" s="46"/>
      <c r="D15" s="14">
        <v>61548719</v>
      </c>
      <c r="F15" s="14">
        <v>261371</v>
      </c>
      <c r="H15" s="14">
        <v>530000</v>
      </c>
      <c r="J15" s="14">
        <v>61280090</v>
      </c>
      <c r="L15" s="20" t="s">
        <v>122</v>
      </c>
    </row>
    <row r="16" spans="1:12" ht="18.75" x14ac:dyDescent="0.2">
      <c r="A16" s="46" t="s">
        <v>130</v>
      </c>
      <c r="B16" s="46"/>
      <c r="D16" s="14">
        <v>5445215</v>
      </c>
      <c r="F16" s="14">
        <v>1885</v>
      </c>
      <c r="H16" s="14">
        <v>100000</v>
      </c>
      <c r="J16" s="14">
        <v>5347100</v>
      </c>
      <c r="L16" s="20" t="s">
        <v>122</v>
      </c>
    </row>
    <row r="17" spans="1:12" ht="18.75" x14ac:dyDescent="0.2">
      <c r="A17" s="46" t="s">
        <v>131</v>
      </c>
      <c r="B17" s="46"/>
      <c r="D17" s="14">
        <v>1963708</v>
      </c>
      <c r="F17" s="14">
        <v>6199</v>
      </c>
      <c r="H17" s="14">
        <v>504000</v>
      </c>
      <c r="J17" s="14">
        <v>1465907</v>
      </c>
      <c r="L17" s="20" t="s">
        <v>122</v>
      </c>
    </row>
    <row r="18" spans="1:12" ht="18.75" x14ac:dyDescent="0.2">
      <c r="A18" s="46" t="s">
        <v>132</v>
      </c>
      <c r="B18" s="46"/>
      <c r="D18" s="14">
        <v>24825957</v>
      </c>
      <c r="F18" s="14">
        <v>99680</v>
      </c>
      <c r="H18" s="14">
        <v>504000</v>
      </c>
      <c r="J18" s="14">
        <v>24421637</v>
      </c>
      <c r="L18" s="20" t="s">
        <v>122</v>
      </c>
    </row>
    <row r="19" spans="1:12" ht="18.75" x14ac:dyDescent="0.2">
      <c r="A19" s="46" t="s">
        <v>133</v>
      </c>
      <c r="B19" s="46"/>
      <c r="D19" s="14">
        <v>54986</v>
      </c>
      <c r="F19" s="14">
        <v>0</v>
      </c>
      <c r="H19" s="14">
        <v>0</v>
      </c>
      <c r="J19" s="14">
        <v>54986</v>
      </c>
      <c r="L19" s="20" t="s">
        <v>122</v>
      </c>
    </row>
    <row r="20" spans="1:12" ht="18.75" x14ac:dyDescent="0.2">
      <c r="A20" s="46" t="s">
        <v>134</v>
      </c>
      <c r="B20" s="46"/>
      <c r="D20" s="14">
        <v>382303</v>
      </c>
      <c r="F20" s="14">
        <v>1619</v>
      </c>
      <c r="H20" s="14">
        <v>0</v>
      </c>
      <c r="J20" s="14">
        <v>383922</v>
      </c>
      <c r="L20" s="20" t="s">
        <v>122</v>
      </c>
    </row>
    <row r="21" spans="1:12" ht="18.75" x14ac:dyDescent="0.2">
      <c r="A21" s="46" t="s">
        <v>135</v>
      </c>
      <c r="B21" s="46"/>
      <c r="D21" s="14">
        <v>3278000</v>
      </c>
      <c r="F21" s="14">
        <v>0</v>
      </c>
      <c r="H21" s="14">
        <v>504000</v>
      </c>
      <c r="J21" s="14">
        <v>2774000</v>
      </c>
      <c r="L21" s="20" t="s">
        <v>122</v>
      </c>
    </row>
    <row r="22" spans="1:12" ht="18.75" x14ac:dyDescent="0.2">
      <c r="A22" s="46" t="s">
        <v>136</v>
      </c>
      <c r="B22" s="46"/>
      <c r="D22" s="14">
        <v>21198145</v>
      </c>
      <c r="F22" s="14">
        <v>0</v>
      </c>
      <c r="H22" s="14">
        <v>0</v>
      </c>
      <c r="J22" s="14">
        <v>21198145</v>
      </c>
      <c r="L22" s="20" t="s">
        <v>122</v>
      </c>
    </row>
    <row r="23" spans="1:12" ht="18.75" x14ac:dyDescent="0.2">
      <c r="A23" s="46" t="s">
        <v>137</v>
      </c>
      <c r="B23" s="46"/>
      <c r="D23" s="14">
        <v>5782551</v>
      </c>
      <c r="F23" s="14">
        <v>24386</v>
      </c>
      <c r="H23" s="14">
        <v>0</v>
      </c>
      <c r="J23" s="14">
        <v>5806937</v>
      </c>
      <c r="L23" s="20" t="s">
        <v>122</v>
      </c>
    </row>
    <row r="24" spans="1:12" ht="18.75" x14ac:dyDescent="0.2">
      <c r="A24" s="46" t="s">
        <v>138</v>
      </c>
      <c r="B24" s="46"/>
      <c r="D24" s="14">
        <v>630000000000</v>
      </c>
      <c r="F24" s="14">
        <v>0</v>
      </c>
      <c r="H24" s="14">
        <v>0</v>
      </c>
      <c r="J24" s="14">
        <v>630000000000</v>
      </c>
      <c r="L24" s="20" t="s">
        <v>139</v>
      </c>
    </row>
    <row r="25" spans="1:12" ht="18.75" x14ac:dyDescent="0.2">
      <c r="A25" s="46" t="s">
        <v>140</v>
      </c>
      <c r="B25" s="46"/>
      <c r="D25" s="14">
        <v>570000000000</v>
      </c>
      <c r="F25" s="14">
        <v>0</v>
      </c>
      <c r="H25" s="14">
        <v>0</v>
      </c>
      <c r="J25" s="14">
        <v>570000000000</v>
      </c>
      <c r="L25" s="20" t="s">
        <v>141</v>
      </c>
    </row>
    <row r="26" spans="1:12" ht="18.75" x14ac:dyDescent="0.2">
      <c r="A26" s="46" t="s">
        <v>142</v>
      </c>
      <c r="B26" s="46"/>
      <c r="D26" s="14">
        <v>117000000000</v>
      </c>
      <c r="F26" s="14">
        <v>0</v>
      </c>
      <c r="H26" s="14">
        <v>0</v>
      </c>
      <c r="J26" s="14">
        <v>117000000000</v>
      </c>
      <c r="L26" s="20" t="s">
        <v>143</v>
      </c>
    </row>
    <row r="27" spans="1:12" ht="18.75" x14ac:dyDescent="0.2">
      <c r="A27" s="46" t="s">
        <v>144</v>
      </c>
      <c r="B27" s="46"/>
      <c r="D27" s="14">
        <v>72300000000</v>
      </c>
      <c r="F27" s="14">
        <v>0</v>
      </c>
      <c r="H27" s="14">
        <v>0</v>
      </c>
      <c r="J27" s="14">
        <v>72300000000</v>
      </c>
      <c r="L27" s="20" t="s">
        <v>145</v>
      </c>
    </row>
    <row r="28" spans="1:12" ht="18.75" x14ac:dyDescent="0.2">
      <c r="A28" s="46" t="s">
        <v>146</v>
      </c>
      <c r="B28" s="46"/>
      <c r="D28" s="14">
        <v>102000000000</v>
      </c>
      <c r="F28" s="14">
        <v>0</v>
      </c>
      <c r="H28" s="14">
        <v>0</v>
      </c>
      <c r="J28" s="14">
        <v>102000000000</v>
      </c>
      <c r="L28" s="20" t="s">
        <v>147</v>
      </c>
    </row>
    <row r="29" spans="1:12" ht="18.75" x14ac:dyDescent="0.2">
      <c r="A29" s="46" t="s">
        <v>148</v>
      </c>
      <c r="B29" s="46"/>
      <c r="D29" s="14">
        <v>279000000000</v>
      </c>
      <c r="F29" s="14">
        <v>0</v>
      </c>
      <c r="H29" s="14">
        <v>0</v>
      </c>
      <c r="J29" s="14">
        <v>279000000000</v>
      </c>
      <c r="L29" s="20" t="s">
        <v>149</v>
      </c>
    </row>
    <row r="30" spans="1:12" ht="18.75" x14ac:dyDescent="0.2">
      <c r="A30" s="46" t="s">
        <v>150</v>
      </c>
      <c r="B30" s="46"/>
      <c r="D30" s="14">
        <v>0</v>
      </c>
      <c r="F30" s="14">
        <v>100000</v>
      </c>
      <c r="H30" s="14">
        <v>0</v>
      </c>
      <c r="J30" s="14">
        <v>100000</v>
      </c>
      <c r="L30" s="20" t="s">
        <v>122</v>
      </c>
    </row>
    <row r="31" spans="1:12" ht="18.75" x14ac:dyDescent="0.2">
      <c r="A31" s="46" t="s">
        <v>151</v>
      </c>
      <c r="B31" s="46"/>
      <c r="D31" s="14">
        <v>0</v>
      </c>
      <c r="F31" s="14">
        <v>1750000000000</v>
      </c>
      <c r="H31" s="14">
        <v>0</v>
      </c>
      <c r="J31" s="14">
        <v>1750000000000</v>
      </c>
      <c r="L31" s="20" t="s">
        <v>152</v>
      </c>
    </row>
    <row r="32" spans="1:12" ht="18.75" x14ac:dyDescent="0.2">
      <c r="A32" s="45" t="s">
        <v>257</v>
      </c>
      <c r="B32" s="45"/>
      <c r="D32" s="16">
        <v>8000000000000</v>
      </c>
      <c r="F32" s="16">
        <v>0</v>
      </c>
      <c r="H32" s="16">
        <v>8000000000000</v>
      </c>
      <c r="J32" s="16">
        <v>0</v>
      </c>
      <c r="L32" s="21" t="s">
        <v>122</v>
      </c>
    </row>
    <row r="33" spans="1:12" ht="21" x14ac:dyDescent="0.2">
      <c r="A33" s="37" t="s">
        <v>23</v>
      </c>
      <c r="B33" s="37"/>
      <c r="D33" s="8">
        <v>10502677970792</v>
      </c>
      <c r="F33" s="8">
        <v>16505637193427</v>
      </c>
      <c r="H33" s="8">
        <v>23485443271354</v>
      </c>
      <c r="J33" s="8">
        <v>3522871892865</v>
      </c>
      <c r="L33" s="9">
        <v>0</v>
      </c>
    </row>
  </sheetData>
  <mergeCells count="33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20:B20"/>
    <mergeCell ref="A21:B21"/>
    <mergeCell ref="A12:B12"/>
    <mergeCell ref="A13:B13"/>
    <mergeCell ref="A14:B14"/>
    <mergeCell ref="A15:B15"/>
    <mergeCell ref="A16:B16"/>
    <mergeCell ref="A32:B32"/>
    <mergeCell ref="A33:B33"/>
    <mergeCell ref="J6:L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</mergeCells>
  <pageMargins left="0.39" right="0.39" top="0.39" bottom="0.39" header="0" footer="0"/>
  <pageSetup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45" zoomScaleNormal="100" zoomScaleSheetLayoutView="145" workbookViewId="0">
      <selection activeCell="M31" sqref="M31"/>
    </sheetView>
  </sheetViews>
  <sheetFormatPr defaultRowHeight="12.75" x14ac:dyDescent="0.2"/>
  <cols>
    <col min="1" max="1" width="2.5703125" style="1" customWidth="1"/>
    <col min="2" max="2" width="44.14062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5" spans="1:10" ht="24" x14ac:dyDescent="0.2">
      <c r="A5" s="2" t="s">
        <v>154</v>
      </c>
      <c r="B5" s="44" t="s">
        <v>155</v>
      </c>
      <c r="C5" s="44"/>
      <c r="D5" s="44"/>
      <c r="E5" s="44"/>
      <c r="F5" s="44"/>
      <c r="G5" s="44"/>
      <c r="H5" s="44"/>
      <c r="I5" s="44"/>
      <c r="J5" s="44"/>
    </row>
    <row r="7" spans="1:10" ht="21" x14ac:dyDescent="0.2">
      <c r="A7" s="40" t="s">
        <v>156</v>
      </c>
      <c r="B7" s="40"/>
      <c r="D7" s="4" t="s">
        <v>157</v>
      </c>
      <c r="F7" s="4" t="s">
        <v>118</v>
      </c>
      <c r="H7" s="4" t="s">
        <v>158</v>
      </c>
      <c r="J7" s="4" t="s">
        <v>159</v>
      </c>
    </row>
    <row r="8" spans="1:10" ht="18.75" x14ac:dyDescent="0.2">
      <c r="A8" s="47" t="s">
        <v>160</v>
      </c>
      <c r="B8" s="47"/>
      <c r="D8" s="11" t="s">
        <v>161</v>
      </c>
      <c r="F8" s="12">
        <v>0</v>
      </c>
      <c r="H8" s="19">
        <v>0</v>
      </c>
      <c r="J8" s="19">
        <v>0</v>
      </c>
    </row>
    <row r="9" spans="1:10" ht="18.75" x14ac:dyDescent="0.2">
      <c r="A9" s="46" t="s">
        <v>162</v>
      </c>
      <c r="B9" s="46"/>
      <c r="D9" s="13" t="s">
        <v>163</v>
      </c>
      <c r="F9" s="14">
        <v>3074656000</v>
      </c>
      <c r="H9" s="20">
        <v>0.44</v>
      </c>
      <c r="J9" s="20">
        <v>0.01</v>
      </c>
    </row>
    <row r="10" spans="1:10" ht="18.75" x14ac:dyDescent="0.2">
      <c r="A10" s="46" t="s">
        <v>164</v>
      </c>
      <c r="B10" s="46"/>
      <c r="D10" s="13" t="s">
        <v>165</v>
      </c>
      <c r="F10" s="14">
        <v>41009214455</v>
      </c>
      <c r="H10" s="20">
        <v>5.91</v>
      </c>
      <c r="J10" s="20">
        <v>0.12</v>
      </c>
    </row>
    <row r="11" spans="1:10" ht="18.75" x14ac:dyDescent="0.2">
      <c r="A11" s="46" t="s">
        <v>166</v>
      </c>
      <c r="B11" s="46"/>
      <c r="D11" s="13" t="s">
        <v>167</v>
      </c>
      <c r="F11" s="14">
        <v>151131147644</v>
      </c>
      <c r="H11" s="20">
        <v>21.8</v>
      </c>
      <c r="J11" s="20">
        <v>0.44</v>
      </c>
    </row>
    <row r="12" spans="1:10" ht="18.75" x14ac:dyDescent="0.2">
      <c r="A12" s="45" t="s">
        <v>168</v>
      </c>
      <c r="B12" s="45"/>
      <c r="D12" s="15" t="s">
        <v>169</v>
      </c>
      <c r="F12" s="16">
        <v>2113585347</v>
      </c>
      <c r="H12" s="21">
        <v>0.3</v>
      </c>
      <c r="J12" s="21">
        <v>0.01</v>
      </c>
    </row>
    <row r="13" spans="1:10" ht="21" x14ac:dyDescent="0.2">
      <c r="A13" s="37" t="s">
        <v>23</v>
      </c>
      <c r="B13" s="37"/>
      <c r="D13" s="8"/>
      <c r="F13" s="8">
        <v>197328603446</v>
      </c>
      <c r="H13" s="9">
        <v>28.45</v>
      </c>
      <c r="J13" s="9">
        <v>0.57999999999999996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view="pageBreakPreview" zoomScale="115" zoomScaleNormal="100" zoomScaleSheetLayoutView="115" workbookViewId="0">
      <selection activeCell="S10" sqref="S10"/>
    </sheetView>
  </sheetViews>
  <sheetFormatPr defaultRowHeight="12.75" x14ac:dyDescent="0.2"/>
  <cols>
    <col min="1" max="1" width="5.140625" style="1" customWidth="1"/>
    <col min="2" max="2" width="32.7109375" style="1" customWidth="1"/>
    <col min="3" max="3" width="1.28515625" style="1" customWidth="1"/>
    <col min="4" max="4" width="13" style="1" customWidth="1"/>
    <col min="5" max="5" width="1.28515625" style="1" customWidth="1"/>
    <col min="6" max="6" width="14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3" style="1" customWidth="1"/>
    <col min="11" max="11" width="1.28515625" style="1" customWidth="1"/>
    <col min="12" max="12" width="15.5703125" style="1" customWidth="1"/>
    <col min="13" max="13" width="1.28515625" style="1" customWidth="1"/>
    <col min="14" max="14" width="13" style="1" customWidth="1"/>
    <col min="15" max="16" width="1.28515625" style="1" customWidth="1"/>
    <col min="17" max="17" width="13" style="1" customWidth="1"/>
    <col min="18" max="18" width="1.28515625" style="1" customWidth="1"/>
    <col min="19" max="19" width="13" style="1" customWidth="1"/>
    <col min="20" max="20" width="1.28515625" style="1" customWidth="1"/>
    <col min="21" max="21" width="13" style="1" customWidth="1"/>
    <col min="22" max="22" width="1.28515625" style="1" customWidth="1"/>
    <col min="23" max="23" width="15.5703125" style="1" customWidth="1"/>
    <col min="24" max="24" width="0.28515625" style="1" customWidth="1"/>
    <col min="25" max="16384" width="9.140625" style="1"/>
  </cols>
  <sheetData>
    <row r="1" spans="1:23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5" spans="1:23" ht="24" x14ac:dyDescent="0.2">
      <c r="A5" s="2" t="s">
        <v>170</v>
      </c>
      <c r="B5" s="44" t="s">
        <v>171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3" ht="21" x14ac:dyDescent="0.2">
      <c r="D6" s="40" t="s">
        <v>172</v>
      </c>
      <c r="E6" s="40"/>
      <c r="F6" s="40"/>
      <c r="G6" s="40"/>
      <c r="H6" s="40"/>
      <c r="I6" s="40"/>
      <c r="J6" s="40"/>
      <c r="K6" s="40"/>
      <c r="L6" s="40"/>
      <c r="N6" s="40" t="s">
        <v>173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21" x14ac:dyDescent="0.2">
      <c r="A7" s="40" t="s">
        <v>174</v>
      </c>
      <c r="B7" s="40"/>
      <c r="D7" s="4" t="s">
        <v>175</v>
      </c>
      <c r="F7" s="4" t="s">
        <v>176</v>
      </c>
      <c r="H7" s="4" t="s">
        <v>177</v>
      </c>
      <c r="J7" s="5" t="s">
        <v>118</v>
      </c>
      <c r="K7" s="3"/>
      <c r="L7" s="5" t="s">
        <v>158</v>
      </c>
      <c r="N7" s="4" t="s">
        <v>175</v>
      </c>
      <c r="P7" s="40" t="s">
        <v>176</v>
      </c>
      <c r="Q7" s="40"/>
      <c r="S7" s="4" t="s">
        <v>177</v>
      </c>
      <c r="U7" s="5" t="s">
        <v>118</v>
      </c>
      <c r="V7" s="3"/>
      <c r="W7" s="5" t="s">
        <v>158</v>
      </c>
    </row>
    <row r="8" spans="1:23" ht="18.75" x14ac:dyDescent="0.2">
      <c r="A8" s="47" t="s">
        <v>178</v>
      </c>
      <c r="B8" s="47"/>
      <c r="D8" s="12">
        <v>0</v>
      </c>
      <c r="F8" s="12">
        <v>0</v>
      </c>
      <c r="H8" s="12">
        <v>0</v>
      </c>
      <c r="J8" s="12">
        <v>0</v>
      </c>
      <c r="L8" s="19">
        <v>0</v>
      </c>
      <c r="N8" s="12">
        <v>0</v>
      </c>
      <c r="P8" s="51">
        <v>0</v>
      </c>
      <c r="Q8" s="51"/>
      <c r="S8" s="12">
        <v>-29005376</v>
      </c>
      <c r="U8" s="12">
        <v>-29005376</v>
      </c>
      <c r="W8" s="19">
        <v>0</v>
      </c>
    </row>
    <row r="9" spans="1:23" ht="18.75" x14ac:dyDescent="0.2">
      <c r="A9" s="45" t="s">
        <v>179</v>
      </c>
      <c r="B9" s="45"/>
      <c r="D9" s="16">
        <v>0</v>
      </c>
      <c r="F9" s="16">
        <v>0</v>
      </c>
      <c r="H9" s="16">
        <v>0</v>
      </c>
      <c r="J9" s="16">
        <v>0</v>
      </c>
      <c r="L9" s="21">
        <v>0</v>
      </c>
      <c r="N9" s="16">
        <v>0</v>
      </c>
      <c r="P9" s="49">
        <v>0</v>
      </c>
      <c r="Q9" s="50"/>
      <c r="S9" s="16">
        <v>-1530249484</v>
      </c>
      <c r="U9" s="16">
        <v>-1530249484</v>
      </c>
      <c r="W9" s="21">
        <v>-0.02</v>
      </c>
    </row>
    <row r="10" spans="1:23" ht="21" x14ac:dyDescent="0.2">
      <c r="A10" s="37" t="s">
        <v>23</v>
      </c>
      <c r="B10" s="37"/>
      <c r="D10" s="8">
        <v>0</v>
      </c>
      <c r="F10" s="8">
        <v>0</v>
      </c>
      <c r="H10" s="8">
        <v>0</v>
      </c>
      <c r="J10" s="8">
        <v>0</v>
      </c>
      <c r="L10" s="9">
        <v>0</v>
      </c>
      <c r="N10" s="8">
        <v>0</v>
      </c>
      <c r="Q10" s="8">
        <v>0</v>
      </c>
      <c r="S10" s="8">
        <v>-1559254860</v>
      </c>
      <c r="U10" s="8">
        <v>-1559254860</v>
      </c>
      <c r="W10" s="9">
        <v>-0.02</v>
      </c>
    </row>
  </sheetData>
  <mergeCells count="13">
    <mergeCell ref="A1:W1"/>
    <mergeCell ref="A2:W2"/>
    <mergeCell ref="A3:W3"/>
    <mergeCell ref="B5:W5"/>
    <mergeCell ref="D6:L6"/>
    <mergeCell ref="N6:W6"/>
    <mergeCell ref="A9:B9"/>
    <mergeCell ref="P9:Q9"/>
    <mergeCell ref="A10:B10"/>
    <mergeCell ref="A7:B7"/>
    <mergeCell ref="P7:Q7"/>
    <mergeCell ref="A8:B8"/>
    <mergeCell ref="P8:Q8"/>
  </mergeCells>
  <pageMargins left="0.39" right="0.39" top="0.39" bottom="0.39" header="0" footer="0"/>
  <pageSetup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view="pageBreakPreview" zoomScale="115" zoomScaleNormal="100" zoomScaleSheetLayoutView="115" workbookViewId="0">
      <selection activeCell="Q18" sqref="Q18"/>
    </sheetView>
  </sheetViews>
  <sheetFormatPr defaultRowHeight="12.75" x14ac:dyDescent="0.2"/>
  <cols>
    <col min="1" max="1" width="6.42578125" style="1" bestFit="1" customWidth="1"/>
    <col min="2" max="2" width="24.42578125" style="1" customWidth="1"/>
    <col min="3" max="3" width="1.28515625" style="1" customWidth="1"/>
    <col min="4" max="4" width="16.28515625" style="1" bestFit="1" customWidth="1"/>
    <col min="5" max="5" width="1.28515625" style="1" customWidth="1"/>
    <col min="6" max="6" width="15.85546875" style="1" bestFit="1" customWidth="1"/>
    <col min="7" max="7" width="1.28515625" style="1" customWidth="1"/>
    <col min="8" max="8" width="15" style="1" bestFit="1" customWidth="1"/>
    <col min="9" max="9" width="1.28515625" style="1" customWidth="1"/>
    <col min="10" max="10" width="13.85546875" style="1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6.28515625" style="1" bestFit="1" customWidth="1"/>
    <col min="15" max="16" width="1.28515625" style="1" customWidth="1"/>
    <col min="17" max="17" width="13.7109375" style="1" bestFit="1" customWidth="1"/>
    <col min="18" max="18" width="1.28515625" style="1" customWidth="1"/>
    <col min="19" max="19" width="15" style="1" bestFit="1" customWidth="1"/>
    <col min="20" max="20" width="1.28515625" style="1" customWidth="1"/>
    <col min="21" max="21" width="1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5" spans="1:23" ht="24" x14ac:dyDescent="0.2">
      <c r="A5" s="2" t="s">
        <v>180</v>
      </c>
      <c r="B5" s="44" t="s">
        <v>181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3" ht="21" x14ac:dyDescent="0.2">
      <c r="D6" s="40" t="s">
        <v>172</v>
      </c>
      <c r="E6" s="40"/>
      <c r="F6" s="40"/>
      <c r="G6" s="40"/>
      <c r="H6" s="40"/>
      <c r="I6" s="40"/>
      <c r="J6" s="40"/>
      <c r="K6" s="40"/>
      <c r="L6" s="40"/>
      <c r="N6" s="40" t="s">
        <v>173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21" x14ac:dyDescent="0.2">
      <c r="A7" s="40" t="s">
        <v>19</v>
      </c>
      <c r="B7" s="40"/>
      <c r="D7" s="4" t="s">
        <v>182</v>
      </c>
      <c r="F7" s="4" t="s">
        <v>176</v>
      </c>
      <c r="H7" s="4" t="s">
        <v>177</v>
      </c>
      <c r="J7" s="5" t="s">
        <v>118</v>
      </c>
      <c r="K7" s="3"/>
      <c r="L7" s="5" t="s">
        <v>158</v>
      </c>
      <c r="N7" s="4" t="s">
        <v>182</v>
      </c>
      <c r="P7" s="40" t="s">
        <v>176</v>
      </c>
      <c r="Q7" s="40"/>
      <c r="S7" s="4" t="s">
        <v>177</v>
      </c>
      <c r="U7" s="5" t="s">
        <v>118</v>
      </c>
      <c r="V7" s="3"/>
      <c r="W7" s="5" t="s">
        <v>158</v>
      </c>
    </row>
    <row r="8" spans="1:23" ht="18.75" x14ac:dyDescent="0.2">
      <c r="A8" s="47" t="s">
        <v>22</v>
      </c>
      <c r="B8" s="47"/>
      <c r="D8" s="12">
        <v>0</v>
      </c>
      <c r="F8" s="12">
        <v>-17314144000</v>
      </c>
      <c r="H8" s="12">
        <v>18851472000</v>
      </c>
      <c r="J8" s="12">
        <v>1537328000</v>
      </c>
      <c r="L8" s="19">
        <v>0.22</v>
      </c>
      <c r="N8" s="12">
        <v>0</v>
      </c>
      <c r="P8" s="51">
        <v>3353856000</v>
      </c>
      <c r="Q8" s="51"/>
      <c r="S8" s="12">
        <v>18851472000</v>
      </c>
      <c r="U8" s="12">
        <f>P8+S8</f>
        <v>22205328000</v>
      </c>
      <c r="W8" s="19">
        <v>0.35</v>
      </c>
    </row>
    <row r="9" spans="1:23" ht="18.75" x14ac:dyDescent="0.2">
      <c r="A9" s="46" t="s">
        <v>183</v>
      </c>
      <c r="B9" s="46"/>
      <c r="D9" s="14">
        <v>0</v>
      </c>
      <c r="F9" s="14">
        <v>0</v>
      </c>
      <c r="H9" s="14">
        <v>0</v>
      </c>
      <c r="J9" s="14">
        <v>0</v>
      </c>
      <c r="L9" s="20">
        <v>0</v>
      </c>
      <c r="N9" s="14">
        <v>0</v>
      </c>
      <c r="P9" s="49">
        <v>0</v>
      </c>
      <c r="Q9" s="49"/>
      <c r="S9" s="14">
        <v>4439482729</v>
      </c>
      <c r="U9" s="14">
        <f t="shared" ref="U9:U10" si="0">P9+S9</f>
        <v>4439482729</v>
      </c>
      <c r="W9" s="20">
        <v>7.0000000000000007E-2</v>
      </c>
    </row>
    <row r="10" spans="1:23" ht="18.75" x14ac:dyDescent="0.2">
      <c r="A10" s="46" t="s">
        <v>184</v>
      </c>
      <c r="B10" s="46"/>
      <c r="D10" s="14">
        <v>0</v>
      </c>
      <c r="F10" s="14">
        <v>0</v>
      </c>
      <c r="H10" s="14">
        <v>0</v>
      </c>
      <c r="J10" s="14">
        <v>0</v>
      </c>
      <c r="L10" s="20">
        <v>0</v>
      </c>
      <c r="N10" s="14">
        <v>0</v>
      </c>
      <c r="P10" s="49">
        <v>0</v>
      </c>
      <c r="Q10" s="49"/>
      <c r="S10" s="14">
        <v>15669650653</v>
      </c>
      <c r="U10" s="14">
        <f t="shared" si="0"/>
        <v>15669650653</v>
      </c>
      <c r="W10" s="20">
        <v>0.24</v>
      </c>
    </row>
    <row r="11" spans="1:23" ht="21.75" thickBot="1" x14ac:dyDescent="0.25">
      <c r="A11" s="37" t="s">
        <v>23</v>
      </c>
      <c r="B11" s="37"/>
      <c r="D11" s="8">
        <v>0</v>
      </c>
      <c r="F11" s="8">
        <v>-34628288000</v>
      </c>
      <c r="H11" s="8">
        <v>37702944000</v>
      </c>
      <c r="J11" s="8">
        <v>3074656000</v>
      </c>
      <c r="L11" s="9">
        <v>0.44</v>
      </c>
      <c r="N11" s="8">
        <v>0</v>
      </c>
      <c r="P11" s="52">
        <f>SUM(P8:Q10)</f>
        <v>3353856000</v>
      </c>
      <c r="Q11" s="52"/>
      <c r="S11" s="8">
        <f>SUM(S8:S10)</f>
        <v>38960605382</v>
      </c>
      <c r="U11" s="8">
        <f>SUM(U8:U10)</f>
        <v>42314461382</v>
      </c>
      <c r="W11" s="9">
        <v>1.01</v>
      </c>
    </row>
    <row r="12" spans="1:23" ht="13.5" thickTop="1" x14ac:dyDescent="0.2">
      <c r="S12" s="22"/>
    </row>
    <row r="13" spans="1:23" x14ac:dyDescent="0.2">
      <c r="S13" s="22"/>
    </row>
  </sheetData>
  <mergeCells count="16"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  <mergeCell ref="A11:B11"/>
    <mergeCell ref="P11:Q11"/>
    <mergeCell ref="A9:B9"/>
    <mergeCell ref="P9:Q9"/>
    <mergeCell ref="A10:B10"/>
    <mergeCell ref="P10:Q10"/>
  </mergeCells>
  <pageMargins left="0.39" right="0.39" top="0.39" bottom="0.39" header="0" footer="0"/>
  <pageSetup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5"/>
  <sheetViews>
    <sheetView rightToLeft="1" view="pageBreakPreview" zoomScaleNormal="100" zoomScaleSheetLayoutView="100" workbookViewId="0">
      <selection activeCell="H22" sqref="H22"/>
    </sheetView>
  </sheetViews>
  <sheetFormatPr defaultRowHeight="12.75" x14ac:dyDescent="0.2"/>
  <cols>
    <col min="1" max="1" width="6.7109375" style="1" bestFit="1" customWidth="1"/>
    <col min="2" max="2" width="24.140625" style="1" customWidth="1"/>
    <col min="3" max="3" width="0.7109375" style="1" customWidth="1"/>
    <col min="4" max="4" width="20.85546875" style="1" customWidth="1"/>
    <col min="5" max="5" width="1.28515625" style="1" customWidth="1"/>
    <col min="6" max="6" width="17.85546875" style="1" bestFit="1" customWidth="1"/>
    <col min="7" max="7" width="1.28515625" style="1" customWidth="1"/>
    <col min="8" max="8" width="17.5703125" style="1" bestFit="1" customWidth="1"/>
    <col min="9" max="9" width="1.28515625" style="1" customWidth="1"/>
    <col min="10" max="10" width="17" style="1" bestFit="1" customWidth="1"/>
    <col min="11" max="11" width="1.28515625" style="1" customWidth="1"/>
    <col min="12" max="12" width="18.85546875" style="1" bestFit="1" customWidth="1"/>
    <col min="13" max="13" width="1.28515625" style="1" customWidth="1"/>
    <col min="14" max="14" width="18" style="1" bestFit="1" customWidth="1"/>
    <col min="15" max="15" width="1.28515625" style="1" customWidth="1"/>
    <col min="16" max="16" width="19.5703125" style="1" bestFit="1" customWidth="1"/>
    <col min="17" max="17" width="1.28515625" style="1" customWidth="1"/>
    <col min="18" max="18" width="18.85546875" style="1" bestFit="1" customWidth="1"/>
    <col min="19" max="19" width="0.28515625" style="1" customWidth="1"/>
    <col min="20" max="16384" width="9.140625" style="1"/>
  </cols>
  <sheetData>
    <row r="1" spans="1:18" ht="25.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5.5" x14ac:dyDescent="0.2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5.5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5" spans="1:18" ht="24" x14ac:dyDescent="0.2">
      <c r="A5" s="2" t="s">
        <v>185</v>
      </c>
      <c r="B5" s="44" t="s">
        <v>186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1" x14ac:dyDescent="0.2">
      <c r="D6" s="40" t="s">
        <v>172</v>
      </c>
      <c r="E6" s="40"/>
      <c r="F6" s="40"/>
      <c r="G6" s="40"/>
      <c r="H6" s="40"/>
      <c r="I6" s="40"/>
      <c r="J6" s="40"/>
      <c r="L6" s="40" t="s">
        <v>173</v>
      </c>
      <c r="M6" s="40"/>
      <c r="N6" s="40"/>
      <c r="O6" s="40"/>
      <c r="P6" s="40"/>
      <c r="Q6" s="40"/>
      <c r="R6" s="40"/>
    </row>
    <row r="7" spans="1:18" ht="21" x14ac:dyDescent="0.2">
      <c r="A7" s="40" t="s">
        <v>187</v>
      </c>
      <c r="B7" s="40"/>
      <c r="D7" s="4" t="s">
        <v>188</v>
      </c>
      <c r="F7" s="4" t="s">
        <v>176</v>
      </c>
      <c r="H7" s="4" t="s">
        <v>177</v>
      </c>
      <c r="J7" s="4" t="s">
        <v>23</v>
      </c>
      <c r="L7" s="4" t="s">
        <v>188</v>
      </c>
      <c r="N7" s="4" t="s">
        <v>176</v>
      </c>
      <c r="P7" s="4" t="s">
        <v>177</v>
      </c>
      <c r="R7" s="4" t="s">
        <v>23</v>
      </c>
    </row>
    <row r="8" spans="1:18" ht="18.75" x14ac:dyDescent="0.2">
      <c r="A8" s="47" t="s">
        <v>43</v>
      </c>
      <c r="B8" s="47"/>
      <c r="D8" s="12">
        <v>0</v>
      </c>
      <c r="F8" s="12">
        <v>0</v>
      </c>
      <c r="H8" s="12">
        <v>1826562754</v>
      </c>
      <c r="J8" s="12">
        <v>1826562754</v>
      </c>
      <c r="L8" s="12">
        <v>0</v>
      </c>
      <c r="N8" s="12">
        <v>0</v>
      </c>
      <c r="P8" s="12">
        <v>1826562754</v>
      </c>
      <c r="R8" s="12">
        <f>L8+N8+P8</f>
        <v>1826562754</v>
      </c>
    </row>
    <row r="9" spans="1:18" ht="18.75" x14ac:dyDescent="0.2">
      <c r="A9" s="46" t="s">
        <v>89</v>
      </c>
      <c r="B9" s="46"/>
      <c r="D9" s="14">
        <v>1893427124</v>
      </c>
      <c r="F9" s="14">
        <v>0</v>
      </c>
      <c r="H9" s="14">
        <v>-63111185593</v>
      </c>
      <c r="J9" s="14">
        <v>-61217758469</v>
      </c>
      <c r="L9" s="14">
        <v>137329553884</v>
      </c>
      <c r="N9" s="14">
        <v>0</v>
      </c>
      <c r="P9" s="14">
        <v>-63111685001</v>
      </c>
      <c r="R9" s="25">
        <f t="shared" ref="R9:R50" si="0">L9+N9+P9</f>
        <v>74217868883</v>
      </c>
    </row>
    <row r="10" spans="1:18" ht="18.75" x14ac:dyDescent="0.2">
      <c r="A10" s="46" t="s">
        <v>92</v>
      </c>
      <c r="B10" s="46"/>
      <c r="D10" s="14">
        <v>11108665721</v>
      </c>
      <c r="F10" s="14">
        <v>0</v>
      </c>
      <c r="H10" s="14">
        <v>-117606258217</v>
      </c>
      <c r="J10" s="14">
        <v>-106497592496</v>
      </c>
      <c r="L10" s="14">
        <v>289489614136</v>
      </c>
      <c r="N10" s="14">
        <v>0</v>
      </c>
      <c r="P10" s="14">
        <v>-117606258217</v>
      </c>
      <c r="R10" s="25">
        <f t="shared" si="0"/>
        <v>171883355919</v>
      </c>
    </row>
    <row r="11" spans="1:18" ht="18.75" x14ac:dyDescent="0.2">
      <c r="A11" s="46" t="s">
        <v>63</v>
      </c>
      <c r="B11" s="46"/>
      <c r="D11" s="14">
        <v>56924744773</v>
      </c>
      <c r="F11" s="14">
        <v>-80039010299</v>
      </c>
      <c r="H11" s="14">
        <v>-249954687</v>
      </c>
      <c r="J11" s="14">
        <v>-23364220213</v>
      </c>
      <c r="L11" s="14">
        <v>476865737817</v>
      </c>
      <c r="N11" s="14">
        <v>-379984635299</v>
      </c>
      <c r="P11" s="14">
        <v>-249954687</v>
      </c>
      <c r="R11" s="25">
        <f t="shared" si="0"/>
        <v>96631147831</v>
      </c>
    </row>
    <row r="12" spans="1:18" ht="18.75" x14ac:dyDescent="0.2">
      <c r="A12" s="46" t="s">
        <v>95</v>
      </c>
      <c r="B12" s="46"/>
      <c r="D12" s="14">
        <v>37605410481</v>
      </c>
      <c r="F12" s="14">
        <v>2297026676</v>
      </c>
      <c r="H12" s="14">
        <v>3817164133</v>
      </c>
      <c r="J12" s="14">
        <v>43719601290</v>
      </c>
      <c r="L12" s="14">
        <v>37605410481</v>
      </c>
      <c r="N12" s="14">
        <v>2297026676</v>
      </c>
      <c r="P12" s="14">
        <v>3817164133</v>
      </c>
      <c r="R12" s="25">
        <f t="shared" si="0"/>
        <v>43719601290</v>
      </c>
    </row>
    <row r="13" spans="1:18" ht="18.75" x14ac:dyDescent="0.2">
      <c r="A13" s="46" t="s">
        <v>189</v>
      </c>
      <c r="B13" s="46"/>
      <c r="D13" s="14">
        <v>0</v>
      </c>
      <c r="F13" s="14">
        <v>0</v>
      </c>
      <c r="H13" s="14">
        <v>0</v>
      </c>
      <c r="J13" s="14">
        <v>0</v>
      </c>
      <c r="L13" s="14">
        <v>366210620</v>
      </c>
      <c r="N13" s="14">
        <v>0</v>
      </c>
      <c r="P13" s="14">
        <v>180373716</v>
      </c>
      <c r="R13" s="25">
        <f t="shared" si="0"/>
        <v>546584336</v>
      </c>
    </row>
    <row r="14" spans="1:18" ht="18.75" x14ac:dyDescent="0.2">
      <c r="A14" s="46" t="s">
        <v>190</v>
      </c>
      <c r="B14" s="46"/>
      <c r="D14" s="14">
        <v>0</v>
      </c>
      <c r="F14" s="14">
        <v>0</v>
      </c>
      <c r="H14" s="14">
        <v>0</v>
      </c>
      <c r="J14" s="14">
        <v>0</v>
      </c>
      <c r="L14" s="14">
        <v>363500187</v>
      </c>
      <c r="N14" s="14">
        <v>0</v>
      </c>
      <c r="P14" s="14">
        <v>96182565</v>
      </c>
      <c r="R14" s="25">
        <f t="shared" si="0"/>
        <v>459682752</v>
      </c>
    </row>
    <row r="15" spans="1:18" ht="18.75" x14ac:dyDescent="0.2">
      <c r="A15" s="46" t="s">
        <v>191</v>
      </c>
      <c r="B15" s="46"/>
      <c r="D15" s="14">
        <v>0</v>
      </c>
      <c r="F15" s="14">
        <v>0</v>
      </c>
      <c r="H15" s="14">
        <v>0</v>
      </c>
      <c r="J15" s="14">
        <v>0</v>
      </c>
      <c r="L15" s="14">
        <v>860712909</v>
      </c>
      <c r="N15" s="14">
        <v>0</v>
      </c>
      <c r="P15" s="14">
        <v>1649375</v>
      </c>
      <c r="R15" s="25">
        <f t="shared" si="0"/>
        <v>862362284</v>
      </c>
    </row>
    <row r="16" spans="1:18" ht="18.75" x14ac:dyDescent="0.2">
      <c r="A16" s="46" t="s">
        <v>192</v>
      </c>
      <c r="B16" s="46"/>
      <c r="D16" s="14">
        <v>0</v>
      </c>
      <c r="F16" s="14">
        <v>0</v>
      </c>
      <c r="H16" s="14">
        <v>0</v>
      </c>
      <c r="J16" s="14">
        <v>0</v>
      </c>
      <c r="L16" s="14">
        <v>365390665</v>
      </c>
      <c r="N16" s="14">
        <v>0</v>
      </c>
      <c r="P16" s="14">
        <v>109886494</v>
      </c>
      <c r="R16" s="25">
        <f t="shared" si="0"/>
        <v>475277159</v>
      </c>
    </row>
    <row r="17" spans="1:18" ht="18.75" x14ac:dyDescent="0.2">
      <c r="A17" s="46" t="s">
        <v>193</v>
      </c>
      <c r="B17" s="46"/>
      <c r="D17" s="14">
        <v>0</v>
      </c>
      <c r="F17" s="14">
        <v>0</v>
      </c>
      <c r="H17" s="14">
        <v>0</v>
      </c>
      <c r="J17" s="14">
        <v>0</v>
      </c>
      <c r="L17" s="14">
        <v>88992630</v>
      </c>
      <c r="N17" s="14">
        <v>0</v>
      </c>
      <c r="P17" s="14">
        <v>41398910</v>
      </c>
      <c r="R17" s="25">
        <f t="shared" si="0"/>
        <v>130391540</v>
      </c>
    </row>
    <row r="18" spans="1:18" ht="18.75" x14ac:dyDescent="0.2">
      <c r="A18" s="46" t="s">
        <v>194</v>
      </c>
      <c r="B18" s="46"/>
      <c r="D18" s="14">
        <v>0</v>
      </c>
      <c r="F18" s="14">
        <v>0</v>
      </c>
      <c r="H18" s="14">
        <v>0</v>
      </c>
      <c r="J18" s="14">
        <v>0</v>
      </c>
      <c r="L18" s="14">
        <v>110232069656</v>
      </c>
      <c r="N18" s="14">
        <v>0</v>
      </c>
      <c r="P18" s="14">
        <v>-14447656219</v>
      </c>
      <c r="R18" s="25">
        <f t="shared" si="0"/>
        <v>95784413437</v>
      </c>
    </row>
    <row r="19" spans="1:18" ht="18.75" x14ac:dyDescent="0.2">
      <c r="A19" s="46" t="s">
        <v>195</v>
      </c>
      <c r="B19" s="46"/>
      <c r="D19" s="14">
        <v>0</v>
      </c>
      <c r="F19" s="14">
        <v>0</v>
      </c>
      <c r="H19" s="14">
        <v>0</v>
      </c>
      <c r="J19" s="14">
        <v>0</v>
      </c>
      <c r="L19" s="14">
        <v>459917889</v>
      </c>
      <c r="N19" s="14">
        <v>0</v>
      </c>
      <c r="P19" s="14">
        <v>179967375</v>
      </c>
      <c r="R19" s="25">
        <f t="shared" si="0"/>
        <v>639885264</v>
      </c>
    </row>
    <row r="20" spans="1:18" ht="18.75" x14ac:dyDescent="0.2">
      <c r="A20" s="46" t="s">
        <v>37</v>
      </c>
      <c r="B20" s="46"/>
      <c r="D20" s="14">
        <v>36842613870</v>
      </c>
      <c r="F20" s="14">
        <v>0</v>
      </c>
      <c r="H20" s="14">
        <v>0</v>
      </c>
      <c r="J20" s="14">
        <v>36842613870</v>
      </c>
      <c r="L20" s="14">
        <v>692282725360</v>
      </c>
      <c r="N20" s="14">
        <v>-421480592793</v>
      </c>
      <c r="P20" s="14">
        <v>-465165671</v>
      </c>
      <c r="R20" s="25">
        <f t="shared" si="0"/>
        <v>270336966896</v>
      </c>
    </row>
    <row r="21" spans="1:18" ht="18.75" x14ac:dyDescent="0.2">
      <c r="A21" s="46" t="s">
        <v>196</v>
      </c>
      <c r="B21" s="46"/>
      <c r="D21" s="14">
        <v>0</v>
      </c>
      <c r="F21" s="14">
        <v>0</v>
      </c>
      <c r="H21" s="14">
        <v>0</v>
      </c>
      <c r="J21" s="14">
        <v>0</v>
      </c>
      <c r="L21" s="14">
        <v>2888045112982</v>
      </c>
      <c r="N21" s="14">
        <v>0</v>
      </c>
      <c r="P21" s="14">
        <v>-1068564241659</v>
      </c>
      <c r="R21" s="25">
        <f t="shared" si="0"/>
        <v>1819480871323</v>
      </c>
    </row>
    <row r="22" spans="1:18" ht="18.75" x14ac:dyDescent="0.2">
      <c r="A22" s="46" t="s">
        <v>197</v>
      </c>
      <c r="B22" s="46"/>
      <c r="D22" s="14">
        <v>0</v>
      </c>
      <c r="F22" s="14">
        <v>0</v>
      </c>
      <c r="H22" s="14">
        <v>0</v>
      </c>
      <c r="J22" s="14">
        <v>0</v>
      </c>
      <c r="L22" s="14">
        <v>0</v>
      </c>
      <c r="N22" s="14">
        <v>0</v>
      </c>
      <c r="P22" s="14">
        <v>233492174544</v>
      </c>
      <c r="R22" s="25">
        <f t="shared" si="0"/>
        <v>233492174544</v>
      </c>
    </row>
    <row r="23" spans="1:18" ht="18.75" x14ac:dyDescent="0.2">
      <c r="A23" s="46" t="s">
        <v>198</v>
      </c>
      <c r="B23" s="46"/>
      <c r="D23" s="14">
        <v>0</v>
      </c>
      <c r="F23" s="14">
        <v>0</v>
      </c>
      <c r="H23" s="14">
        <v>0</v>
      </c>
      <c r="J23" s="14">
        <v>0</v>
      </c>
      <c r="L23" s="14">
        <v>39599324658</v>
      </c>
      <c r="N23" s="14">
        <v>0</v>
      </c>
      <c r="P23" s="14">
        <v>-185422643625</v>
      </c>
      <c r="R23" s="25">
        <f t="shared" si="0"/>
        <v>-145823318967</v>
      </c>
    </row>
    <row r="24" spans="1:18" ht="18.75" x14ac:dyDescent="0.2">
      <c r="A24" s="46" t="s">
        <v>199</v>
      </c>
      <c r="B24" s="46"/>
      <c r="D24" s="14">
        <v>0</v>
      </c>
      <c r="F24" s="14">
        <v>0</v>
      </c>
      <c r="H24" s="14">
        <v>0</v>
      </c>
      <c r="J24" s="14">
        <v>0</v>
      </c>
      <c r="L24" s="14">
        <v>82083779778</v>
      </c>
      <c r="N24" s="14">
        <v>0</v>
      </c>
      <c r="P24" s="14">
        <v>27825774968</v>
      </c>
      <c r="R24" s="25">
        <f t="shared" si="0"/>
        <v>109909554746</v>
      </c>
    </row>
    <row r="25" spans="1:18" ht="18.75" x14ac:dyDescent="0.2">
      <c r="A25" s="46" t="s">
        <v>200</v>
      </c>
      <c r="B25" s="46"/>
      <c r="D25" s="14">
        <v>0</v>
      </c>
      <c r="F25" s="14">
        <v>0</v>
      </c>
      <c r="H25" s="14">
        <v>0</v>
      </c>
      <c r="J25" s="14">
        <v>0</v>
      </c>
      <c r="L25" s="14">
        <v>6357349891</v>
      </c>
      <c r="N25" s="14">
        <v>0</v>
      </c>
      <c r="P25" s="14">
        <v>186625000</v>
      </c>
      <c r="R25" s="25">
        <f t="shared" si="0"/>
        <v>6543974891</v>
      </c>
    </row>
    <row r="26" spans="1:18" ht="18.75" x14ac:dyDescent="0.2">
      <c r="A26" s="46" t="s">
        <v>201</v>
      </c>
      <c r="B26" s="46"/>
      <c r="D26" s="14">
        <v>0</v>
      </c>
      <c r="F26" s="14">
        <v>0</v>
      </c>
      <c r="H26" s="14">
        <v>0</v>
      </c>
      <c r="J26" s="14">
        <v>0</v>
      </c>
      <c r="L26" s="14">
        <v>43758041415</v>
      </c>
      <c r="N26" s="14">
        <v>0</v>
      </c>
      <c r="P26" s="14">
        <v>72637500</v>
      </c>
      <c r="R26" s="25">
        <f t="shared" si="0"/>
        <v>43830678915</v>
      </c>
    </row>
    <row r="27" spans="1:18" ht="18.75" x14ac:dyDescent="0.2">
      <c r="A27" s="46" t="s">
        <v>202</v>
      </c>
      <c r="B27" s="46"/>
      <c r="D27" s="14">
        <v>0</v>
      </c>
      <c r="F27" s="14">
        <v>0</v>
      </c>
      <c r="H27" s="14">
        <v>0</v>
      </c>
      <c r="J27" s="14">
        <v>0</v>
      </c>
      <c r="L27" s="14">
        <v>1152880841391</v>
      </c>
      <c r="N27" s="14">
        <v>0</v>
      </c>
      <c r="P27" s="14">
        <v>-374731826418</v>
      </c>
      <c r="R27" s="25">
        <f t="shared" si="0"/>
        <v>778149014973</v>
      </c>
    </row>
    <row r="28" spans="1:18" ht="18.75" x14ac:dyDescent="0.2">
      <c r="A28" s="46" t="s">
        <v>203</v>
      </c>
      <c r="B28" s="46"/>
      <c r="D28" s="14">
        <v>0</v>
      </c>
      <c r="F28" s="14">
        <v>0</v>
      </c>
      <c r="H28" s="14">
        <v>0</v>
      </c>
      <c r="J28" s="14">
        <v>0</v>
      </c>
      <c r="L28" s="14">
        <v>27228056300</v>
      </c>
      <c r="N28" s="14">
        <v>0</v>
      </c>
      <c r="P28" s="14">
        <v>28872068448</v>
      </c>
      <c r="R28" s="25">
        <f t="shared" si="0"/>
        <v>56100124748</v>
      </c>
    </row>
    <row r="29" spans="1:18" ht="18.75" x14ac:dyDescent="0.2">
      <c r="A29" s="46" t="s">
        <v>75</v>
      </c>
      <c r="B29" s="46"/>
      <c r="D29" s="14">
        <v>44871212197</v>
      </c>
      <c r="F29" s="14">
        <v>3952083555</v>
      </c>
      <c r="H29" s="14">
        <v>0</v>
      </c>
      <c r="J29" s="14">
        <v>48823295752</v>
      </c>
      <c r="L29" s="14">
        <v>229320640724</v>
      </c>
      <c r="N29" s="14">
        <v>124730273483</v>
      </c>
      <c r="P29" s="14">
        <v>545074360</v>
      </c>
      <c r="R29" s="25">
        <f t="shared" si="0"/>
        <v>354595988567</v>
      </c>
    </row>
    <row r="30" spans="1:18" ht="18.75" x14ac:dyDescent="0.2">
      <c r="A30" s="46" t="s">
        <v>81</v>
      </c>
      <c r="B30" s="46"/>
      <c r="D30" s="14">
        <v>8204357749</v>
      </c>
      <c r="F30" s="14">
        <v>13591825435</v>
      </c>
      <c r="H30" s="14">
        <v>0</v>
      </c>
      <c r="J30" s="14">
        <v>21796183184</v>
      </c>
      <c r="L30" s="14">
        <v>91072369260</v>
      </c>
      <c r="N30" s="14">
        <v>-6363682253</v>
      </c>
      <c r="P30" s="14">
        <v>-222159726</v>
      </c>
      <c r="R30" s="25">
        <f t="shared" si="0"/>
        <v>84486527281</v>
      </c>
    </row>
    <row r="31" spans="1:18" ht="18.75" x14ac:dyDescent="0.2">
      <c r="A31" s="46" t="s">
        <v>204</v>
      </c>
      <c r="B31" s="46"/>
      <c r="D31" s="14">
        <v>0</v>
      </c>
      <c r="F31" s="14">
        <v>0</v>
      </c>
      <c r="H31" s="14">
        <v>0</v>
      </c>
      <c r="J31" s="14">
        <v>0</v>
      </c>
      <c r="L31" s="14">
        <v>16601765011</v>
      </c>
      <c r="N31" s="14">
        <v>0</v>
      </c>
      <c r="P31" s="14">
        <v>14810000092</v>
      </c>
      <c r="R31" s="25">
        <f t="shared" si="0"/>
        <v>31411765103</v>
      </c>
    </row>
    <row r="32" spans="1:18" ht="18.75" x14ac:dyDescent="0.2">
      <c r="A32" s="46" t="s">
        <v>78</v>
      </c>
      <c r="B32" s="46"/>
      <c r="D32" s="14">
        <v>5332957372</v>
      </c>
      <c r="F32" s="14">
        <v>0</v>
      </c>
      <c r="H32" s="14">
        <v>0</v>
      </c>
      <c r="J32" s="14">
        <v>5332957372</v>
      </c>
      <c r="L32" s="14">
        <v>57098185999</v>
      </c>
      <c r="N32" s="14">
        <v>1531469122</v>
      </c>
      <c r="P32" s="14">
        <v>-93982963</v>
      </c>
      <c r="R32" s="25">
        <f t="shared" si="0"/>
        <v>58535672158</v>
      </c>
    </row>
    <row r="33" spans="1:18" ht="18.75" x14ac:dyDescent="0.2">
      <c r="A33" s="46" t="s">
        <v>205</v>
      </c>
      <c r="B33" s="46"/>
      <c r="D33" s="14">
        <v>0</v>
      </c>
      <c r="F33" s="14">
        <v>0</v>
      </c>
      <c r="H33" s="14">
        <v>0</v>
      </c>
      <c r="J33" s="14">
        <v>0</v>
      </c>
      <c r="L33" s="14">
        <v>131833798</v>
      </c>
      <c r="N33" s="14">
        <v>0</v>
      </c>
      <c r="P33" s="14">
        <v>48397641</v>
      </c>
      <c r="R33" s="25">
        <f t="shared" si="0"/>
        <v>180231439</v>
      </c>
    </row>
    <row r="34" spans="1:18" ht="18.75" x14ac:dyDescent="0.2">
      <c r="A34" s="46" t="s">
        <v>206</v>
      </c>
      <c r="B34" s="46"/>
      <c r="D34" s="14">
        <v>0</v>
      </c>
      <c r="F34" s="14">
        <v>0</v>
      </c>
      <c r="H34" s="14">
        <v>0</v>
      </c>
      <c r="J34" s="14">
        <v>0</v>
      </c>
      <c r="L34" s="14">
        <v>22432218606</v>
      </c>
      <c r="N34" s="14">
        <v>0</v>
      </c>
      <c r="P34" s="14">
        <v>9086724500</v>
      </c>
      <c r="R34" s="25">
        <f t="shared" si="0"/>
        <v>31518943106</v>
      </c>
    </row>
    <row r="35" spans="1:18" ht="18.75" x14ac:dyDescent="0.2">
      <c r="A35" s="46" t="s">
        <v>98</v>
      </c>
      <c r="B35" s="46"/>
      <c r="D35" s="14">
        <v>31452054788</v>
      </c>
      <c r="F35" s="14">
        <v>0</v>
      </c>
      <c r="H35" s="14">
        <v>0</v>
      </c>
      <c r="J35" s="14">
        <v>31452054788</v>
      </c>
      <c r="L35" s="26">
        <v>284611919916</v>
      </c>
      <c r="N35" s="14">
        <v>0</v>
      </c>
      <c r="P35" s="14">
        <v>0</v>
      </c>
      <c r="R35" s="25">
        <f t="shared" si="0"/>
        <v>284611919916</v>
      </c>
    </row>
    <row r="36" spans="1:18" ht="18.75" x14ac:dyDescent="0.2">
      <c r="A36" s="46" t="s">
        <v>57</v>
      </c>
      <c r="B36" s="46"/>
      <c r="D36" s="14">
        <v>37391757742</v>
      </c>
      <c r="F36" s="14">
        <v>0</v>
      </c>
      <c r="H36" s="14">
        <v>0</v>
      </c>
      <c r="J36" s="14">
        <v>37391757742</v>
      </c>
      <c r="L36" s="14">
        <v>229719664584</v>
      </c>
      <c r="N36" s="14">
        <v>-362500000</v>
      </c>
      <c r="P36" s="14">
        <v>0</v>
      </c>
      <c r="R36" s="25">
        <f t="shared" si="0"/>
        <v>229357164584</v>
      </c>
    </row>
    <row r="37" spans="1:18" ht="18.75" x14ac:dyDescent="0.2">
      <c r="A37" s="46" t="s">
        <v>86</v>
      </c>
      <c r="B37" s="46"/>
      <c r="D37" s="14">
        <v>29315055846</v>
      </c>
      <c r="F37" s="14">
        <v>-57658547493</v>
      </c>
      <c r="H37" s="14">
        <v>0</v>
      </c>
      <c r="J37" s="14">
        <v>-28343491647</v>
      </c>
      <c r="L37" s="14">
        <v>62160933841</v>
      </c>
      <c r="N37" s="14">
        <v>-57930422493</v>
      </c>
      <c r="P37" s="14">
        <v>0</v>
      </c>
      <c r="R37" s="25">
        <f t="shared" si="0"/>
        <v>4230511348</v>
      </c>
    </row>
    <row r="38" spans="1:18" ht="18.75" x14ac:dyDescent="0.2">
      <c r="A38" s="46" t="s">
        <v>83</v>
      </c>
      <c r="B38" s="46"/>
      <c r="D38" s="14">
        <v>8802155850</v>
      </c>
      <c r="F38" s="14">
        <v>0</v>
      </c>
      <c r="H38" s="14">
        <v>0</v>
      </c>
      <c r="J38" s="14">
        <v>8802155850</v>
      </c>
      <c r="L38" s="14">
        <v>85376301328</v>
      </c>
      <c r="N38" s="14">
        <v>41097549719</v>
      </c>
      <c r="P38" s="14">
        <v>0</v>
      </c>
      <c r="R38" s="25">
        <f t="shared" si="0"/>
        <v>126473851047</v>
      </c>
    </row>
    <row r="39" spans="1:18" ht="18.75" x14ac:dyDescent="0.2">
      <c r="A39" s="46" t="s">
        <v>66</v>
      </c>
      <c r="B39" s="46"/>
      <c r="D39" s="14">
        <v>18559935537</v>
      </c>
      <c r="F39" s="14">
        <v>-132669149357</v>
      </c>
      <c r="H39" s="14">
        <v>0</v>
      </c>
      <c r="J39" s="14">
        <v>-114109213820</v>
      </c>
      <c r="L39" s="14">
        <v>157079863681</v>
      </c>
      <c r="N39" s="14">
        <v>-182808060032</v>
      </c>
      <c r="P39" s="14">
        <v>0</v>
      </c>
      <c r="R39" s="25">
        <f t="shared" si="0"/>
        <v>-25728196351</v>
      </c>
    </row>
    <row r="40" spans="1:18" ht="18" customHeight="1" x14ac:dyDescent="0.2">
      <c r="A40" s="46" t="s">
        <v>72</v>
      </c>
      <c r="B40" s="46"/>
      <c r="D40" s="14">
        <v>15381693806</v>
      </c>
      <c r="F40" s="14">
        <v>0</v>
      </c>
      <c r="H40" s="14">
        <v>0</v>
      </c>
      <c r="J40" s="14">
        <v>15381693806</v>
      </c>
      <c r="L40" s="14">
        <v>150515152733</v>
      </c>
      <c r="N40" s="14">
        <v>0</v>
      </c>
      <c r="P40" s="14">
        <v>0</v>
      </c>
      <c r="R40" s="25">
        <f t="shared" si="0"/>
        <v>150515152733</v>
      </c>
    </row>
    <row r="41" spans="1:18" ht="18.75" x14ac:dyDescent="0.2">
      <c r="A41" s="46" t="s">
        <v>69</v>
      </c>
      <c r="B41" s="46"/>
      <c r="D41" s="14">
        <v>3482174192</v>
      </c>
      <c r="F41" s="14">
        <v>1630304454</v>
      </c>
      <c r="H41" s="14">
        <v>0</v>
      </c>
      <c r="J41" s="14">
        <v>5112478646</v>
      </c>
      <c r="L41" s="14">
        <v>37433294417</v>
      </c>
      <c r="N41" s="14">
        <v>-3723405010</v>
      </c>
      <c r="P41" s="14">
        <v>0</v>
      </c>
      <c r="R41" s="25">
        <f t="shared" si="0"/>
        <v>33709889407</v>
      </c>
    </row>
    <row r="42" spans="1:18" ht="18.75" x14ac:dyDescent="0.2">
      <c r="A42" s="46" t="s">
        <v>60</v>
      </c>
      <c r="B42" s="46"/>
      <c r="D42" s="14">
        <v>1424437</v>
      </c>
      <c r="F42" s="14">
        <v>0</v>
      </c>
      <c r="H42" s="14">
        <v>0</v>
      </c>
      <c r="J42" s="14">
        <v>1424437</v>
      </c>
      <c r="L42" s="14">
        <v>15510475</v>
      </c>
      <c r="N42" s="14">
        <v>0</v>
      </c>
      <c r="P42" s="25">
        <v>0</v>
      </c>
      <c r="R42" s="25">
        <f t="shared" si="0"/>
        <v>15510475</v>
      </c>
    </row>
    <row r="43" spans="1:18" ht="18.75" x14ac:dyDescent="0.2">
      <c r="A43" s="46" t="s">
        <v>258</v>
      </c>
      <c r="B43" s="46"/>
      <c r="D43" s="25"/>
      <c r="F43" s="25"/>
      <c r="H43" s="25"/>
      <c r="J43" s="25"/>
      <c r="L43" s="25">
        <v>41709603283</v>
      </c>
      <c r="N43" s="25"/>
      <c r="P43" s="25">
        <v>0</v>
      </c>
      <c r="R43" s="25">
        <f t="shared" si="0"/>
        <v>41709603283</v>
      </c>
    </row>
    <row r="44" spans="1:18" ht="18.75" x14ac:dyDescent="0.2">
      <c r="A44" s="46" t="s">
        <v>259</v>
      </c>
      <c r="B44" s="46"/>
      <c r="D44" s="25"/>
      <c r="F44" s="25"/>
      <c r="H44" s="25"/>
      <c r="J44" s="25"/>
      <c r="L44" s="25">
        <v>125666120217</v>
      </c>
      <c r="N44" s="25"/>
      <c r="P44" s="25">
        <v>0</v>
      </c>
      <c r="R44" s="25">
        <f t="shared" si="0"/>
        <v>125666120217</v>
      </c>
    </row>
    <row r="45" spans="1:18" ht="18.75" x14ac:dyDescent="0.2">
      <c r="A45" s="46" t="s">
        <v>49</v>
      </c>
      <c r="B45" s="46"/>
      <c r="D45" s="14">
        <v>0</v>
      </c>
      <c r="F45" s="14">
        <v>3357030028</v>
      </c>
      <c r="H45" s="14">
        <v>0</v>
      </c>
      <c r="J45" s="14">
        <v>3357030028</v>
      </c>
      <c r="L45" s="14">
        <v>0</v>
      </c>
      <c r="N45" s="14">
        <v>26633484026</v>
      </c>
      <c r="P45" s="25">
        <v>0</v>
      </c>
      <c r="R45" s="25">
        <f t="shared" si="0"/>
        <v>26633484026</v>
      </c>
    </row>
    <row r="46" spans="1:18" ht="18.75" x14ac:dyDescent="0.2">
      <c r="A46" s="46" t="s">
        <v>46</v>
      </c>
      <c r="B46" s="46"/>
      <c r="D46" s="14">
        <v>0</v>
      </c>
      <c r="F46" s="14">
        <v>504758495</v>
      </c>
      <c r="H46" s="14">
        <v>0</v>
      </c>
      <c r="J46" s="14">
        <v>504758495</v>
      </c>
      <c r="L46" s="14">
        <v>0</v>
      </c>
      <c r="N46" s="14">
        <v>2678643876</v>
      </c>
      <c r="P46" s="25">
        <v>0</v>
      </c>
      <c r="R46" s="25">
        <f t="shared" si="0"/>
        <v>2678643876</v>
      </c>
    </row>
    <row r="47" spans="1:18" ht="18.75" x14ac:dyDescent="0.2">
      <c r="A47" s="46" t="s">
        <v>52</v>
      </c>
      <c r="B47" s="46"/>
      <c r="D47" s="14">
        <v>0</v>
      </c>
      <c r="F47" s="14">
        <v>428052402</v>
      </c>
      <c r="H47" s="14">
        <v>0</v>
      </c>
      <c r="J47" s="14">
        <v>428052402</v>
      </c>
      <c r="L47" s="14">
        <v>0</v>
      </c>
      <c r="N47" s="14">
        <v>5557570873</v>
      </c>
      <c r="P47" s="25">
        <v>0</v>
      </c>
      <c r="R47" s="25">
        <f t="shared" si="0"/>
        <v>5557570873</v>
      </c>
    </row>
    <row r="48" spans="1:18" ht="18.75" x14ac:dyDescent="0.2">
      <c r="A48" s="46" t="s">
        <v>54</v>
      </c>
      <c r="B48" s="46"/>
      <c r="D48" s="14">
        <v>0</v>
      </c>
      <c r="F48" s="14">
        <v>706371947</v>
      </c>
      <c r="H48" s="14">
        <v>0</v>
      </c>
      <c r="J48" s="14">
        <v>706371947</v>
      </c>
      <c r="L48" s="14">
        <v>0</v>
      </c>
      <c r="N48" s="14">
        <v>2932322250</v>
      </c>
      <c r="P48" s="14">
        <v>0</v>
      </c>
      <c r="R48" s="25">
        <f t="shared" si="0"/>
        <v>2932322250</v>
      </c>
    </row>
    <row r="49" spans="1:18" ht="18.75" x14ac:dyDescent="0.2">
      <c r="A49" s="46" t="s">
        <v>40</v>
      </c>
      <c r="B49" s="46"/>
      <c r="D49" s="14">
        <v>0</v>
      </c>
      <c r="F49" s="14">
        <v>30374494</v>
      </c>
      <c r="H49" s="14">
        <v>0</v>
      </c>
      <c r="J49" s="14">
        <v>30374494</v>
      </c>
      <c r="L49" s="14">
        <v>0</v>
      </c>
      <c r="N49" s="14">
        <v>289079389</v>
      </c>
      <c r="P49" s="14">
        <v>0</v>
      </c>
      <c r="R49" s="25">
        <f t="shared" si="0"/>
        <v>289079389</v>
      </c>
    </row>
    <row r="50" spans="1:18" ht="18.75" x14ac:dyDescent="0.2">
      <c r="A50" s="45" t="s">
        <v>33</v>
      </c>
      <c r="B50" s="45"/>
      <c r="D50" s="16">
        <v>0</v>
      </c>
      <c r="F50" s="16">
        <v>113032124243</v>
      </c>
      <c r="H50" s="16">
        <v>0</v>
      </c>
      <c r="J50" s="16">
        <v>113032124243</v>
      </c>
      <c r="L50" s="16">
        <v>0</v>
      </c>
      <c r="N50" s="16">
        <v>289533547042</v>
      </c>
      <c r="P50" s="16">
        <v>0</v>
      </c>
      <c r="R50" s="25">
        <f t="shared" si="0"/>
        <v>289533547042</v>
      </c>
    </row>
    <row r="51" spans="1:18" ht="21" x14ac:dyDescent="0.2">
      <c r="A51" s="37" t="s">
        <v>23</v>
      </c>
      <c r="B51" s="37"/>
      <c r="D51" s="8">
        <v>347169641485</v>
      </c>
      <c r="F51" s="8">
        <v>-130836755420</v>
      </c>
      <c r="H51" s="8">
        <v>-175323671610</v>
      </c>
      <c r="J51" s="8">
        <v>41009214455</v>
      </c>
      <c r="L51" s="8">
        <f>SUM(L8:L50)</f>
        <v>7577207720522</v>
      </c>
      <c r="N51" s="8">
        <f>SUM(N8:N50)</f>
        <v>-555372331424</v>
      </c>
      <c r="P51" s="8">
        <f>SUM(P8:P50)</f>
        <v>-1503722911811</v>
      </c>
      <c r="R51" s="8">
        <f>SUM(R8:R50)</f>
        <v>5518112477287</v>
      </c>
    </row>
    <row r="52" spans="1:18" x14ac:dyDescent="0.2">
      <c r="L52" s="22"/>
      <c r="N52" s="22"/>
      <c r="R52" s="22">
        <v>1380520953799</v>
      </c>
    </row>
    <row r="53" spans="1:18" x14ac:dyDescent="0.2">
      <c r="L53" s="22"/>
      <c r="R53" s="22">
        <f>P51+R52</f>
        <v>-123201958012</v>
      </c>
    </row>
    <row r="54" spans="1:18" x14ac:dyDescent="0.2">
      <c r="R54" s="22">
        <v>562663361</v>
      </c>
    </row>
    <row r="55" spans="1:18" x14ac:dyDescent="0.2">
      <c r="R55" s="22">
        <f>R53+R54</f>
        <v>-122639294651</v>
      </c>
    </row>
  </sheetData>
  <mergeCells count="51">
    <mergeCell ref="A1:R1"/>
    <mergeCell ref="A2:R2"/>
    <mergeCell ref="A3:R3"/>
    <mergeCell ref="B5:R5"/>
    <mergeCell ref="D6:J6"/>
    <mergeCell ref="L6:R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9:B49"/>
    <mergeCell ref="A50:B50"/>
    <mergeCell ref="A51:B51"/>
    <mergeCell ref="A42:B42"/>
    <mergeCell ref="A45:B45"/>
    <mergeCell ref="A46:B46"/>
    <mergeCell ref="A47:B47"/>
    <mergeCell ref="A48:B48"/>
    <mergeCell ref="A43:B43"/>
    <mergeCell ref="A44:B44"/>
  </mergeCells>
  <pageMargins left="0.39" right="0.39" top="0.39" bottom="0.39" header="0" footer="0"/>
  <pageSetup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44"/>
  <sheetViews>
    <sheetView rightToLeft="1" view="pageBreakPreview" topLeftCell="A22" zoomScaleNormal="100" zoomScaleSheetLayoutView="100" workbookViewId="0">
      <selection activeCell="O39" sqref="O39:O40"/>
    </sheetView>
  </sheetViews>
  <sheetFormatPr defaultRowHeight="12.75" x14ac:dyDescent="0.2"/>
  <cols>
    <col min="1" max="1" width="18" style="1" customWidth="1"/>
    <col min="2" max="2" width="51.5703125" style="1" customWidth="1"/>
    <col min="3" max="3" width="1.28515625" style="1" customWidth="1"/>
    <col min="4" max="4" width="16.85546875" style="1" customWidth="1"/>
    <col min="5" max="5" width="1.28515625" style="1" customWidth="1"/>
    <col min="6" max="6" width="16.85546875" style="1" bestFit="1" customWidth="1"/>
    <col min="7" max="16384" width="9.140625" style="1"/>
  </cols>
  <sheetData>
    <row r="1" spans="1:6" ht="25.5" x14ac:dyDescent="0.2">
      <c r="A1" s="43" t="s">
        <v>0</v>
      </c>
      <c r="B1" s="43"/>
      <c r="C1" s="43"/>
      <c r="D1" s="43"/>
      <c r="E1" s="43"/>
      <c r="F1" s="43"/>
    </row>
    <row r="2" spans="1:6" ht="25.5" x14ac:dyDescent="0.2">
      <c r="A2" s="43" t="s">
        <v>153</v>
      </c>
      <c r="B2" s="43"/>
      <c r="C2" s="43"/>
      <c r="D2" s="43"/>
      <c r="E2" s="43"/>
      <c r="F2" s="43"/>
    </row>
    <row r="3" spans="1:6" ht="25.5" x14ac:dyDescent="0.2">
      <c r="A3" s="43" t="s">
        <v>2</v>
      </c>
      <c r="B3" s="43"/>
      <c r="C3" s="43"/>
      <c r="D3" s="43"/>
      <c r="E3" s="43"/>
      <c r="F3" s="43"/>
    </row>
    <row r="5" spans="1:6" ht="24" x14ac:dyDescent="0.2">
      <c r="A5" s="44" t="s">
        <v>207</v>
      </c>
      <c r="B5" s="44"/>
      <c r="C5" s="23"/>
      <c r="D5" s="23"/>
      <c r="E5" s="23"/>
      <c r="F5" s="23"/>
    </row>
    <row r="6" spans="1:6" ht="21" x14ac:dyDescent="0.2">
      <c r="D6" s="40" t="s">
        <v>172</v>
      </c>
      <c r="E6" s="40"/>
      <c r="F6" s="4" t="s">
        <v>173</v>
      </c>
    </row>
    <row r="7" spans="1:6" ht="42" x14ac:dyDescent="0.2">
      <c r="A7" s="40" t="s">
        <v>208</v>
      </c>
      <c r="B7" s="40"/>
      <c r="D7" s="10" t="s">
        <v>209</v>
      </c>
      <c r="E7" s="3"/>
      <c r="F7" s="10" t="s">
        <v>209</v>
      </c>
    </row>
    <row r="8" spans="1:6" ht="18.75" x14ac:dyDescent="0.2">
      <c r="A8" s="47" t="s">
        <v>210</v>
      </c>
      <c r="B8" s="47"/>
      <c r="D8" s="12">
        <v>98849315048</v>
      </c>
      <c r="F8" s="12">
        <v>112328767100</v>
      </c>
    </row>
    <row r="9" spans="1:6" ht="18.75" x14ac:dyDescent="0.2">
      <c r="A9" s="46" t="s">
        <v>211</v>
      </c>
      <c r="B9" s="46"/>
      <c r="D9" s="14">
        <v>0</v>
      </c>
      <c r="F9" s="14">
        <v>3876</v>
      </c>
    </row>
    <row r="10" spans="1:6" ht="18.75" x14ac:dyDescent="0.2">
      <c r="A10" s="46" t="s">
        <v>125</v>
      </c>
      <c r="B10" s="46"/>
      <c r="D10" s="14">
        <v>65144</v>
      </c>
      <c r="F10" s="14">
        <v>5276366</v>
      </c>
    </row>
    <row r="11" spans="1:6" ht="18.75" x14ac:dyDescent="0.2">
      <c r="A11" s="46" t="s">
        <v>126</v>
      </c>
      <c r="B11" s="46"/>
      <c r="D11" s="14">
        <v>0</v>
      </c>
      <c r="F11" s="14">
        <v>965669</v>
      </c>
    </row>
    <row r="12" spans="1:6" ht="18.75" x14ac:dyDescent="0.2">
      <c r="A12" s="46" t="s">
        <v>127</v>
      </c>
      <c r="B12" s="46"/>
      <c r="D12" s="14">
        <v>2538</v>
      </c>
      <c r="F12" s="14">
        <v>32813</v>
      </c>
    </row>
    <row r="13" spans="1:6" ht="18.75" x14ac:dyDescent="0.2">
      <c r="A13" s="46" t="s">
        <v>128</v>
      </c>
      <c r="B13" s="46"/>
      <c r="D13" s="14">
        <v>0</v>
      </c>
      <c r="F13" s="14">
        <v>184637</v>
      </c>
    </row>
    <row r="14" spans="1:6" ht="18.75" x14ac:dyDescent="0.2">
      <c r="A14" s="46" t="s">
        <v>212</v>
      </c>
      <c r="B14" s="46"/>
      <c r="D14" s="14">
        <v>0</v>
      </c>
      <c r="F14" s="14">
        <v>5897</v>
      </c>
    </row>
    <row r="15" spans="1:6" ht="18.75" x14ac:dyDescent="0.2">
      <c r="A15" s="46" t="s">
        <v>129</v>
      </c>
      <c r="B15" s="46"/>
      <c r="D15" s="14">
        <v>261371</v>
      </c>
      <c r="F15" s="14">
        <v>703301</v>
      </c>
    </row>
    <row r="16" spans="1:6" ht="18.75" x14ac:dyDescent="0.2">
      <c r="A16" s="46" t="s">
        <v>130</v>
      </c>
      <c r="B16" s="46"/>
      <c r="D16" s="14">
        <v>1885</v>
      </c>
      <c r="F16" s="14">
        <v>34866</v>
      </c>
    </row>
    <row r="17" spans="1:6" ht="18.75" x14ac:dyDescent="0.2">
      <c r="A17" s="46" t="s">
        <v>131</v>
      </c>
      <c r="B17" s="46"/>
      <c r="D17" s="14">
        <v>6199</v>
      </c>
      <c r="F17" s="14">
        <v>6199</v>
      </c>
    </row>
    <row r="18" spans="1:6" ht="18.75" x14ac:dyDescent="0.2">
      <c r="A18" s="46" t="s">
        <v>132</v>
      </c>
      <c r="B18" s="46"/>
      <c r="D18" s="14">
        <v>99680</v>
      </c>
      <c r="F18" s="14">
        <v>25243309</v>
      </c>
    </row>
    <row r="19" spans="1:6" ht="18.75" x14ac:dyDescent="0.2">
      <c r="A19" s="46" t="s">
        <v>213</v>
      </c>
      <c r="B19" s="46"/>
      <c r="D19" s="14">
        <v>0</v>
      </c>
      <c r="F19" s="14">
        <v>-32</v>
      </c>
    </row>
    <row r="20" spans="1:6" ht="18.75" x14ac:dyDescent="0.2">
      <c r="A20" s="46" t="s">
        <v>214</v>
      </c>
      <c r="B20" s="46"/>
      <c r="D20" s="14">
        <v>0</v>
      </c>
      <c r="F20" s="14">
        <v>59864642</v>
      </c>
    </row>
    <row r="21" spans="1:6" ht="18.75" x14ac:dyDescent="0.2">
      <c r="A21" s="46" t="s">
        <v>215</v>
      </c>
      <c r="B21" s="46"/>
      <c r="D21" s="14">
        <v>0</v>
      </c>
      <c r="F21" s="14">
        <v>8812</v>
      </c>
    </row>
    <row r="22" spans="1:6" ht="18.75" x14ac:dyDescent="0.2">
      <c r="A22" s="46" t="s">
        <v>216</v>
      </c>
      <c r="B22" s="46"/>
      <c r="D22" s="14">
        <v>0</v>
      </c>
      <c r="F22" s="14">
        <v>432383561</v>
      </c>
    </row>
    <row r="23" spans="1:6" ht="18.75" x14ac:dyDescent="0.2">
      <c r="A23" s="46" t="s">
        <v>217</v>
      </c>
      <c r="B23" s="46"/>
      <c r="D23" s="14">
        <v>0</v>
      </c>
      <c r="F23" s="14">
        <v>122520547</v>
      </c>
    </row>
    <row r="24" spans="1:6" ht="18.75" x14ac:dyDescent="0.2">
      <c r="A24" s="46" t="s">
        <v>218</v>
      </c>
      <c r="B24" s="46"/>
      <c r="D24" s="14">
        <v>0</v>
      </c>
      <c r="F24" s="14">
        <v>6271397244</v>
      </c>
    </row>
    <row r="25" spans="1:6" ht="18.75" x14ac:dyDescent="0.2">
      <c r="A25" s="46" t="s">
        <v>134</v>
      </c>
      <c r="B25" s="46"/>
      <c r="D25" s="14">
        <v>1619</v>
      </c>
      <c r="F25" s="14">
        <v>12635</v>
      </c>
    </row>
    <row r="26" spans="1:6" ht="18.75" x14ac:dyDescent="0.2">
      <c r="A26" s="46" t="s">
        <v>219</v>
      </c>
      <c r="B26" s="46"/>
      <c r="D26" s="14">
        <v>0</v>
      </c>
      <c r="F26" s="14">
        <v>33184931498</v>
      </c>
    </row>
    <row r="27" spans="1:6" ht="18.75" x14ac:dyDescent="0.2">
      <c r="A27" s="46" t="s">
        <v>220</v>
      </c>
      <c r="B27" s="46"/>
      <c r="D27" s="14">
        <v>0</v>
      </c>
      <c r="F27" s="14">
        <v>273113013623</v>
      </c>
    </row>
    <row r="28" spans="1:6" ht="18.75" x14ac:dyDescent="0.2">
      <c r="A28" s="46" t="s">
        <v>221</v>
      </c>
      <c r="B28" s="46"/>
      <c r="D28" s="14">
        <v>0</v>
      </c>
      <c r="F28" s="14">
        <v>9816219158</v>
      </c>
    </row>
    <row r="29" spans="1:6" ht="18.75" x14ac:dyDescent="0.2">
      <c r="A29" s="46" t="s">
        <v>222</v>
      </c>
      <c r="B29" s="46"/>
      <c r="D29" s="14">
        <v>0</v>
      </c>
      <c r="F29" s="14">
        <v>124506692398</v>
      </c>
    </row>
    <row r="30" spans="1:6" ht="18.75" x14ac:dyDescent="0.2">
      <c r="A30" s="46" t="s">
        <v>137</v>
      </c>
      <c r="B30" s="46"/>
      <c r="D30" s="14">
        <v>24386</v>
      </c>
      <c r="F30" s="14">
        <v>92644</v>
      </c>
    </row>
    <row r="31" spans="1:6" ht="18.75" x14ac:dyDescent="0.2">
      <c r="A31" s="46" t="s">
        <v>223</v>
      </c>
      <c r="B31" s="46"/>
      <c r="D31" s="14">
        <v>0</v>
      </c>
      <c r="F31" s="14">
        <v>30235413681</v>
      </c>
    </row>
    <row r="32" spans="1:6" ht="18.75" x14ac:dyDescent="0.2">
      <c r="A32" s="46" t="s">
        <v>224</v>
      </c>
      <c r="B32" s="46"/>
      <c r="D32" s="14">
        <v>0</v>
      </c>
      <c r="F32" s="14">
        <v>19268383552</v>
      </c>
    </row>
    <row r="33" spans="1:6" ht="18.75" x14ac:dyDescent="0.2">
      <c r="A33" s="46" t="s">
        <v>225</v>
      </c>
      <c r="B33" s="46"/>
      <c r="D33" s="14">
        <v>0</v>
      </c>
      <c r="F33" s="14">
        <v>12410531506</v>
      </c>
    </row>
    <row r="34" spans="1:6" ht="18.75" x14ac:dyDescent="0.2">
      <c r="A34" s="46" t="s">
        <v>138</v>
      </c>
      <c r="B34" s="46"/>
      <c r="D34" s="14">
        <v>15534246570</v>
      </c>
      <c r="F34" s="14">
        <v>30032876702</v>
      </c>
    </row>
    <row r="35" spans="1:6" ht="18.75" x14ac:dyDescent="0.2">
      <c r="A35" s="46" t="s">
        <v>140</v>
      </c>
      <c r="B35" s="46"/>
      <c r="D35" s="14">
        <v>14054794500</v>
      </c>
      <c r="F35" s="14">
        <v>25767123250</v>
      </c>
    </row>
    <row r="36" spans="1:6" ht="18.75" x14ac:dyDescent="0.2">
      <c r="A36" s="46" t="s">
        <v>142</v>
      </c>
      <c r="B36" s="46"/>
      <c r="D36" s="14">
        <v>2884931490</v>
      </c>
      <c r="F36" s="14">
        <v>4904383533</v>
      </c>
    </row>
    <row r="37" spans="1:6" ht="18.75" x14ac:dyDescent="0.2">
      <c r="A37" s="46" t="s">
        <v>144</v>
      </c>
      <c r="B37" s="46"/>
      <c r="D37" s="14">
        <v>1782739710</v>
      </c>
      <c r="F37" s="14">
        <v>2971232850</v>
      </c>
    </row>
    <row r="38" spans="1:6" ht="18.75" x14ac:dyDescent="0.2">
      <c r="A38" s="46" t="s">
        <v>146</v>
      </c>
      <c r="B38" s="46"/>
      <c r="D38" s="14">
        <v>2515068480</v>
      </c>
      <c r="F38" s="14">
        <v>4024109568</v>
      </c>
    </row>
    <row r="39" spans="1:6" ht="18.75" x14ac:dyDescent="0.2">
      <c r="A39" s="46" t="s">
        <v>148</v>
      </c>
      <c r="B39" s="46"/>
      <c r="D39" s="14">
        <v>6879452040</v>
      </c>
      <c r="F39" s="14">
        <v>10089862992</v>
      </c>
    </row>
    <row r="40" spans="1:6" ht="18.75" x14ac:dyDescent="0.2">
      <c r="A40" s="45" t="s">
        <v>151</v>
      </c>
      <c r="B40" s="45"/>
      <c r="D40" s="16">
        <v>8630136984</v>
      </c>
      <c r="F40" s="16">
        <v>8630136984</v>
      </c>
    </row>
    <row r="41" spans="1:6" ht="21.75" thickBot="1" x14ac:dyDescent="0.25">
      <c r="A41" s="37" t="s">
        <v>23</v>
      </c>
      <c r="B41" s="37"/>
      <c r="D41" s="8">
        <v>151131147644</v>
      </c>
      <c r="F41" s="8">
        <v>708202415381</v>
      </c>
    </row>
    <row r="42" spans="1:6" ht="13.5" thickTop="1" x14ac:dyDescent="0.2">
      <c r="F42" s="22"/>
    </row>
    <row r="44" spans="1:6" x14ac:dyDescent="0.2">
      <c r="F44" s="22"/>
    </row>
  </sheetData>
  <mergeCells count="40">
    <mergeCell ref="A1:F1"/>
    <mergeCell ref="A2:F2"/>
    <mergeCell ref="A3:F3"/>
    <mergeCell ref="D6:E6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مبالغ تخصیصی اوراق 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2024-10-27T06:45:55Z</dcterms:created>
  <dcterms:modified xsi:type="dcterms:W3CDTF">2024-10-30T11:12:19Z</dcterms:modified>
</cp:coreProperties>
</file>