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13_ncr:1_{60C651B7-96F7-44C9-ACDA-BCD467EAC655}" xr6:coauthVersionLast="47" xr6:coauthVersionMax="47" xr10:uidLastSave="{00000000-0000-0000-0000-000000000000}"/>
  <bookViews>
    <workbookView xWindow="-120" yWindow="-120" windowWidth="29040" windowHeight="15840" tabRatio="1000" activeTab="10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1">اوراق!$A$1:$AM$34</definedName>
    <definedName name="_xlnm.Print_Area" localSheetId="2">'تعدیل قیمت'!$A$1:$N$9</definedName>
    <definedName name="_xlnm.Print_Area" localSheetId="4">درآمد!$A$1:$K$13</definedName>
    <definedName name="_xlnm.Print_Area" localSheetId="8">'درآمد سپرده بانکی'!$A$1:$F$30</definedName>
    <definedName name="_xlnm.Print_Area" localSheetId="7">'درآمد سرمایه گذاری در اوراق به'!$A$1:$S$46</definedName>
    <definedName name="_xlnm.Print_Area" localSheetId="5">'درآمد سرمایه گذاری در سهام'!$A$1:$X$11</definedName>
    <definedName name="_xlnm.Print_Area" localSheetId="6">'درآمد سرمایه گذاری در صندوق'!$A$1:$X$11</definedName>
    <definedName name="_xlnm.Print_Area" localSheetId="13">'درآمد ناشی از تغییر قیمت اوراق'!$A$1:$Q$33</definedName>
    <definedName name="_xlnm.Print_Area" localSheetId="12">'درآمد ناشی از فروش'!$A$1:$Q$29</definedName>
    <definedName name="_xlnm.Print_Area" localSheetId="9">'سایر درآمدها'!$A$1:$G$11</definedName>
    <definedName name="_xlnm.Print_Area" localSheetId="3">سپرده!$A$1:$M$32</definedName>
    <definedName name="_xlnm.Print_Area" localSheetId="10">'سود اوراق بهادار'!$A$1:$R$39</definedName>
    <definedName name="_xlnm.Print_Area" localSheetId="11">'سود سپرده بانکی'!$A$1:$N$30</definedName>
    <definedName name="_xlnm.Print_Area" localSheetId="0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9" l="1"/>
  <c r="I13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11" i="19"/>
  <c r="G14" i="19"/>
  <c r="I14" i="19" s="1"/>
  <c r="G13" i="19"/>
  <c r="F9" i="8"/>
  <c r="F13" i="8" s="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8" i="11"/>
  <c r="H46" i="11"/>
  <c r="F46" i="11"/>
  <c r="AJ34" i="5"/>
  <c r="I29" i="19" l="1"/>
  <c r="J46" i="11"/>
</calcChain>
</file>

<file path=xl/sharedStrings.xml><?xml version="1.0" encoding="utf-8"?>
<sst xmlns="http://schemas.openxmlformats.org/spreadsheetml/2006/main" count="596" uniqueCount="257">
  <si>
    <t>صندوق سرمایه‌گذاری در اوراق بهادار با درآمد ثابت نگین سامان</t>
  </si>
  <si>
    <t>صورت وضعیت پرتفوی</t>
  </si>
  <si>
    <t>برای ماه منتهی به 1403/03/31</t>
  </si>
  <si>
    <t>1403/02/31</t>
  </si>
  <si>
    <t>تغییرات طی دوره</t>
  </si>
  <si>
    <t>1403/03/31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</si>
  <si>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</si>
  <si>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</si>
  <si>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</si>
  <si>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</si>
  <si>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</si>
  <si>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</si>
  <si>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</si>
  <si>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</si>
  <si>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</si>
  <si>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</si>
  <si>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</si>
  <si>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</si>
  <si>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</si>
  <si>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</si>
  <si>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</si>
  <si>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</si>
  <si>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تجارت شاخصی کاردان</t>
  </si>
  <si>
    <t>صندوق سرمایه‌گذاری نیکی گستران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</si>
  <si>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</si>
  <si>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</si>
  <si>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</si>
  <si>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</si>
  <si>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</si>
  <si>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</si>
  <si>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</si>
  <si>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</si>
  <si>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</si>
  <si>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</si>
  <si>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تابان کاردان14041015</t>
  </si>
  <si>
    <t>بله</t>
  </si>
  <si>
    <t>1400/10/15</t>
  </si>
  <si>
    <t>1404/10/15</t>
  </si>
  <si>
    <t>اسناد خزانه-م7بودجه02-040910</t>
  </si>
  <si>
    <t>1402/12/20</t>
  </si>
  <si>
    <t>1404/09/10</t>
  </si>
  <si>
    <t>اسنادخزانه-م6بودجه00-030723</t>
  </si>
  <si>
    <t>1400/02/22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</si>
  <si>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</si>
  <si>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</si>
  <si>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</si>
  <si>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</si>
  <si>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</si>
  <si>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</si>
  <si>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</si>
  <si>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</si>
  <si>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</si>
  <si>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اسنادخزانه-م9بودجه01-040826</t>
  </si>
  <si>
    <t>1401/12/28</t>
  </si>
  <si>
    <t>1403/08/26</t>
  </si>
  <si>
    <t>صکوک اجاره ملی412-6 ماهه18%</t>
  </si>
  <si>
    <t>1400/12/23</t>
  </si>
  <si>
    <t>1404/12/22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</si>
  <si>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</si>
  <si>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</si>
  <si>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</si>
  <si>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</si>
  <si>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</si>
  <si>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</si>
  <si>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</si>
  <si>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</si>
  <si>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</si>
  <si>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</si>
  <si>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</si>
  <si>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</si>
  <si>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</si>
  <si>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</si>
  <si>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</si>
  <si>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</si>
  <si>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</si>
  <si>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</si>
  <si>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</si>
  <si>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</si>
  <si>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</si>
  <si>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</si>
  <si>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</si>
  <si>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دولت3-ش.خ 0303</t>
  </si>
  <si>
    <t>1399/03/27</t>
  </si>
  <si>
    <t>1403/03/27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</si>
  <si>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</si>
  <si>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</si>
  <si>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</si>
  <si>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</si>
  <si>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</si>
  <si>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</si>
  <si>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دولت96-ش.خ030414</t>
  </si>
  <si>
    <t>1400/10/14</t>
  </si>
  <si>
    <t>1403/04/14</t>
  </si>
  <si>
    <t>مرابحه لورچ 080202</t>
  </si>
  <si>
    <t>1403/02/02</t>
  </si>
  <si>
    <t>1408/02/02</t>
  </si>
  <si>
    <t>مشارکت ش اسلامشهر312-3ماهه18%</t>
  </si>
  <si>
    <t>1399/12/26</t>
  </si>
  <si>
    <t>1403/12/26</t>
  </si>
  <si>
    <t>مشارکت ش کرج0312-سه ماهه18%</t>
  </si>
  <si>
    <t>1399/12/28</t>
  </si>
  <si>
    <t>1403/12/28</t>
  </si>
  <si>
    <t>صکوک اجاره فارس073-بدون ضامن</t>
  </si>
  <si>
    <t>1403/03/07</t>
  </si>
  <si>
    <t>1407/03/07</t>
  </si>
  <si>
    <t>مرابحه عام دولت131-ش.خ040410</t>
  </si>
  <si>
    <t>1402/05/10</t>
  </si>
  <si>
    <t>1404/04/07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</si>
  <si>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</si>
  <si>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</si>
  <si>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</si>
  <si>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</si>
  <si>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</si>
  <si>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</si>
  <si>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</si>
  <si>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</si>
  <si>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</si>
  <si>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</si>
  <si>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</si>
  <si>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</si>
  <si>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</si>
  <si>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</si>
  <si>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</si>
  <si>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</si>
  <si>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</si>
  <si>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</si>
  <si>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</si>
  <si>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</si>
  <si>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</si>
  <si>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</si>
  <si>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</si>
  <si>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</si>
  <si>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</si>
  <si>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</si>
  <si>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</si>
  <si>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</si>
  <si>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</si>
  <si>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</si>
  <si>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</si>
  <si>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</si>
  <si>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</si>
  <si>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</si>
  <si>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</si>
  <si>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</si>
  <si>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</si>
  <si>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</si>
  <si>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</si>
  <si>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</si>
  <si>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پیشگامان فن آوری و دانش آرامیس</t>
  </si>
  <si>
    <t>سرمایه‌گذاری‌ ملی‌ایران‌</t>
  </si>
  <si>
    <t>-2-2</t>
  </si>
  <si>
    <t>درآمد حاصل از سرمایه­گذاری در واحدهای صندوق</t>
  </si>
  <si>
    <t>درآمد سود صندوق</t>
  </si>
  <si>
    <t>صندوق س. طلا کیمیا زرین کاردان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</si>
  <si>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</si>
  <si>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</si>
  <si>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</si>
  <si>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</si>
  <si>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دولت4-ش.خ 0302</t>
  </si>
  <si>
    <t>مرابحه عام دولت3-ش.خ0211</t>
  </si>
  <si>
    <t>مرابحه عام دولت94-ش.خ030816</t>
  </si>
  <si>
    <t>سلف موازی متانول بوشهر 025</t>
  </si>
  <si>
    <t>صکوک مرابحه دعبید12-3ماهه18%</t>
  </si>
  <si>
    <t>مرابحه عام دولت107-ش.خ030724</t>
  </si>
  <si>
    <t>مرابحه ش. دبش سبز گستر14060717</t>
  </si>
  <si>
    <t>مشارکت ش اصفهان306-3ماهه18%</t>
  </si>
  <si>
    <t>صکوک اجاره فولاد512-بدون ضامن</t>
  </si>
  <si>
    <t>مرابحه عام دولت126-ش.خ031223</t>
  </si>
  <si>
    <t>مرابحه عام دولت139-ش.خ040804</t>
  </si>
  <si>
    <t>مرابحه عام دولت100-ش.خ021127</t>
  </si>
  <si>
    <t>مرابحه عام دولت146-ش.خ040514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</si>
  <si>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</si>
  <si>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</si>
  <si>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</si>
  <si>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</si>
  <si>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</si>
  <si>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</si>
  <si>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</si>
  <si>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</si>
  <si>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</si>
  <si>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</si>
  <si>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</si>
  <si>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</si>
  <si>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1404/05/13</t>
  </si>
  <si>
    <t>1402/11/27</t>
  </si>
  <si>
    <t>1404/08/03</t>
  </si>
  <si>
    <t>1403/12/23</t>
  </si>
  <si>
    <t>1405/12/24</t>
  </si>
  <si>
    <t>1403/06/31</t>
  </si>
  <si>
    <t>1406/07/17</t>
  </si>
  <si>
    <t>1403/07/24</t>
  </si>
  <si>
    <t>1404/12/24</t>
  </si>
  <si>
    <t>1403/08/16</t>
  </si>
  <si>
    <t>1402/11/13</t>
  </si>
  <si>
    <t>1403/02/26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</si>
  <si>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</si>
  <si>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</si>
  <si>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</si>
  <si>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</si>
  <si>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</si>
  <si>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</si>
  <si>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</si>
  <si>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سامان آرژانتين 826-810-13470000-1 </t>
  </si>
  <si>
    <t xml:space="preserve">سپرده کوتاه مدت بانک رفاه سعادت آباد 332043253 </t>
  </si>
  <si>
    <t xml:space="preserve">سپرده کوتاه مدت بانک خاورمیانه مهستان 1005-10-810-707074711 </t>
  </si>
  <si>
    <t xml:space="preserve">سپرده کوتاه مدت بانک ملت سازمان صنایع ملی 9911121134 </t>
  </si>
  <si>
    <t xml:space="preserve">سپرده کوتاه مدت بانک آینده سهروردی جنوبی 0203897413002 </t>
  </si>
  <si>
    <t xml:space="preserve">سپرده کوتاه مدت بانک تجارت مطهري-مهرداد 279928474 </t>
  </si>
  <si>
    <t xml:space="preserve">سپرده کوتاه مدت بانک سامان ملاصدرا 829-810-13470000-1 </t>
  </si>
  <si>
    <t xml:space="preserve">سپرده کوتاه مدت بانک ملی مستقل حافظ 0226057940000 </t>
  </si>
  <si>
    <t xml:space="preserve">سپرده کوتاه مدت بانک پاسارگاد ارمغان 279-8100-14681876-1 </t>
  </si>
  <si>
    <t xml:space="preserve">سپرده کوتاه مدت موسسه اعتباری ملل شیراز جنوبی 051510277000000070 </t>
  </si>
  <si>
    <t xml:space="preserve">سپرده کوتاه مدت بانک اقتصاد نوین مرزداران 205-850-6681650-1 </t>
  </si>
  <si>
    <t>سپرده بلند مدت بانک پاسارگاد بهزادی  378-307-14681876-2</t>
  </si>
  <si>
    <t xml:space="preserve">سپرده بلند مدت موسسه اعتباری ملل فاطمی  60345000000594 </t>
  </si>
  <si>
    <t xml:space="preserve">سپرده بلند مدت بانک ملت پالایشگاه تهران  9182716667 </t>
  </si>
  <si>
    <t xml:space="preserve">سپرده بلند مدت بانک ملت پالایشگاه تهران  9134234873 </t>
  </si>
  <si>
    <t xml:space="preserve">سپرده بلند مدت بانک تجارت مطهری مهرداد 047960251519 </t>
  </si>
  <si>
    <t xml:space="preserve">سپرده بلند مدت بانک تجارت پالایشگاه تهران 6501926831 </t>
  </si>
  <si>
    <t>سپرده بلند مدت بانک ملت سازمان صنایع ملی 9953212704</t>
  </si>
  <si>
    <t xml:space="preserve">سپرده بلند مدت بانک ملت سازمان صنایع ملی 9940323255 </t>
  </si>
  <si>
    <t>سپرده بلند مدت بانک تجارت مطهری - مهرداد 47902128905</t>
  </si>
  <si>
    <t>سپرده بلند مدت بانک آینده سهروردی جنوبی 0405703299006</t>
  </si>
  <si>
    <t>سپرده بلند مدت بانک پاسارگاد بهزادی 378-307-14681876-3</t>
  </si>
  <si>
    <t xml:space="preserve">سپرده کوتاه مدت بانک سامان آرژانتين </t>
  </si>
  <si>
    <t xml:space="preserve">حساب جاری بانک ملی جهان کودک </t>
  </si>
  <si>
    <t xml:space="preserve">حساب جاری بانک تجارت مطهري-مهرداد  </t>
  </si>
  <si>
    <t xml:space="preserve">سپرده کوتاه مدت بانک تجارت مطهري-مهرداد  </t>
  </si>
  <si>
    <t xml:space="preserve">سپرده کوتاه مدت بانک سامان ملاصدرا </t>
  </si>
  <si>
    <t xml:space="preserve">سپرده کوتاه مدت بانک ملی مستقل حافظ  </t>
  </si>
  <si>
    <t xml:space="preserve">سپرده کوتاه مدت بانک پاسارگاد ارمغان </t>
  </si>
  <si>
    <t xml:space="preserve">سپرده کوتاه مدت موسسه اعتباری ملل شیراز جنوبی  </t>
  </si>
  <si>
    <t xml:space="preserve">سپرده کوتاه مدت بانک مسکن داودیه  </t>
  </si>
  <si>
    <t xml:space="preserve">سپرده کوتاه مدت بانک ملت سازمان صنایع ملی  </t>
  </si>
  <si>
    <t xml:space="preserve">سپرده کوتاه مدت بانک آینده سهروردی جنوبی  </t>
  </si>
  <si>
    <t xml:space="preserve">قرض الحسنه بانک آینده سهروردی جنوبی  </t>
  </si>
  <si>
    <t xml:space="preserve">سپرده بلند مدت موسسه اعتباری ملل فاطمی   </t>
  </si>
  <si>
    <t xml:space="preserve">سپرده کوتاه مدت بانک ملت پالایشگاه تهران  </t>
  </si>
  <si>
    <t xml:space="preserve">سپرده بلند مدت بانک ملت پالایشگاه تهران  </t>
  </si>
  <si>
    <t xml:space="preserve">سپرده بلند مدت بانک تجارت مطهری مهرداد </t>
  </si>
  <si>
    <t xml:space="preserve">سپرده بلند مدت بانک ملت پالایشگاه تهران   </t>
  </si>
  <si>
    <t xml:space="preserve">سپرده کوتاه مدت بانک پارسیان پاچنار  </t>
  </si>
  <si>
    <t xml:space="preserve">سپرده کوتاه مدت بانک رفاه سعادت آباد  </t>
  </si>
  <si>
    <t xml:space="preserve">سپرده کوتاه مدت بانک اقتصاد نوین مرزداران </t>
  </si>
  <si>
    <t xml:space="preserve">سپرده کوتاه مدت بانک خاورمیانه مهستان </t>
  </si>
  <si>
    <t xml:space="preserve">سپرده کوتاه مدت موسسه اعتباری ملل فاطمی </t>
  </si>
  <si>
    <t xml:space="preserve">سپرده بلند مدت بانک پاسارگاد بهزادی </t>
  </si>
  <si>
    <t xml:space="preserve">سپرده بلند مدت بانک پاسارگاد بهزادی  </t>
  </si>
  <si>
    <t>سپرده کوتاه مدت بانک سامان ملاصدرا</t>
  </si>
  <si>
    <t xml:space="preserve">سپرده بلند مدت بانک تجارت پالایشگاه تهران </t>
  </si>
  <si>
    <t xml:space="preserve">سپرده بلند مدت بانک ملت سازمان صنایع ملی </t>
  </si>
  <si>
    <t xml:space="preserve">سپرده بلند مدت بانک ملت سازمان صنایع ملی  </t>
  </si>
  <si>
    <t xml:space="preserve">سپرده بلند مدت بانک تجارت مطهری - مهرداد  </t>
  </si>
  <si>
    <t xml:space="preserve">سپرده بلند مدت بانک آینده سهروردی جنوبی  </t>
  </si>
  <si>
    <t>سپرده بلند مدت بانک پاسارگاد بهزادی</t>
  </si>
  <si>
    <t xml:space="preserve">سپرده بلند مدت موسسه اعتباری ملل فاطمی  </t>
  </si>
  <si>
    <t xml:space="preserve">سپرده بلند مدت بانک تجارت مطهری مهرداد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</si>
</sst>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5"/>
      <name val="B Nazanin"/>
      <charset val="178"/>
    </font>
    <font>
      <sz val="10"/>
      <name val="Arial"/>
      <family val="2"/>
    </font>
    <font>
      <b/>
      <sz val="14"/>
      <name val="B Nazanin"/>
      <charset val="178"/>
    </font>
    <font>
      <sz val="14"/>
      <name val="Arial"/>
      <family val="2"/>
    </font>
    <font>
      <sz val="12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10" fontId="4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4" xfId="0" applyNumberFormat="1" applyFont="1" applyBorder="1" applyAlignment="1">
      <alignment horizontal="right" vertical="top"/>
    </xf>
    <xf numFmtId="3" fontId="0" fillId="2" borderId="0" xfId="0" applyNumberFormat="1" applyFill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3" fontId="9" fillId="0" borderId="5" xfId="0" applyNumberFormat="1" applyFont="1" applyBorder="1" applyAlignment="1">
      <alignment horizontal="right" vertical="top"/>
    </xf>
    <xf numFmtId="4" fontId="9" fillId="0" borderId="4" xfId="0" applyNumberFormat="1" applyFont="1" applyBorder="1" applyAlignment="1">
      <alignment horizontal="right" vertical="top"/>
    </xf>
    <xf numFmtId="4" fontId="9" fillId="0" borderId="5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10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"/>
  <sheetViews>
    <sheetView rightToLeft="1" topLeftCell="B1" zoomScaleNormal="100" zoomScaleSheetLayoutView="115" workbookViewId="0">
      <selection activeCell="E29" sqref="E29"/>
    </sheetView>
  </sheetViews>
  <sheetFormatPr defaultRowHeight="12.75" x14ac:dyDescent="0.2"/>
  <cols>
    <col min="1" max="1" width="6.140625" bestFit="1" customWidth="1"/>
    <col min="2" max="2" width="21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.140625" bestFit="1" customWidth="1"/>
    <col min="10" max="10" width="1.28515625" customWidth="1"/>
    <col min="11" max="11" width="9.8554687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9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5.85546875" bestFit="1" customWidth="1"/>
    <col min="24" max="24" width="1.28515625" customWidth="1"/>
    <col min="25" max="25" width="16.140625" bestFit="1" customWidth="1"/>
    <col min="26" max="26" width="1.28515625" customWidth="1"/>
    <col min="27" max="27" width="18.28515625" bestFit="1" customWidth="1"/>
    <col min="28" max="28" width="0.28515625" customWidth="1"/>
    <col min="30" max="30" width="14.85546875" bestFit="1" customWidth="1"/>
  </cols>
  <sheetData>
    <row r="1" spans="1:30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30" ht="25.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30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5" spans="1:30" ht="24" x14ac:dyDescent="0.2">
      <c r="A5" s="1" t="s">
        <v>15</v>
      </c>
      <c r="B5" s="53" t="s">
        <v>16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30" ht="21" x14ac:dyDescent="0.2">
      <c r="E6" s="49" t="s">
        <v>3</v>
      </c>
      <c r="F6" s="49"/>
      <c r="G6" s="49"/>
      <c r="H6" s="49"/>
      <c r="I6" s="49"/>
      <c r="K6" s="49" t="s">
        <v>4</v>
      </c>
      <c r="L6" s="49"/>
      <c r="M6" s="49"/>
      <c r="N6" s="49"/>
      <c r="O6" s="49"/>
      <c r="P6" s="49"/>
      <c r="Q6" s="49"/>
      <c r="S6" s="49" t="s">
        <v>5</v>
      </c>
      <c r="T6" s="49"/>
      <c r="U6" s="49"/>
      <c r="V6" s="49"/>
      <c r="W6" s="49"/>
      <c r="X6" s="49"/>
      <c r="Y6" s="49"/>
      <c r="Z6" s="49"/>
      <c r="AA6" s="49"/>
    </row>
    <row r="7" spans="1:30" ht="21" x14ac:dyDescent="0.2">
      <c r="E7" s="3"/>
      <c r="F7" s="3"/>
      <c r="G7" s="3"/>
      <c r="H7" s="3"/>
      <c r="I7" s="3"/>
      <c r="K7" s="48" t="s">
        <v>17</v>
      </c>
      <c r="L7" s="48"/>
      <c r="M7" s="48"/>
      <c r="N7" s="3"/>
      <c r="O7" s="48" t="s">
        <v>18</v>
      </c>
      <c r="P7" s="48"/>
      <c r="Q7" s="48"/>
      <c r="S7" s="3"/>
      <c r="T7" s="3"/>
      <c r="U7" s="3"/>
      <c r="V7" s="3"/>
      <c r="W7" s="3"/>
      <c r="X7" s="3"/>
      <c r="Y7" s="3"/>
      <c r="Z7" s="3"/>
      <c r="AA7" s="3"/>
    </row>
    <row r="8" spans="1:30" ht="21" x14ac:dyDescent="0.2">
      <c r="A8" s="49" t="s">
        <v>19</v>
      </c>
      <c r="B8" s="49"/>
      <c r="D8" s="49" t="s">
        <v>20</v>
      </c>
      <c r="E8" s="49"/>
      <c r="G8" s="2" t="s">
        <v>9</v>
      </c>
      <c r="I8" s="2" t="s">
        <v>10</v>
      </c>
      <c r="K8" s="4" t="s">
        <v>8</v>
      </c>
      <c r="L8" s="3"/>
      <c r="M8" s="4" t="s">
        <v>9</v>
      </c>
      <c r="O8" s="4" t="s">
        <v>8</v>
      </c>
      <c r="P8" s="3"/>
      <c r="Q8" s="4" t="s">
        <v>11</v>
      </c>
      <c r="S8" s="2" t="s">
        <v>8</v>
      </c>
      <c r="U8" s="2" t="s">
        <v>21</v>
      </c>
      <c r="W8" s="2" t="s">
        <v>9</v>
      </c>
      <c r="Y8" s="2" t="s">
        <v>10</v>
      </c>
      <c r="AA8" s="2" t="s">
        <v>13</v>
      </c>
    </row>
    <row r="9" spans="1:30" ht="18.75" x14ac:dyDescent="0.2">
      <c r="A9" s="50" t="s">
        <v>22</v>
      </c>
      <c r="B9" s="50"/>
      <c r="D9" s="51">
        <v>400000</v>
      </c>
      <c r="E9" s="51"/>
      <c r="G9" s="6">
        <v>138116083749</v>
      </c>
      <c r="I9" s="6">
        <v>135638737500</v>
      </c>
      <c r="K9" s="6">
        <v>1200000</v>
      </c>
      <c r="M9" s="6">
        <v>0</v>
      </c>
      <c r="O9" s="6">
        <v>0</v>
      </c>
      <c r="Q9" s="6">
        <v>0</v>
      </c>
      <c r="S9" s="6">
        <v>1600000</v>
      </c>
      <c r="U9" s="6">
        <v>83150</v>
      </c>
      <c r="W9" s="6">
        <v>138116083761</v>
      </c>
      <c r="Y9" s="6">
        <v>132882015000</v>
      </c>
      <c r="AA9" s="7">
        <v>0.46</v>
      </c>
    </row>
    <row r="10" spans="1:30" ht="18.75" x14ac:dyDescent="0.2">
      <c r="A10" s="44" t="s">
        <v>23</v>
      </c>
      <c r="B10" s="44"/>
      <c r="D10" s="45">
        <v>2000000</v>
      </c>
      <c r="E10" s="45"/>
      <c r="G10" s="9">
        <v>166950000000</v>
      </c>
      <c r="I10" s="9">
        <v>173318000000</v>
      </c>
      <c r="K10" s="9">
        <v>0</v>
      </c>
      <c r="M10" s="9">
        <v>0</v>
      </c>
      <c r="O10" s="9">
        <v>0</v>
      </c>
      <c r="Q10" s="9">
        <v>0</v>
      </c>
      <c r="S10" s="9">
        <v>2000000</v>
      </c>
      <c r="U10" s="16">
        <v>86875</v>
      </c>
      <c r="W10" s="9">
        <v>166950000000</v>
      </c>
      <c r="Y10" s="9">
        <v>173750000000</v>
      </c>
      <c r="AA10" s="10">
        <v>0.61</v>
      </c>
    </row>
    <row r="11" spans="1:30" ht="21" x14ac:dyDescent="0.2">
      <c r="A11" s="46" t="s">
        <v>24</v>
      </c>
      <c r="B11" s="46"/>
      <c r="D11" s="47">
        <v>2400000</v>
      </c>
      <c r="E11" s="47"/>
      <c r="G11" s="12">
        <v>305066083749</v>
      </c>
      <c r="I11" s="12">
        <v>308956737500</v>
      </c>
      <c r="K11" s="12">
        <v>1200000</v>
      </c>
      <c r="M11" s="12">
        <v>0</v>
      </c>
      <c r="O11" s="12">
        <v>0</v>
      </c>
      <c r="Q11" s="12">
        <v>0</v>
      </c>
      <c r="S11" s="12">
        <v>3600000</v>
      </c>
      <c r="W11" s="12">
        <v>305066083761</v>
      </c>
      <c r="Y11" s="12">
        <v>306632015000</v>
      </c>
      <c r="AA11" s="13">
        <v>1.07</v>
      </c>
      <c r="AD11" s="23"/>
    </row>
    <row r="12" spans="1:30" x14ac:dyDescent="0.2">
      <c r="G12" s="23"/>
      <c r="Y12" s="23"/>
      <c r="AD12" s="23"/>
    </row>
    <row r="13" spans="1:30" x14ac:dyDescent="0.2">
      <c r="G13" s="23"/>
    </row>
  </sheetData>
  <mergeCells count="17">
    <mergeCell ref="A1:AA1"/>
    <mergeCell ref="A2:AA2"/>
    <mergeCell ref="A3:AA3"/>
    <mergeCell ref="B5:AA5"/>
    <mergeCell ref="E6:I6"/>
    <mergeCell ref="K6:Q6"/>
    <mergeCell ref="S6:AA6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K7:M7"/>
  </mergeCells>
  <pageMargins left="0.39" right="0.39" top="0.39" bottom="0.39" header="0" footer="0"/>
  <pageSetup scale="6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30" zoomScaleNormal="100" zoomScaleSheetLayoutView="130" workbookViewId="0">
      <selection activeCell="D20" sqref="D2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 x14ac:dyDescent="0.2">
      <c r="A1" s="52" t="s">
        <v>0</v>
      </c>
      <c r="B1" s="52"/>
      <c r="C1" s="52"/>
      <c r="D1" s="52"/>
      <c r="E1" s="52"/>
      <c r="F1" s="52"/>
    </row>
    <row r="2" spans="1:6" ht="25.5" x14ac:dyDescent="0.2">
      <c r="A2" s="52" t="s">
        <v>123</v>
      </c>
      <c r="B2" s="52"/>
      <c r="C2" s="52"/>
      <c r="D2" s="52"/>
      <c r="E2" s="52"/>
      <c r="F2" s="52"/>
    </row>
    <row r="3" spans="1:6" ht="25.5" x14ac:dyDescent="0.2">
      <c r="A3" s="52" t="s">
        <v>2</v>
      </c>
      <c r="B3" s="52"/>
      <c r="C3" s="52"/>
      <c r="D3" s="52"/>
      <c r="E3" s="52"/>
      <c r="F3" s="52"/>
    </row>
    <row r="5" spans="1:6" ht="24" x14ac:dyDescent="0.2">
      <c r="A5" s="1" t="s">
        <v>175</v>
      </c>
      <c r="B5" s="53" t="s">
        <v>138</v>
      </c>
      <c r="C5" s="53"/>
      <c r="D5" s="53"/>
      <c r="E5" s="53"/>
      <c r="F5" s="53"/>
    </row>
    <row r="6" spans="1:6" ht="21" x14ac:dyDescent="0.2">
      <c r="D6" s="2" t="s">
        <v>142</v>
      </c>
      <c r="F6" s="2" t="s">
        <v>5</v>
      </c>
    </row>
    <row r="7" spans="1:6" ht="21" x14ac:dyDescent="0.2">
      <c r="A7" s="49" t="s">
        <v>138</v>
      </c>
      <c r="B7" s="49"/>
      <c r="D7" s="4" t="s">
        <v>120</v>
      </c>
      <c r="F7" s="4" t="s">
        <v>120</v>
      </c>
    </row>
    <row r="8" spans="1:6" ht="18.75" x14ac:dyDescent="0.2">
      <c r="A8" s="50" t="s">
        <v>138</v>
      </c>
      <c r="B8" s="50"/>
      <c r="D8" s="6">
        <v>0</v>
      </c>
      <c r="F8" s="6">
        <v>104</v>
      </c>
    </row>
    <row r="9" spans="1:6" ht="18.75" x14ac:dyDescent="0.2">
      <c r="A9" s="54" t="s">
        <v>176</v>
      </c>
      <c r="B9" s="54"/>
      <c r="D9" s="16">
        <v>0</v>
      </c>
      <c r="F9" s="16">
        <v>280192553</v>
      </c>
    </row>
    <row r="10" spans="1:6" ht="18.75" x14ac:dyDescent="0.2">
      <c r="A10" s="44" t="s">
        <v>177</v>
      </c>
      <c r="B10" s="44"/>
      <c r="D10" s="9">
        <v>5543730</v>
      </c>
      <c r="F10" s="9">
        <v>412696809</v>
      </c>
    </row>
    <row r="11" spans="1:6" ht="21" x14ac:dyDescent="0.2">
      <c r="A11" s="46" t="s">
        <v>24</v>
      </c>
      <c r="B11" s="46"/>
      <c r="D11" s="12">
        <v>5543730</v>
      </c>
      <c r="F11" s="12">
        <v>692889466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39"/>
  <sheetViews>
    <sheetView rightToLeft="1" tabSelected="1" view="pageBreakPreview" topLeftCell="A19" zoomScaleNormal="100" zoomScaleSheetLayoutView="100" workbookViewId="0">
      <selection activeCell="O49" sqref="O49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20.5703125" customWidth="1"/>
    <col min="4" max="4" width="1.28515625" customWidth="1"/>
    <col min="5" max="5" width="18.7109375" bestFit="1" customWidth="1"/>
    <col min="6" max="6" width="1.28515625" customWidth="1"/>
    <col min="7" max="7" width="16" bestFit="1" customWidth="1"/>
    <col min="8" max="8" width="1.28515625" customWidth="1"/>
    <col min="9" max="9" width="10.7109375" bestFit="1" customWidth="1"/>
    <col min="10" max="10" width="1.28515625" customWidth="1"/>
    <col min="11" max="11" width="16" bestFit="1" customWidth="1"/>
    <col min="12" max="12" width="1.28515625" customWidth="1"/>
    <col min="13" max="13" width="25.28515625" customWidth="1"/>
    <col min="14" max="14" width="1.28515625" customWidth="1"/>
    <col min="15" max="15" width="16" customWidth="1"/>
    <col min="16" max="16" width="1.28515625" customWidth="1"/>
    <col min="17" max="17" width="17.85546875" bestFit="1" customWidth="1"/>
    <col min="18" max="18" width="0.28515625" customWidth="1"/>
  </cols>
  <sheetData>
    <row r="1" spans="1:17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25.5" x14ac:dyDescent="0.2">
      <c r="A2" s="52" t="s">
        <v>123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5" spans="1:17" ht="24" x14ac:dyDescent="0.2">
      <c r="A5" s="53" t="s">
        <v>179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ht="21" x14ac:dyDescent="0.2">
      <c r="A6" s="49" t="s">
        <v>126</v>
      </c>
      <c r="G6" s="49" t="s">
        <v>142</v>
      </c>
      <c r="H6" s="49"/>
      <c r="I6" s="49"/>
      <c r="J6" s="49"/>
      <c r="K6" s="49"/>
      <c r="M6" s="49" t="s">
        <v>143</v>
      </c>
      <c r="N6" s="49"/>
      <c r="O6" s="49"/>
      <c r="P6" s="49"/>
      <c r="Q6" s="49"/>
    </row>
    <row r="7" spans="1:17" ht="21" x14ac:dyDescent="0.2">
      <c r="A7" s="49"/>
      <c r="C7" s="19" t="s">
        <v>32</v>
      </c>
      <c r="E7" s="19" t="s">
        <v>180</v>
      </c>
      <c r="G7" s="20" t="s">
        <v>181</v>
      </c>
      <c r="H7" s="3"/>
      <c r="I7" s="20" t="s">
        <v>178</v>
      </c>
      <c r="J7" s="3"/>
      <c r="K7" s="20" t="s">
        <v>182</v>
      </c>
      <c r="M7" s="20" t="s">
        <v>181</v>
      </c>
      <c r="N7" s="3"/>
      <c r="O7" s="20" t="s">
        <v>178</v>
      </c>
      <c r="P7" s="3"/>
      <c r="Q7" s="20" t="s">
        <v>182</v>
      </c>
    </row>
    <row r="8" spans="1:17" ht="18.75" x14ac:dyDescent="0.2">
      <c r="A8" s="5" t="s">
        <v>81</v>
      </c>
      <c r="C8" s="5" t="s">
        <v>83</v>
      </c>
      <c r="E8" s="30">
        <v>15</v>
      </c>
      <c r="G8" s="6">
        <v>59039395</v>
      </c>
      <c r="I8" s="6">
        <v>0</v>
      </c>
      <c r="K8" s="6">
        <v>59039395</v>
      </c>
      <c r="M8" s="6">
        <v>366210620</v>
      </c>
      <c r="O8" s="6">
        <v>0</v>
      </c>
      <c r="Q8" s="6">
        <v>366210620</v>
      </c>
    </row>
    <row r="9" spans="1:17" ht="18.75" x14ac:dyDescent="0.2">
      <c r="A9" s="14" t="s">
        <v>102</v>
      </c>
      <c r="C9" s="14" t="s">
        <v>104</v>
      </c>
      <c r="E9" s="32">
        <v>23</v>
      </c>
      <c r="G9" s="16">
        <v>27678551914</v>
      </c>
      <c r="I9" s="16">
        <v>0</v>
      </c>
      <c r="K9" s="16">
        <v>27678551914</v>
      </c>
      <c r="M9" s="16">
        <v>27678551914</v>
      </c>
      <c r="O9" s="16">
        <v>0</v>
      </c>
      <c r="Q9" s="16">
        <v>27678551914</v>
      </c>
    </row>
    <row r="10" spans="1:17" ht="18.75" x14ac:dyDescent="0.2">
      <c r="A10" s="14" t="s">
        <v>93</v>
      </c>
      <c r="C10" s="14" t="s">
        <v>95</v>
      </c>
      <c r="E10" s="32">
        <v>23</v>
      </c>
      <c r="G10" s="16">
        <v>34745244492</v>
      </c>
      <c r="I10" s="16">
        <v>0</v>
      </c>
      <c r="K10" s="16">
        <v>34745244492</v>
      </c>
      <c r="M10" s="16">
        <v>66043209903</v>
      </c>
      <c r="O10" s="16">
        <v>0</v>
      </c>
      <c r="Q10" s="16">
        <v>66043209903</v>
      </c>
    </row>
    <row r="11" spans="1:17" ht="18.75" x14ac:dyDescent="0.2">
      <c r="A11" s="14" t="s">
        <v>170</v>
      </c>
      <c r="C11" s="14" t="s">
        <v>183</v>
      </c>
      <c r="E11" s="43">
        <v>20.5</v>
      </c>
      <c r="G11" s="16">
        <v>0</v>
      </c>
      <c r="I11" s="16">
        <v>0</v>
      </c>
      <c r="K11" s="16">
        <v>0</v>
      </c>
      <c r="M11" s="16">
        <v>22432218606</v>
      </c>
      <c r="O11" s="16">
        <v>0</v>
      </c>
      <c r="Q11" s="16">
        <v>22432218606</v>
      </c>
    </row>
    <row r="12" spans="1:17" ht="18.75" x14ac:dyDescent="0.2">
      <c r="A12" s="14" t="s">
        <v>78</v>
      </c>
      <c r="C12" s="14" t="s">
        <v>80</v>
      </c>
      <c r="E12" s="43">
        <v>20.5</v>
      </c>
      <c r="G12" s="16">
        <v>8296255549</v>
      </c>
      <c r="I12" s="16">
        <v>0</v>
      </c>
      <c r="K12" s="16">
        <v>8296255549</v>
      </c>
      <c r="M12" s="16">
        <v>51086713692</v>
      </c>
      <c r="O12" s="16">
        <v>0</v>
      </c>
      <c r="Q12" s="16">
        <v>51086713692</v>
      </c>
    </row>
    <row r="13" spans="1:17" ht="18.75" x14ac:dyDescent="0.2">
      <c r="A13" s="14" t="s">
        <v>169</v>
      </c>
      <c r="C13" s="14" t="s">
        <v>184</v>
      </c>
      <c r="E13" s="32">
        <v>16</v>
      </c>
      <c r="G13" s="16">
        <v>0</v>
      </c>
      <c r="I13" s="16">
        <v>0</v>
      </c>
      <c r="K13" s="16">
        <v>0</v>
      </c>
      <c r="M13" s="16">
        <v>131833798</v>
      </c>
      <c r="O13" s="16">
        <v>0</v>
      </c>
      <c r="Q13" s="16">
        <v>131833798</v>
      </c>
    </row>
    <row r="14" spans="1:17" ht="18.75" x14ac:dyDescent="0.2">
      <c r="A14" s="14" t="s">
        <v>76</v>
      </c>
      <c r="C14" s="14" t="s">
        <v>77</v>
      </c>
      <c r="E14" s="43">
        <v>20.5</v>
      </c>
      <c r="G14" s="16">
        <v>9042960411</v>
      </c>
      <c r="I14" s="16">
        <v>0</v>
      </c>
      <c r="K14" s="16">
        <v>9042960411</v>
      </c>
      <c r="M14" s="16">
        <v>54210520257</v>
      </c>
      <c r="O14" s="16">
        <v>0</v>
      </c>
      <c r="Q14" s="16">
        <v>54210520257</v>
      </c>
    </row>
    <row r="15" spans="1:17" ht="18.75" x14ac:dyDescent="0.2">
      <c r="A15" s="14" t="s">
        <v>168</v>
      </c>
      <c r="C15" s="14" t="s">
        <v>185</v>
      </c>
      <c r="E15" s="43">
        <v>20.5</v>
      </c>
      <c r="G15" s="16">
        <v>0</v>
      </c>
      <c r="I15" s="16">
        <v>0</v>
      </c>
      <c r="K15" s="16">
        <v>0</v>
      </c>
      <c r="M15" s="16">
        <v>16601765011</v>
      </c>
      <c r="O15" s="16">
        <v>0</v>
      </c>
      <c r="Q15" s="16">
        <v>16601765011</v>
      </c>
    </row>
    <row r="16" spans="1:17" ht="18.75" x14ac:dyDescent="0.2">
      <c r="A16" s="14" t="s">
        <v>73</v>
      </c>
      <c r="C16" s="14" t="s">
        <v>75</v>
      </c>
      <c r="E16" s="43">
        <v>20.5</v>
      </c>
      <c r="G16" s="16">
        <v>5663591452</v>
      </c>
      <c r="I16" s="16">
        <v>0</v>
      </c>
      <c r="K16" s="16">
        <v>5663591452</v>
      </c>
      <c r="M16" s="16">
        <v>33951960996</v>
      </c>
      <c r="O16" s="16">
        <v>0</v>
      </c>
      <c r="Q16" s="16">
        <v>33951960996</v>
      </c>
    </row>
    <row r="17" spans="1:17" ht="18.75" x14ac:dyDescent="0.2">
      <c r="A17" s="14" t="s">
        <v>61</v>
      </c>
      <c r="C17" s="14" t="s">
        <v>63</v>
      </c>
      <c r="E17" s="32">
        <v>18</v>
      </c>
      <c r="G17" s="16">
        <v>45546829065</v>
      </c>
      <c r="I17" s="16">
        <v>0</v>
      </c>
      <c r="K17" s="16">
        <v>45546829065</v>
      </c>
      <c r="M17" s="16">
        <v>269212285735</v>
      </c>
      <c r="O17" s="16">
        <v>0</v>
      </c>
      <c r="Q17" s="16">
        <v>269212285735</v>
      </c>
    </row>
    <row r="18" spans="1:17" ht="18.75" x14ac:dyDescent="0.2">
      <c r="A18" s="14" t="s">
        <v>105</v>
      </c>
      <c r="C18" s="14" t="s">
        <v>107</v>
      </c>
      <c r="E18" s="43">
        <v>20.5</v>
      </c>
      <c r="G18" s="16">
        <v>41929851642</v>
      </c>
      <c r="I18" s="16">
        <v>0</v>
      </c>
      <c r="K18" s="16">
        <v>41929851642</v>
      </c>
      <c r="M18" s="16">
        <v>41929851642</v>
      </c>
      <c r="O18" s="16">
        <v>0</v>
      </c>
      <c r="Q18" s="16">
        <v>41929851642</v>
      </c>
    </row>
    <row r="19" spans="1:17" ht="18.75" x14ac:dyDescent="0.2">
      <c r="A19" s="14" t="s">
        <v>167</v>
      </c>
      <c r="C19" s="14" t="s">
        <v>186</v>
      </c>
      <c r="E19" s="32">
        <v>18</v>
      </c>
      <c r="G19" s="16">
        <v>0</v>
      </c>
      <c r="I19" s="16">
        <v>0</v>
      </c>
      <c r="K19" s="16">
        <v>0</v>
      </c>
      <c r="M19" s="16">
        <v>27228056300</v>
      </c>
      <c r="O19" s="16">
        <v>0</v>
      </c>
      <c r="Q19" s="16">
        <v>27228056300</v>
      </c>
    </row>
    <row r="20" spans="1:17" ht="18.75" x14ac:dyDescent="0.2">
      <c r="A20" s="14" t="s">
        <v>166</v>
      </c>
      <c r="C20" s="14" t="s">
        <v>187</v>
      </c>
      <c r="E20" s="32">
        <v>21</v>
      </c>
      <c r="G20" s="16">
        <v>0</v>
      </c>
      <c r="I20" s="16">
        <v>0</v>
      </c>
      <c r="K20" s="16">
        <v>0</v>
      </c>
      <c r="M20" s="16">
        <v>1152880841391</v>
      </c>
      <c r="O20" s="16">
        <v>0</v>
      </c>
      <c r="Q20" s="16">
        <v>1152880841391</v>
      </c>
    </row>
    <row r="21" spans="1:17" ht="18.75" x14ac:dyDescent="0.2">
      <c r="A21" s="14" t="s">
        <v>165</v>
      </c>
      <c r="C21" s="14" t="s">
        <v>188</v>
      </c>
      <c r="E21" s="32">
        <v>18</v>
      </c>
      <c r="G21" s="16">
        <v>0</v>
      </c>
      <c r="I21" s="16">
        <v>0</v>
      </c>
      <c r="K21" s="16">
        <v>0</v>
      </c>
      <c r="M21" s="16">
        <v>43758041415</v>
      </c>
      <c r="O21" s="16">
        <v>0</v>
      </c>
      <c r="Q21" s="16">
        <v>43758041415</v>
      </c>
    </row>
    <row r="22" spans="1:17" ht="18.75" x14ac:dyDescent="0.2">
      <c r="A22" s="14" t="s">
        <v>64</v>
      </c>
      <c r="C22" s="14" t="s">
        <v>66</v>
      </c>
      <c r="E22" s="32">
        <v>18</v>
      </c>
      <c r="G22" s="16">
        <v>15002905876</v>
      </c>
      <c r="I22" s="16">
        <v>0</v>
      </c>
      <c r="K22" s="16">
        <v>15002905876</v>
      </c>
      <c r="M22" s="16">
        <v>89288392734</v>
      </c>
      <c r="O22" s="16">
        <v>0</v>
      </c>
      <c r="Q22" s="16">
        <v>89288392734</v>
      </c>
    </row>
    <row r="23" spans="1:17" ht="18.75" x14ac:dyDescent="0.2">
      <c r="A23" s="14" t="s">
        <v>70</v>
      </c>
      <c r="C23" s="14" t="s">
        <v>72</v>
      </c>
      <c r="E23" s="32">
        <v>18</v>
      </c>
      <c r="G23" s="16">
        <v>14538401369</v>
      </c>
      <c r="I23" s="16">
        <v>0</v>
      </c>
      <c r="K23" s="16">
        <v>14538401369</v>
      </c>
      <c r="M23" s="16">
        <v>88779265138</v>
      </c>
      <c r="O23" s="16">
        <v>0</v>
      </c>
      <c r="Q23" s="16">
        <v>88779265138</v>
      </c>
    </row>
    <row r="24" spans="1:17" ht="18.75" x14ac:dyDescent="0.2">
      <c r="A24" s="14" t="s">
        <v>164</v>
      </c>
      <c r="C24" s="14" t="s">
        <v>189</v>
      </c>
      <c r="E24" s="32">
        <v>18</v>
      </c>
      <c r="G24" s="16">
        <v>0</v>
      </c>
      <c r="I24" s="16">
        <v>0</v>
      </c>
      <c r="K24" s="16">
        <v>0</v>
      </c>
      <c r="M24" s="16">
        <v>6357349891</v>
      </c>
      <c r="O24" s="16">
        <v>0</v>
      </c>
      <c r="Q24" s="16">
        <v>6357349891</v>
      </c>
    </row>
    <row r="25" spans="1:17" ht="18.75" x14ac:dyDescent="0.2">
      <c r="A25" s="14" t="s">
        <v>163</v>
      </c>
      <c r="C25" s="14" t="s">
        <v>190</v>
      </c>
      <c r="E25" s="32">
        <v>18</v>
      </c>
      <c r="G25" s="16">
        <v>0</v>
      </c>
      <c r="I25" s="16">
        <v>0</v>
      </c>
      <c r="K25" s="16">
        <v>0</v>
      </c>
      <c r="M25" s="16">
        <v>82083779778</v>
      </c>
      <c r="O25" s="16">
        <v>0</v>
      </c>
      <c r="Q25" s="16">
        <v>82083779778</v>
      </c>
    </row>
    <row r="26" spans="1:17" ht="18.75" x14ac:dyDescent="0.2">
      <c r="A26" s="14" t="s">
        <v>67</v>
      </c>
      <c r="C26" s="14" t="s">
        <v>69</v>
      </c>
      <c r="E26" s="32">
        <v>17</v>
      </c>
      <c r="G26" s="16">
        <v>3809634107</v>
      </c>
      <c r="I26" s="16">
        <v>0</v>
      </c>
      <c r="K26" s="16">
        <v>3809634107</v>
      </c>
      <c r="M26" s="16">
        <v>22284488256</v>
      </c>
      <c r="O26" s="16">
        <v>0</v>
      </c>
      <c r="Q26" s="16">
        <v>22284488256</v>
      </c>
    </row>
    <row r="27" spans="1:17" ht="18.75" x14ac:dyDescent="0.2">
      <c r="A27" s="14" t="s">
        <v>162</v>
      </c>
      <c r="C27" s="14" t="s">
        <v>191</v>
      </c>
      <c r="E27" s="32">
        <v>18</v>
      </c>
      <c r="G27" s="16">
        <v>0</v>
      </c>
      <c r="I27" s="16">
        <v>0</v>
      </c>
      <c r="K27" s="16">
        <v>0</v>
      </c>
      <c r="M27" s="16">
        <v>39599324658</v>
      </c>
      <c r="O27" s="16">
        <v>0</v>
      </c>
      <c r="Q27" s="16">
        <v>39599324658</v>
      </c>
    </row>
    <row r="28" spans="1:17" ht="18.75" x14ac:dyDescent="0.2">
      <c r="A28" s="14" t="s">
        <v>55</v>
      </c>
      <c r="C28" s="14" t="s">
        <v>57</v>
      </c>
      <c r="E28" s="32">
        <v>18</v>
      </c>
      <c r="G28" s="16">
        <v>98503945213</v>
      </c>
      <c r="I28" s="16">
        <v>0</v>
      </c>
      <c r="K28" s="16">
        <v>98503945213</v>
      </c>
      <c r="M28" s="16">
        <v>1783041569086</v>
      </c>
      <c r="O28" s="16">
        <v>0</v>
      </c>
      <c r="Q28" s="16">
        <v>1783041569086</v>
      </c>
    </row>
    <row r="29" spans="1:17" ht="18.75" x14ac:dyDescent="0.2">
      <c r="A29" s="14" t="s">
        <v>99</v>
      </c>
      <c r="C29" s="14" t="s">
        <v>101</v>
      </c>
      <c r="E29" s="32">
        <v>18</v>
      </c>
      <c r="G29" s="16">
        <v>31299342010</v>
      </c>
      <c r="I29" s="16">
        <v>0</v>
      </c>
      <c r="K29" s="16">
        <v>31299342010</v>
      </c>
      <c r="M29" s="16">
        <v>179374629632</v>
      </c>
      <c r="O29" s="16">
        <v>0</v>
      </c>
      <c r="Q29" s="16">
        <v>179374629632</v>
      </c>
    </row>
    <row r="30" spans="1:17" ht="18.75" x14ac:dyDescent="0.2">
      <c r="A30" s="14" t="s">
        <v>34</v>
      </c>
      <c r="C30" s="14" t="s">
        <v>37</v>
      </c>
      <c r="E30" s="32">
        <v>18</v>
      </c>
      <c r="G30" s="16">
        <v>38664586307</v>
      </c>
      <c r="I30" s="16">
        <v>0</v>
      </c>
      <c r="K30" s="16">
        <v>38664586307</v>
      </c>
      <c r="M30" s="16">
        <v>223855361920</v>
      </c>
      <c r="O30" s="16">
        <v>0</v>
      </c>
      <c r="Q30" s="16">
        <v>223855361920</v>
      </c>
    </row>
    <row r="31" spans="1:17" ht="18.75" x14ac:dyDescent="0.2">
      <c r="A31" s="14" t="s">
        <v>90</v>
      </c>
      <c r="C31" s="14" t="s">
        <v>92</v>
      </c>
      <c r="E31" s="32">
        <v>17</v>
      </c>
      <c r="G31" s="16">
        <v>76361739</v>
      </c>
      <c r="I31" s="16">
        <v>0</v>
      </c>
      <c r="K31" s="16">
        <v>76361739</v>
      </c>
      <c r="M31" s="16">
        <v>423836676</v>
      </c>
      <c r="O31" s="16">
        <v>0</v>
      </c>
      <c r="Q31" s="16">
        <v>423836676</v>
      </c>
    </row>
    <row r="32" spans="1:17" ht="18.75" x14ac:dyDescent="0.2">
      <c r="A32" s="14" t="s">
        <v>96</v>
      </c>
      <c r="C32" s="14" t="s">
        <v>98</v>
      </c>
      <c r="E32" s="32">
        <v>18</v>
      </c>
      <c r="G32" s="16">
        <v>15579498706</v>
      </c>
      <c r="I32" s="16">
        <v>0</v>
      </c>
      <c r="K32" s="16">
        <v>15579498706</v>
      </c>
      <c r="M32" s="16">
        <v>89628131417</v>
      </c>
      <c r="O32" s="16">
        <v>0</v>
      </c>
      <c r="Q32" s="16">
        <v>89628131417</v>
      </c>
    </row>
    <row r="33" spans="1:17" ht="18.75" x14ac:dyDescent="0.2">
      <c r="A33" s="14" t="s">
        <v>160</v>
      </c>
      <c r="C33" s="14" t="s">
        <v>192</v>
      </c>
      <c r="E33" s="32">
        <v>17</v>
      </c>
      <c r="G33" s="16">
        <v>0</v>
      </c>
      <c r="I33" s="16">
        <v>0</v>
      </c>
      <c r="K33" s="16">
        <v>0</v>
      </c>
      <c r="M33" s="16">
        <v>110232069656</v>
      </c>
      <c r="O33" s="16">
        <v>0</v>
      </c>
      <c r="Q33" s="16">
        <v>110232069656</v>
      </c>
    </row>
    <row r="34" spans="1:17" ht="18.75" x14ac:dyDescent="0.2">
      <c r="A34" s="14" t="s">
        <v>159</v>
      </c>
      <c r="C34" s="14" t="s">
        <v>193</v>
      </c>
      <c r="E34" s="32">
        <v>15</v>
      </c>
      <c r="G34" s="16">
        <v>0</v>
      </c>
      <c r="I34" s="16">
        <v>0</v>
      </c>
      <c r="K34" s="16">
        <v>0</v>
      </c>
      <c r="M34" s="16">
        <v>88992630</v>
      </c>
      <c r="O34" s="16">
        <v>0</v>
      </c>
      <c r="Q34" s="16">
        <v>88992630</v>
      </c>
    </row>
    <row r="35" spans="1:17" ht="18.75" x14ac:dyDescent="0.2">
      <c r="A35" s="14" t="s">
        <v>87</v>
      </c>
      <c r="C35" s="14" t="s">
        <v>89</v>
      </c>
      <c r="E35" s="32">
        <v>17</v>
      </c>
      <c r="G35" s="16">
        <v>10093634</v>
      </c>
      <c r="I35" s="16">
        <v>0</v>
      </c>
      <c r="K35" s="16">
        <v>10093634</v>
      </c>
      <c r="M35" s="16">
        <v>365390665</v>
      </c>
      <c r="O35" s="16">
        <v>0</v>
      </c>
      <c r="Q35" s="16">
        <v>365390665</v>
      </c>
    </row>
    <row r="36" spans="1:17" ht="18.75" x14ac:dyDescent="0.2">
      <c r="A36" s="14" t="s">
        <v>58</v>
      </c>
      <c r="C36" s="14" t="s">
        <v>60</v>
      </c>
      <c r="E36" s="43">
        <v>18.5</v>
      </c>
      <c r="G36" s="16">
        <v>1567261</v>
      </c>
      <c r="I36" s="16">
        <v>0</v>
      </c>
      <c r="K36" s="16">
        <v>1567261</v>
      </c>
      <c r="M36" s="16">
        <v>9220721</v>
      </c>
      <c r="O36" s="16">
        <v>0</v>
      </c>
      <c r="Q36" s="16">
        <v>9220721</v>
      </c>
    </row>
    <row r="37" spans="1:17" ht="18.75" x14ac:dyDescent="0.2">
      <c r="A37" s="14" t="s">
        <v>84</v>
      </c>
      <c r="C37" s="14" t="s">
        <v>86</v>
      </c>
      <c r="E37" s="32">
        <v>18</v>
      </c>
      <c r="G37" s="16">
        <v>144567548</v>
      </c>
      <c r="I37" s="16">
        <v>0</v>
      </c>
      <c r="K37" s="16">
        <v>144567548</v>
      </c>
      <c r="M37" s="16">
        <v>832238075</v>
      </c>
      <c r="O37" s="16">
        <v>0</v>
      </c>
      <c r="Q37" s="16">
        <v>832238075</v>
      </c>
    </row>
    <row r="38" spans="1:17" ht="18.75" x14ac:dyDescent="0.2">
      <c r="A38" s="8" t="s">
        <v>158</v>
      </c>
      <c r="C38" s="8" t="s">
        <v>194</v>
      </c>
      <c r="E38" s="28">
        <v>18</v>
      </c>
      <c r="G38" s="9">
        <v>0</v>
      </c>
      <c r="I38" s="9">
        <v>0</v>
      </c>
      <c r="K38" s="9">
        <v>0</v>
      </c>
      <c r="M38" s="9">
        <v>363500187</v>
      </c>
      <c r="O38" s="9">
        <v>0</v>
      </c>
      <c r="Q38" s="9">
        <v>363500187</v>
      </c>
    </row>
    <row r="39" spans="1:17" ht="21.75" thickBot="1" x14ac:dyDescent="0.25">
      <c r="A39" s="11" t="s">
        <v>24</v>
      </c>
      <c r="C39" s="12"/>
      <c r="E39" s="12"/>
      <c r="G39" s="12">
        <v>390593227690</v>
      </c>
      <c r="I39" s="12">
        <v>0</v>
      </c>
      <c r="K39" s="12">
        <v>390593227690</v>
      </c>
      <c r="M39" s="12">
        <v>4524119602400</v>
      </c>
      <c r="O39" s="12">
        <v>0</v>
      </c>
      <c r="Q39" s="12">
        <v>4524119602400</v>
      </c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0"/>
  <sheetViews>
    <sheetView rightToLeft="1" view="pageBreakPreview" zoomScaleNormal="100" zoomScaleSheetLayoutView="100" workbookViewId="0">
      <selection activeCell="I19" sqref="I19"/>
    </sheetView>
  </sheetViews>
  <sheetFormatPr defaultRowHeight="12.75" x14ac:dyDescent="0.2"/>
  <cols>
    <col min="1" max="1" width="73.42578125" bestFit="1" customWidth="1"/>
    <col min="2" max="2" width="1.28515625" customWidth="1"/>
    <col min="3" max="3" width="14.85546875" bestFit="1" customWidth="1"/>
    <col min="4" max="4" width="1.28515625" customWidth="1"/>
    <col min="5" max="5" width="13.140625" bestFit="1" customWidth="1"/>
    <col min="6" max="6" width="1.28515625" customWidth="1"/>
    <col min="7" max="7" width="15" bestFit="1" customWidth="1"/>
    <col min="8" max="8" width="1.28515625" customWidth="1"/>
    <col min="9" max="9" width="16" bestFit="1" customWidth="1"/>
    <col min="10" max="10" width="1.28515625" customWidth="1"/>
    <col min="11" max="11" width="12" bestFit="1" customWidth="1"/>
    <col min="12" max="12" width="1.28515625" customWidth="1"/>
    <col min="13" max="13" width="16" bestFit="1" customWidth="1"/>
    <col min="14" max="14" width="0.28515625" customWidth="1"/>
  </cols>
  <sheetData>
    <row r="1" spans="1:13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5.5" x14ac:dyDescent="0.2">
      <c r="A2" s="52" t="s">
        <v>123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4" x14ac:dyDescent="0.2">
      <c r="A5" s="53" t="s">
        <v>195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21" x14ac:dyDescent="0.2">
      <c r="A6" s="49" t="s">
        <v>126</v>
      </c>
      <c r="C6" s="49" t="s">
        <v>142</v>
      </c>
      <c r="D6" s="49"/>
      <c r="E6" s="49"/>
      <c r="F6" s="49"/>
      <c r="G6" s="49"/>
      <c r="I6" s="49" t="s">
        <v>143</v>
      </c>
      <c r="J6" s="49"/>
      <c r="K6" s="49"/>
      <c r="L6" s="49"/>
      <c r="M6" s="49"/>
    </row>
    <row r="7" spans="1:13" ht="21" x14ac:dyDescent="0.2">
      <c r="A7" s="49"/>
      <c r="C7" s="20" t="s">
        <v>181</v>
      </c>
      <c r="D7" s="3"/>
      <c r="E7" s="20" t="s">
        <v>178</v>
      </c>
      <c r="F7" s="3"/>
      <c r="G7" s="20" t="s">
        <v>182</v>
      </c>
      <c r="I7" s="20" t="s">
        <v>181</v>
      </c>
      <c r="J7" s="3"/>
      <c r="K7" s="20" t="s">
        <v>178</v>
      </c>
      <c r="L7" s="3"/>
      <c r="M7" s="20" t="s">
        <v>182</v>
      </c>
    </row>
    <row r="8" spans="1:13" ht="18.75" x14ac:dyDescent="0.2">
      <c r="A8" s="5" t="s">
        <v>202</v>
      </c>
      <c r="C8" s="6">
        <v>0</v>
      </c>
      <c r="E8" s="6">
        <v>0</v>
      </c>
      <c r="G8" s="6">
        <v>0</v>
      </c>
      <c r="I8" s="6">
        <v>3876</v>
      </c>
      <c r="K8" s="6">
        <v>0</v>
      </c>
      <c r="M8" s="6">
        <v>3876</v>
      </c>
    </row>
    <row r="9" spans="1:13" ht="18.75" x14ac:dyDescent="0.2">
      <c r="A9" s="14" t="s">
        <v>207</v>
      </c>
      <c r="C9" s="16">
        <v>2046468</v>
      </c>
      <c r="E9" s="16">
        <v>0</v>
      </c>
      <c r="G9" s="16">
        <v>2046468</v>
      </c>
      <c r="I9" s="16">
        <v>3310460</v>
      </c>
      <c r="K9" s="16">
        <v>0</v>
      </c>
      <c r="M9" s="16">
        <v>3310460</v>
      </c>
    </row>
    <row r="10" spans="1:13" ht="18.75" x14ac:dyDescent="0.2">
      <c r="A10" s="14" t="s">
        <v>208</v>
      </c>
      <c r="C10" s="16">
        <v>2477</v>
      </c>
      <c r="E10" s="16">
        <v>0</v>
      </c>
      <c r="G10" s="16">
        <v>2477</v>
      </c>
      <c r="I10" s="16">
        <v>719300</v>
      </c>
      <c r="K10" s="16">
        <v>0</v>
      </c>
      <c r="M10" s="16">
        <v>719300</v>
      </c>
    </row>
    <row r="11" spans="1:13" ht="18.75" x14ac:dyDescent="0.2">
      <c r="A11" s="14" t="s">
        <v>209</v>
      </c>
      <c r="C11" s="16">
        <v>4612</v>
      </c>
      <c r="E11" s="16">
        <v>0</v>
      </c>
      <c r="G11" s="16">
        <v>4612</v>
      </c>
      <c r="I11" s="16">
        <v>20598</v>
      </c>
      <c r="K11" s="16">
        <v>0</v>
      </c>
      <c r="M11" s="16">
        <v>20598</v>
      </c>
    </row>
    <row r="12" spans="1:13" ht="18.75" x14ac:dyDescent="0.2">
      <c r="A12" s="14" t="s">
        <v>210</v>
      </c>
      <c r="C12" s="16">
        <v>0</v>
      </c>
      <c r="E12" s="16">
        <v>0</v>
      </c>
      <c r="G12" s="16">
        <v>0</v>
      </c>
      <c r="I12" s="16">
        <v>9375</v>
      </c>
      <c r="K12" s="16">
        <v>0</v>
      </c>
      <c r="M12" s="16">
        <v>9375</v>
      </c>
    </row>
    <row r="13" spans="1:13" ht="18.75" x14ac:dyDescent="0.2">
      <c r="A13" s="14" t="s">
        <v>211</v>
      </c>
      <c r="C13" s="16">
        <v>0</v>
      </c>
      <c r="E13" s="16">
        <v>0</v>
      </c>
      <c r="G13" s="16">
        <v>0</v>
      </c>
      <c r="I13" s="16">
        <v>5897</v>
      </c>
      <c r="K13" s="16">
        <v>0</v>
      </c>
      <c r="M13" s="16">
        <v>5897</v>
      </c>
    </row>
    <row r="14" spans="1:13" ht="18.75" x14ac:dyDescent="0.2">
      <c r="A14" s="14" t="s">
        <v>212</v>
      </c>
      <c r="C14" s="16">
        <v>0</v>
      </c>
      <c r="E14" s="16">
        <v>0</v>
      </c>
      <c r="G14" s="16">
        <v>0</v>
      </c>
      <c r="I14" s="16">
        <v>2800</v>
      </c>
      <c r="K14" s="16">
        <v>0</v>
      </c>
      <c r="M14" s="16">
        <v>2800</v>
      </c>
    </row>
    <row r="15" spans="1:13" ht="18.75" x14ac:dyDescent="0.2">
      <c r="A15" s="14" t="s">
        <v>203</v>
      </c>
      <c r="C15" s="16">
        <v>4202</v>
      </c>
      <c r="E15" s="16">
        <v>0</v>
      </c>
      <c r="G15" s="16">
        <v>4202</v>
      </c>
      <c r="I15" s="16">
        <v>24552</v>
      </c>
      <c r="K15" s="16">
        <v>0</v>
      </c>
      <c r="M15" s="16">
        <v>24552</v>
      </c>
    </row>
    <row r="16" spans="1:13" ht="18.75" x14ac:dyDescent="0.2">
      <c r="A16" s="14" t="s">
        <v>204</v>
      </c>
      <c r="C16" s="16">
        <v>2984</v>
      </c>
      <c r="E16" s="16">
        <v>0</v>
      </c>
      <c r="G16" s="16">
        <v>2984</v>
      </c>
      <c r="I16" s="16">
        <v>17362</v>
      </c>
      <c r="K16" s="16">
        <v>0</v>
      </c>
      <c r="M16" s="16">
        <v>17362</v>
      </c>
    </row>
    <row r="17" spans="1:13" ht="18.75" x14ac:dyDescent="0.2">
      <c r="A17" s="14" t="s">
        <v>218</v>
      </c>
      <c r="C17" s="16">
        <v>0</v>
      </c>
      <c r="E17" s="16">
        <v>0</v>
      </c>
      <c r="G17" s="16">
        <v>0</v>
      </c>
      <c r="I17" s="16">
        <v>-32</v>
      </c>
      <c r="K17" s="16">
        <v>0</v>
      </c>
      <c r="M17" s="16">
        <v>-32</v>
      </c>
    </row>
    <row r="18" spans="1:13" ht="18.75" x14ac:dyDescent="0.2">
      <c r="A18" s="14" t="s">
        <v>205</v>
      </c>
      <c r="C18" s="16">
        <v>0</v>
      </c>
      <c r="E18" s="16">
        <v>0</v>
      </c>
      <c r="G18" s="16">
        <v>0</v>
      </c>
      <c r="I18" s="16">
        <v>8812</v>
      </c>
      <c r="K18" s="16">
        <v>0</v>
      </c>
      <c r="M18" s="16">
        <v>8812</v>
      </c>
    </row>
    <row r="19" spans="1:13" ht="18.75" x14ac:dyDescent="0.2">
      <c r="A19" s="14" t="s">
        <v>220</v>
      </c>
      <c r="C19" s="16">
        <v>0</v>
      </c>
      <c r="E19" s="16">
        <v>0</v>
      </c>
      <c r="G19" s="16">
        <v>0</v>
      </c>
      <c r="I19" s="16">
        <v>432383561</v>
      </c>
      <c r="K19" s="16">
        <v>0</v>
      </c>
      <c r="M19" s="16">
        <v>432383561</v>
      </c>
    </row>
    <row r="20" spans="1:13" ht="18.75" x14ac:dyDescent="0.2">
      <c r="A20" s="14" t="s">
        <v>219</v>
      </c>
      <c r="C20" s="16">
        <v>0</v>
      </c>
      <c r="E20" s="16">
        <v>0</v>
      </c>
      <c r="G20" s="16">
        <v>0</v>
      </c>
      <c r="I20" s="16">
        <v>122520547</v>
      </c>
      <c r="K20" s="16">
        <v>0</v>
      </c>
      <c r="M20" s="16">
        <v>122520547</v>
      </c>
    </row>
    <row r="21" spans="1:13" ht="18.75" x14ac:dyDescent="0.2">
      <c r="A21" s="14" t="s">
        <v>221</v>
      </c>
      <c r="C21" s="16">
        <v>0</v>
      </c>
      <c r="E21" s="16">
        <v>0</v>
      </c>
      <c r="G21" s="16">
        <v>0</v>
      </c>
      <c r="I21" s="16">
        <v>6271397244</v>
      </c>
      <c r="K21" s="16">
        <v>0</v>
      </c>
      <c r="M21" s="16">
        <v>6271397244</v>
      </c>
    </row>
    <row r="22" spans="1:13" ht="18.75" x14ac:dyDescent="0.2">
      <c r="A22" s="14" t="s">
        <v>206</v>
      </c>
      <c r="C22" s="16">
        <v>1592</v>
      </c>
      <c r="E22" s="16">
        <v>0</v>
      </c>
      <c r="G22" s="16">
        <v>1592</v>
      </c>
      <c r="I22" s="16">
        <v>6200</v>
      </c>
      <c r="K22" s="16">
        <v>0</v>
      </c>
      <c r="M22" s="16">
        <v>6200</v>
      </c>
    </row>
    <row r="23" spans="1:13" ht="18.75" x14ac:dyDescent="0.2">
      <c r="A23" s="14" t="s">
        <v>222</v>
      </c>
      <c r="C23" s="16">
        <v>0</v>
      </c>
      <c r="E23" s="16">
        <v>0</v>
      </c>
      <c r="G23" s="16">
        <v>0</v>
      </c>
      <c r="I23" s="16">
        <v>33184931498</v>
      </c>
      <c r="K23" s="16">
        <v>0</v>
      </c>
      <c r="M23" s="16">
        <v>33184931498</v>
      </c>
    </row>
    <row r="24" spans="1:13" ht="18.75" x14ac:dyDescent="0.2">
      <c r="A24" s="14" t="s">
        <v>213</v>
      </c>
      <c r="C24" s="16">
        <v>45535068472</v>
      </c>
      <c r="E24" s="16">
        <v>-265848776</v>
      </c>
      <c r="G24" s="16">
        <v>45800917248</v>
      </c>
      <c r="I24" s="16">
        <v>241562465680</v>
      </c>
      <c r="K24" s="16">
        <v>55728215</v>
      </c>
      <c r="M24" s="16">
        <v>241506737465</v>
      </c>
    </row>
    <row r="25" spans="1:13" ht="18.75" x14ac:dyDescent="0.2">
      <c r="A25" s="14" t="s">
        <v>223</v>
      </c>
      <c r="C25" s="16">
        <v>1229589040</v>
      </c>
      <c r="E25" s="16">
        <v>-13021120</v>
      </c>
      <c r="G25" s="16">
        <v>1242610160</v>
      </c>
      <c r="I25" s="16">
        <v>9816219158</v>
      </c>
      <c r="K25" s="16">
        <v>0</v>
      </c>
      <c r="M25" s="16">
        <v>9816219158</v>
      </c>
    </row>
    <row r="26" spans="1:13" ht="18.75" x14ac:dyDescent="0.2">
      <c r="A26" s="14" t="s">
        <v>214</v>
      </c>
      <c r="C26" s="16">
        <v>31084931506</v>
      </c>
      <c r="E26" s="16">
        <v>-4570684</v>
      </c>
      <c r="G26" s="16">
        <v>31089502190</v>
      </c>
      <c r="I26" s="16">
        <v>72197260272</v>
      </c>
      <c r="K26" s="16">
        <v>169351432</v>
      </c>
      <c r="M26" s="16">
        <v>72027908840</v>
      </c>
    </row>
    <row r="27" spans="1:13" ht="18.75" x14ac:dyDescent="0.2">
      <c r="A27" s="14" t="s">
        <v>216</v>
      </c>
      <c r="C27" s="16">
        <v>4581123285</v>
      </c>
      <c r="E27" s="16">
        <v>-62301808</v>
      </c>
      <c r="G27" s="16">
        <v>4643425093</v>
      </c>
      <c r="I27" s="16">
        <v>30235413681</v>
      </c>
      <c r="K27" s="16">
        <v>0</v>
      </c>
      <c r="M27" s="16">
        <v>30235413681</v>
      </c>
    </row>
    <row r="28" spans="1:13" ht="18.75" x14ac:dyDescent="0.2">
      <c r="A28" s="14" t="s">
        <v>217</v>
      </c>
      <c r="C28" s="16">
        <v>3010684930</v>
      </c>
      <c r="E28" s="16">
        <v>-466154</v>
      </c>
      <c r="G28" s="16">
        <v>3011151084</v>
      </c>
      <c r="I28" s="16">
        <v>19268383552</v>
      </c>
      <c r="K28" s="16">
        <v>0</v>
      </c>
      <c r="M28" s="16">
        <v>19268383552</v>
      </c>
    </row>
    <row r="29" spans="1:13" ht="18.75" x14ac:dyDescent="0.2">
      <c r="A29" s="8" t="s">
        <v>215</v>
      </c>
      <c r="C29" s="9">
        <v>3202717808</v>
      </c>
      <c r="E29" s="9">
        <v>-59389768</v>
      </c>
      <c r="G29" s="9">
        <v>3262107576</v>
      </c>
      <c r="I29" s="9">
        <v>12410531506</v>
      </c>
      <c r="K29" s="9">
        <v>0</v>
      </c>
      <c r="M29" s="9">
        <v>12410531506</v>
      </c>
    </row>
    <row r="30" spans="1:13" ht="21" x14ac:dyDescent="0.2">
      <c r="A30" s="11" t="s">
        <v>24</v>
      </c>
      <c r="C30" s="12">
        <v>88646177376</v>
      </c>
      <c r="E30" s="12">
        <v>-405598310</v>
      </c>
      <c r="G30" s="12">
        <v>89051775686</v>
      </c>
      <c r="I30" s="12">
        <v>425505635899</v>
      </c>
      <c r="K30" s="12">
        <v>225079647</v>
      </c>
      <c r="M30" s="12">
        <v>425280556252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34"/>
  <sheetViews>
    <sheetView rightToLeft="1" view="pageBreakPreview" topLeftCell="A5" zoomScale="115" zoomScaleNormal="50" zoomScaleSheetLayoutView="115" workbookViewId="0">
      <selection activeCell="E18" sqref="A18:E18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7.14062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1.28515625" customWidth="1"/>
    <col min="17" max="17" width="16.85546875" bestFit="1" customWidth="1"/>
    <col min="18" max="18" width="11.7109375" bestFit="1" customWidth="1"/>
  </cols>
  <sheetData>
    <row r="1" spans="1:19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9" ht="25.5" x14ac:dyDescent="0.2">
      <c r="A2" s="52" t="s">
        <v>123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9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5" spans="1:19" ht="24" x14ac:dyDescent="0.2">
      <c r="A5" s="53" t="s">
        <v>196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9" ht="21" x14ac:dyDescent="0.2">
      <c r="A6" s="49" t="s">
        <v>126</v>
      </c>
      <c r="C6" s="49" t="s">
        <v>142</v>
      </c>
      <c r="D6" s="49"/>
      <c r="E6" s="49"/>
      <c r="F6" s="49"/>
      <c r="G6" s="49"/>
      <c r="H6" s="49"/>
      <c r="I6" s="49"/>
      <c r="K6" s="49" t="s">
        <v>143</v>
      </c>
      <c r="L6" s="49"/>
      <c r="M6" s="49"/>
      <c r="N6" s="49"/>
      <c r="O6" s="49"/>
      <c r="P6" s="49"/>
      <c r="Q6" s="49"/>
    </row>
    <row r="7" spans="1:19" ht="42" x14ac:dyDescent="0.2">
      <c r="A7" s="49"/>
      <c r="C7" s="20" t="s">
        <v>8</v>
      </c>
      <c r="D7" s="3"/>
      <c r="E7" s="20" t="s">
        <v>197</v>
      </c>
      <c r="F7" s="3"/>
      <c r="G7" s="20" t="s">
        <v>198</v>
      </c>
      <c r="H7" s="3"/>
      <c r="I7" s="20" t="s">
        <v>199</v>
      </c>
      <c r="K7" s="20" t="s">
        <v>8</v>
      </c>
      <c r="L7" s="3"/>
      <c r="M7" s="20" t="s">
        <v>197</v>
      </c>
      <c r="N7" s="3"/>
      <c r="O7" s="20" t="s">
        <v>198</v>
      </c>
      <c r="P7" s="3"/>
      <c r="Q7" s="20" t="s">
        <v>199</v>
      </c>
    </row>
    <row r="8" spans="1:19" ht="18.75" x14ac:dyDescent="0.2">
      <c r="A8" s="5" t="s">
        <v>153</v>
      </c>
      <c r="C8" s="6">
        <v>0</v>
      </c>
      <c r="E8" s="6">
        <v>0</v>
      </c>
      <c r="G8" s="6">
        <v>0</v>
      </c>
      <c r="I8" s="6">
        <v>0</v>
      </c>
      <c r="K8" s="6">
        <v>3817890</v>
      </c>
      <c r="M8" s="6">
        <v>105986321793</v>
      </c>
      <c r="O8" s="6">
        <v>94032797919</v>
      </c>
      <c r="Q8" s="6">
        <v>11953523874</v>
      </c>
    </row>
    <row r="9" spans="1:19" ht="18.75" x14ac:dyDescent="0.2">
      <c r="A9" s="14" t="s">
        <v>148</v>
      </c>
      <c r="C9" s="16">
        <v>0</v>
      </c>
      <c r="E9" s="16">
        <v>0</v>
      </c>
      <c r="G9" s="16">
        <v>0</v>
      </c>
      <c r="I9" s="16">
        <v>0</v>
      </c>
      <c r="K9" s="16">
        <v>2635520</v>
      </c>
      <c r="M9" s="16">
        <v>20405736140</v>
      </c>
      <c r="O9" s="16">
        <v>20434741516</v>
      </c>
      <c r="Q9" s="16">
        <v>-29005376</v>
      </c>
    </row>
    <row r="10" spans="1:19" ht="18.75" x14ac:dyDescent="0.2">
      <c r="A10" s="14" t="s">
        <v>149</v>
      </c>
      <c r="C10" s="16">
        <v>0</v>
      </c>
      <c r="E10" s="16">
        <v>0</v>
      </c>
      <c r="G10" s="16">
        <v>0</v>
      </c>
      <c r="I10" s="16">
        <v>0</v>
      </c>
      <c r="K10" s="16">
        <v>13994627</v>
      </c>
      <c r="M10" s="16">
        <v>98075080736</v>
      </c>
      <c r="O10" s="16">
        <v>99605330220</v>
      </c>
      <c r="Q10" s="16">
        <v>-1530249484</v>
      </c>
    </row>
    <row r="11" spans="1:19" ht="18.75" x14ac:dyDescent="0.2">
      <c r="A11" s="14" t="s">
        <v>81</v>
      </c>
      <c r="C11" s="16">
        <v>5000</v>
      </c>
      <c r="E11" s="16">
        <v>5000000000</v>
      </c>
      <c r="G11" s="16">
        <v>4819626284</v>
      </c>
      <c r="I11" s="16">
        <f>E11-G11</f>
        <v>180373716</v>
      </c>
      <c r="K11" s="16">
        <v>5000</v>
      </c>
      <c r="M11" s="16">
        <v>5000000000</v>
      </c>
      <c r="O11" s="16">
        <v>4819626284</v>
      </c>
      <c r="Q11" s="16">
        <v>180373716</v>
      </c>
      <c r="R11" s="23"/>
      <c r="S11" s="23"/>
    </row>
    <row r="12" spans="1:19" ht="18.75" x14ac:dyDescent="0.2">
      <c r="A12" s="14" t="s">
        <v>87</v>
      </c>
      <c r="C12" s="16">
        <v>5000</v>
      </c>
      <c r="E12" s="16">
        <v>5000000000</v>
      </c>
      <c r="G12" s="16">
        <v>4890113506</v>
      </c>
      <c r="I12" s="32">
        <f t="shared" ref="I12:I28" si="0">E12-G12</f>
        <v>109886494</v>
      </c>
      <c r="K12" s="16">
        <v>5000</v>
      </c>
      <c r="M12" s="16">
        <v>5000000000</v>
      </c>
      <c r="O12" s="16">
        <v>4890113506</v>
      </c>
      <c r="Q12" s="16">
        <v>109886494</v>
      </c>
      <c r="R12" s="23"/>
      <c r="S12" s="23"/>
    </row>
    <row r="13" spans="1:19" ht="18.75" x14ac:dyDescent="0.2">
      <c r="A13" s="14" t="s">
        <v>34</v>
      </c>
      <c r="C13" s="16">
        <v>5000</v>
      </c>
      <c r="E13" s="16">
        <v>4533928079</v>
      </c>
      <c r="G13" s="16">
        <f>4999093750-821921</f>
        <v>4998271829</v>
      </c>
      <c r="I13" s="32">
        <f t="shared" si="0"/>
        <v>-464343750</v>
      </c>
      <c r="K13" s="16">
        <v>5000</v>
      </c>
      <c r="M13" s="16">
        <v>4533928079</v>
      </c>
      <c r="O13" s="16">
        <v>4999093750</v>
      </c>
      <c r="Q13" s="16">
        <v>-465165671</v>
      </c>
      <c r="R13" s="23"/>
      <c r="S13" s="23"/>
    </row>
    <row r="14" spans="1:19" ht="18.75" x14ac:dyDescent="0.2">
      <c r="A14" s="14" t="s">
        <v>55</v>
      </c>
      <c r="C14" s="16">
        <v>100</v>
      </c>
      <c r="E14" s="16">
        <v>97382347</v>
      </c>
      <c r="G14" s="16">
        <f>99981875-17653</f>
        <v>99964222</v>
      </c>
      <c r="I14" s="32">
        <f t="shared" si="0"/>
        <v>-2581875</v>
      </c>
      <c r="K14" s="16">
        <v>1200</v>
      </c>
      <c r="M14" s="16">
        <v>1182860272</v>
      </c>
      <c r="O14" s="16">
        <v>1199782500</v>
      </c>
      <c r="Q14" s="16">
        <v>-16922228</v>
      </c>
      <c r="R14" s="23"/>
      <c r="S14" s="23"/>
    </row>
    <row r="15" spans="1:19" ht="18.75" x14ac:dyDescent="0.2">
      <c r="A15" s="14" t="s">
        <v>158</v>
      </c>
      <c r="C15" s="16">
        <v>0</v>
      </c>
      <c r="E15" s="16">
        <v>0</v>
      </c>
      <c r="G15" s="16">
        <v>0</v>
      </c>
      <c r="I15" s="32">
        <f t="shared" si="0"/>
        <v>0</v>
      </c>
      <c r="K15" s="16">
        <v>5000</v>
      </c>
      <c r="M15" s="16">
        <v>5095276315</v>
      </c>
      <c r="O15" s="16">
        <v>4999093750</v>
      </c>
      <c r="Q15" s="16">
        <v>96182565</v>
      </c>
    </row>
    <row r="16" spans="1:19" ht="18.75" x14ac:dyDescent="0.2">
      <c r="A16" s="14" t="s">
        <v>159</v>
      </c>
      <c r="C16" s="16">
        <v>0</v>
      </c>
      <c r="E16" s="16">
        <v>0</v>
      </c>
      <c r="G16" s="16">
        <v>0</v>
      </c>
      <c r="I16" s="32">
        <f t="shared" si="0"/>
        <v>0</v>
      </c>
      <c r="K16" s="16">
        <v>5000</v>
      </c>
      <c r="M16" s="16">
        <v>5000000000</v>
      </c>
      <c r="O16" s="16">
        <v>4958601090</v>
      </c>
      <c r="Q16" s="16">
        <v>41398910</v>
      </c>
    </row>
    <row r="17" spans="1:17" ht="18.75" x14ac:dyDescent="0.2">
      <c r="A17" s="14" t="s">
        <v>160</v>
      </c>
      <c r="C17" s="16">
        <v>0</v>
      </c>
      <c r="E17" s="16">
        <v>0</v>
      </c>
      <c r="G17" s="16">
        <v>0</v>
      </c>
      <c r="I17" s="32">
        <f t="shared" si="0"/>
        <v>0</v>
      </c>
      <c r="K17" s="16">
        <v>2980310</v>
      </c>
      <c r="M17" s="16">
        <v>2798455052740</v>
      </c>
      <c r="O17" s="16">
        <v>2812902708959</v>
      </c>
      <c r="Q17" s="16">
        <v>-14447656219</v>
      </c>
    </row>
    <row r="18" spans="1:17" ht="18.75" x14ac:dyDescent="0.2">
      <c r="A18" s="14" t="s">
        <v>96</v>
      </c>
      <c r="C18" s="16">
        <v>0</v>
      </c>
      <c r="E18" s="16">
        <v>0</v>
      </c>
      <c r="G18" s="16">
        <v>0</v>
      </c>
      <c r="I18" s="32">
        <f t="shared" si="0"/>
        <v>0</v>
      </c>
      <c r="K18" s="16">
        <v>100</v>
      </c>
      <c r="M18" s="16">
        <v>99981875</v>
      </c>
      <c r="O18" s="16">
        <v>100481283</v>
      </c>
      <c r="Q18" s="16">
        <v>-499408</v>
      </c>
    </row>
    <row r="19" spans="1:17" ht="18.75" x14ac:dyDescent="0.2">
      <c r="A19" s="14" t="s">
        <v>161</v>
      </c>
      <c r="C19" s="16">
        <v>0</v>
      </c>
      <c r="E19" s="16">
        <v>0</v>
      </c>
      <c r="G19" s="16">
        <v>0</v>
      </c>
      <c r="I19" s="32">
        <f t="shared" si="0"/>
        <v>0</v>
      </c>
      <c r="K19" s="16">
        <v>3490000</v>
      </c>
      <c r="M19" s="16">
        <v>4960865532231</v>
      </c>
      <c r="O19" s="16">
        <v>4727373357687</v>
      </c>
      <c r="Q19" s="16">
        <v>233492174544</v>
      </c>
    </row>
    <row r="20" spans="1:17" ht="18.75" x14ac:dyDescent="0.2">
      <c r="A20" s="14" t="s">
        <v>162</v>
      </c>
      <c r="C20" s="16">
        <v>0</v>
      </c>
      <c r="E20" s="16">
        <v>0</v>
      </c>
      <c r="G20" s="16">
        <v>0</v>
      </c>
      <c r="I20" s="32">
        <f t="shared" si="0"/>
        <v>0</v>
      </c>
      <c r="K20" s="16">
        <v>1997900</v>
      </c>
      <c r="M20" s="16">
        <v>1812115237000</v>
      </c>
      <c r="O20" s="16">
        <v>1997537880625</v>
      </c>
      <c r="Q20" s="16">
        <v>-185422643625</v>
      </c>
    </row>
    <row r="21" spans="1:17" ht="18.75" x14ac:dyDescent="0.2">
      <c r="A21" s="14" t="s">
        <v>163</v>
      </c>
      <c r="C21" s="16">
        <v>0</v>
      </c>
      <c r="E21" s="16">
        <v>0</v>
      </c>
      <c r="G21" s="16">
        <v>0</v>
      </c>
      <c r="I21" s="32">
        <f t="shared" si="0"/>
        <v>0</v>
      </c>
      <c r="K21" s="16">
        <v>2095500</v>
      </c>
      <c r="M21" s="16">
        <v>2054267925744</v>
      </c>
      <c r="O21" s="16">
        <v>2026442150776</v>
      </c>
      <c r="Q21" s="16">
        <v>27825774968</v>
      </c>
    </row>
    <row r="22" spans="1:17" ht="18.75" x14ac:dyDescent="0.2">
      <c r="A22" s="14" t="s">
        <v>164</v>
      </c>
      <c r="C22" s="16">
        <v>0</v>
      </c>
      <c r="E22" s="16">
        <v>0</v>
      </c>
      <c r="G22" s="16">
        <v>0</v>
      </c>
      <c r="I22" s="32">
        <f t="shared" si="0"/>
        <v>0</v>
      </c>
      <c r="K22" s="16">
        <v>1247500</v>
      </c>
      <c r="M22" s="16">
        <v>1247460515625</v>
      </c>
      <c r="O22" s="16">
        <v>1247273890625</v>
      </c>
      <c r="Q22" s="16">
        <v>186625000</v>
      </c>
    </row>
    <row r="23" spans="1:17" ht="18.75" x14ac:dyDescent="0.2">
      <c r="A23" s="14" t="s">
        <v>165</v>
      </c>
      <c r="C23" s="16">
        <v>0</v>
      </c>
      <c r="E23" s="16">
        <v>0</v>
      </c>
      <c r="G23" s="16">
        <v>0</v>
      </c>
      <c r="I23" s="32">
        <f t="shared" si="0"/>
        <v>0</v>
      </c>
      <c r="K23" s="16">
        <v>2998950</v>
      </c>
      <c r="M23" s="16">
        <v>2998479077827</v>
      </c>
      <c r="O23" s="16">
        <v>2998406440327</v>
      </c>
      <c r="Q23" s="16">
        <v>72637500</v>
      </c>
    </row>
    <row r="24" spans="1:17" ht="18.75" x14ac:dyDescent="0.2">
      <c r="A24" s="14" t="s">
        <v>166</v>
      </c>
      <c r="C24" s="16">
        <v>0</v>
      </c>
      <c r="E24" s="16">
        <v>0</v>
      </c>
      <c r="G24" s="16">
        <v>0</v>
      </c>
      <c r="I24" s="32">
        <f t="shared" si="0"/>
        <v>0</v>
      </c>
      <c r="K24" s="16">
        <v>9457500</v>
      </c>
      <c r="M24" s="16">
        <v>8753889499093</v>
      </c>
      <c r="O24" s="16">
        <v>9128621325511</v>
      </c>
      <c r="Q24" s="16">
        <v>-374731826418</v>
      </c>
    </row>
    <row r="25" spans="1:17" ht="18.75" x14ac:dyDescent="0.2">
      <c r="A25" s="14" t="s">
        <v>167</v>
      </c>
      <c r="C25" s="16">
        <v>0</v>
      </c>
      <c r="E25" s="16">
        <v>0</v>
      </c>
      <c r="G25" s="16">
        <v>0</v>
      </c>
      <c r="I25" s="32">
        <f t="shared" si="0"/>
        <v>0</v>
      </c>
      <c r="K25" s="16">
        <v>1000000</v>
      </c>
      <c r="M25" s="16">
        <v>948910318448</v>
      </c>
      <c r="O25" s="16">
        <v>920038250000</v>
      </c>
      <c r="Q25" s="16">
        <v>28872068448</v>
      </c>
    </row>
    <row r="26" spans="1:17" ht="18.75" x14ac:dyDescent="0.2">
      <c r="A26" s="14" t="s">
        <v>168</v>
      </c>
      <c r="C26" s="16">
        <v>0</v>
      </c>
      <c r="E26" s="16">
        <v>0</v>
      </c>
      <c r="G26" s="16">
        <v>0</v>
      </c>
      <c r="I26" s="32">
        <f t="shared" si="0"/>
        <v>0</v>
      </c>
      <c r="K26" s="16">
        <v>341203</v>
      </c>
      <c r="M26" s="16">
        <v>341179744952</v>
      </c>
      <c r="O26" s="16">
        <v>326369744860</v>
      </c>
      <c r="Q26" s="16">
        <v>14810000092</v>
      </c>
    </row>
    <row r="27" spans="1:17" ht="18.75" x14ac:dyDescent="0.2">
      <c r="A27" s="14" t="s">
        <v>169</v>
      </c>
      <c r="C27" s="16">
        <v>0</v>
      </c>
      <c r="E27" s="16">
        <v>0</v>
      </c>
      <c r="G27" s="16">
        <v>0</v>
      </c>
      <c r="I27" s="32">
        <f t="shared" si="0"/>
        <v>0</v>
      </c>
      <c r="K27" s="16">
        <v>5000</v>
      </c>
      <c r="M27" s="16">
        <v>5000000000</v>
      </c>
      <c r="O27" s="16">
        <v>4951602359</v>
      </c>
      <c r="Q27" s="16">
        <v>48397641</v>
      </c>
    </row>
    <row r="28" spans="1:17" ht="18.75" x14ac:dyDescent="0.2">
      <c r="A28" s="8" t="s">
        <v>170</v>
      </c>
      <c r="C28" s="9">
        <v>0</v>
      </c>
      <c r="E28" s="9">
        <v>0</v>
      </c>
      <c r="G28" s="9">
        <v>0</v>
      </c>
      <c r="I28" s="32">
        <f t="shared" si="0"/>
        <v>0</v>
      </c>
      <c r="K28" s="9">
        <v>500000</v>
      </c>
      <c r="M28" s="9">
        <v>487480000000</v>
      </c>
      <c r="O28" s="9">
        <v>478393275500</v>
      </c>
      <c r="Q28" s="9">
        <v>9086724500</v>
      </c>
    </row>
    <row r="29" spans="1:17" ht="21.75" thickBot="1" x14ac:dyDescent="0.25">
      <c r="A29" s="11" t="s">
        <v>24</v>
      </c>
      <c r="C29" s="12">
        <v>15100</v>
      </c>
      <c r="E29" s="12">
        <v>14631310426</v>
      </c>
      <c r="G29" s="12">
        <v>14808815415</v>
      </c>
      <c r="I29" s="40">
        <f>SUM(I8:I28)</f>
        <v>-176665415</v>
      </c>
      <c r="K29" s="12">
        <v>46588200</v>
      </c>
      <c r="M29" s="12">
        <v>26658482088870</v>
      </c>
      <c r="O29" s="12">
        <v>26908350289047</v>
      </c>
      <c r="Q29" s="12">
        <v>-249868200177</v>
      </c>
    </row>
    <row r="30" spans="1:17" ht="13.5" thickTop="1" x14ac:dyDescent="0.2">
      <c r="I30" s="23"/>
    </row>
    <row r="31" spans="1:17" x14ac:dyDescent="0.2">
      <c r="I31" s="23"/>
      <c r="Q31" s="23"/>
    </row>
    <row r="32" spans="1:17" x14ac:dyDescent="0.2">
      <c r="Q32" s="23"/>
    </row>
    <row r="33" spans="17:17" x14ac:dyDescent="0.2">
      <c r="Q33" s="23"/>
    </row>
    <row r="34" spans="17:17" x14ac:dyDescent="0.2">
      <c r="Q34" s="2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6"/>
  <sheetViews>
    <sheetView rightToLeft="1" view="pageBreakPreview" zoomScaleNormal="50" zoomScaleSheetLayoutView="100" workbookViewId="0">
      <selection activeCell="T49" sqref="T49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1" bestFit="1" customWidth="1"/>
    <col min="4" max="4" width="1.28515625" customWidth="1"/>
    <col min="5" max="5" width="18.71093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18.7109375" bestFit="1" customWidth="1"/>
    <col min="14" max="14" width="1.28515625" customWidth="1"/>
    <col min="15" max="15" width="19" bestFit="1" customWidth="1"/>
    <col min="16" max="16" width="1.28515625" customWidth="1"/>
    <col min="17" max="17" width="26.28515625" bestFit="1" customWidth="1"/>
  </cols>
  <sheetData>
    <row r="1" spans="1:17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25.5" x14ac:dyDescent="0.2">
      <c r="A2" s="52" t="s">
        <v>123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5" spans="1:17" ht="24" x14ac:dyDescent="0.2">
      <c r="A5" s="53" t="s">
        <v>200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ht="21" x14ac:dyDescent="0.2">
      <c r="A6" s="49" t="s">
        <v>126</v>
      </c>
      <c r="C6" s="49" t="s">
        <v>142</v>
      </c>
      <c r="D6" s="49"/>
      <c r="E6" s="49"/>
      <c r="F6" s="49"/>
      <c r="G6" s="49"/>
      <c r="H6" s="49"/>
      <c r="I6" s="49"/>
      <c r="K6" s="49" t="s">
        <v>143</v>
      </c>
      <c r="L6" s="49"/>
      <c r="M6" s="49"/>
      <c r="N6" s="49"/>
      <c r="O6" s="49"/>
      <c r="P6" s="49"/>
      <c r="Q6" s="49"/>
    </row>
    <row r="7" spans="1:17" ht="21" x14ac:dyDescent="0.2">
      <c r="A7" s="49"/>
      <c r="C7" s="20" t="s">
        <v>8</v>
      </c>
      <c r="D7" s="3"/>
      <c r="E7" s="20" t="s">
        <v>10</v>
      </c>
      <c r="F7" s="3"/>
      <c r="G7" s="20" t="s">
        <v>198</v>
      </c>
      <c r="H7" s="3"/>
      <c r="I7" s="20" t="s">
        <v>201</v>
      </c>
      <c r="K7" s="20" t="s">
        <v>8</v>
      </c>
      <c r="L7" s="3"/>
      <c r="M7" s="20" t="s">
        <v>10</v>
      </c>
      <c r="N7" s="3"/>
      <c r="O7" s="20" t="s">
        <v>198</v>
      </c>
      <c r="P7" s="3"/>
      <c r="Q7" s="20" t="s">
        <v>201</v>
      </c>
    </row>
    <row r="8" spans="1:17" ht="18.75" x14ac:dyDescent="0.2">
      <c r="A8" s="5" t="s">
        <v>22</v>
      </c>
      <c r="C8" s="6">
        <v>1600000</v>
      </c>
      <c r="E8" s="6">
        <v>132882015000</v>
      </c>
      <c r="G8" s="6">
        <v>135638737512</v>
      </c>
      <c r="I8" s="6">
        <v>-2756722512</v>
      </c>
      <c r="K8" s="6">
        <v>1600000</v>
      </c>
      <c r="M8" s="6">
        <v>132882015000</v>
      </c>
      <c r="O8" s="6">
        <v>138116083761</v>
      </c>
      <c r="Q8" s="6">
        <v>-5234068761</v>
      </c>
    </row>
    <row r="9" spans="1:17" ht="18.75" x14ac:dyDescent="0.2">
      <c r="A9" s="14" t="s">
        <v>23</v>
      </c>
      <c r="C9" s="16">
        <v>2000000</v>
      </c>
      <c r="E9" s="16">
        <v>173750000000</v>
      </c>
      <c r="G9" s="16">
        <v>173318000000</v>
      </c>
      <c r="I9" s="16">
        <v>432000000</v>
      </c>
      <c r="K9" s="16">
        <v>2000000</v>
      </c>
      <c r="M9" s="16">
        <v>173750000000</v>
      </c>
      <c r="O9" s="16">
        <v>166950000000</v>
      </c>
      <c r="Q9" s="16">
        <v>6800000000</v>
      </c>
    </row>
    <row r="10" spans="1:17" ht="18.75" x14ac:dyDescent="0.2">
      <c r="A10" s="14" t="s">
        <v>84</v>
      </c>
      <c r="C10" s="16">
        <v>9100</v>
      </c>
      <c r="E10" s="16">
        <v>9098350625</v>
      </c>
      <c r="G10" s="16">
        <v>9098350625</v>
      </c>
      <c r="I10" s="16">
        <v>0</v>
      </c>
      <c r="K10" s="16">
        <v>9100</v>
      </c>
      <c r="M10" s="16">
        <v>9098350625</v>
      </c>
      <c r="O10" s="16">
        <v>9098350625</v>
      </c>
      <c r="Q10" s="16">
        <v>0</v>
      </c>
    </row>
    <row r="11" spans="1:17" ht="18.75" x14ac:dyDescent="0.2">
      <c r="A11" s="14" t="s">
        <v>58</v>
      </c>
      <c r="C11" s="16">
        <v>100</v>
      </c>
      <c r="E11" s="16">
        <v>95002777</v>
      </c>
      <c r="G11" s="16">
        <v>95002777</v>
      </c>
      <c r="I11" s="16">
        <v>0</v>
      </c>
      <c r="K11" s="16">
        <v>100</v>
      </c>
      <c r="M11" s="16">
        <v>95002777</v>
      </c>
      <c r="O11" s="16">
        <v>95002777</v>
      </c>
      <c r="Q11" s="16">
        <v>0</v>
      </c>
    </row>
    <row r="12" spans="1:17" ht="18.75" x14ac:dyDescent="0.2">
      <c r="A12" s="14" t="s">
        <v>41</v>
      </c>
      <c r="C12" s="16">
        <v>15000</v>
      </c>
      <c r="E12" s="16">
        <v>13872185210</v>
      </c>
      <c r="G12" s="16">
        <v>13199107228</v>
      </c>
      <c r="I12" s="16">
        <v>673077982</v>
      </c>
      <c r="K12" s="16">
        <v>15000</v>
      </c>
      <c r="M12" s="16">
        <v>13872185210</v>
      </c>
      <c r="O12" s="16">
        <v>13173437246</v>
      </c>
      <c r="Q12" s="16">
        <v>698747964</v>
      </c>
    </row>
    <row r="13" spans="1:17" ht="18.75" x14ac:dyDescent="0.2">
      <c r="A13" s="14" t="s">
        <v>47</v>
      </c>
      <c r="C13" s="16">
        <v>156899</v>
      </c>
      <c r="E13" s="16">
        <v>138700244853</v>
      </c>
      <c r="G13" s="16">
        <v>134657690469</v>
      </c>
      <c r="I13" s="16">
        <v>4042554384</v>
      </c>
      <c r="K13" s="16">
        <v>156899</v>
      </c>
      <c r="M13" s="16">
        <v>138700244853</v>
      </c>
      <c r="O13" s="16">
        <v>125232907100</v>
      </c>
      <c r="Q13" s="16">
        <v>13467337753</v>
      </c>
    </row>
    <row r="14" spans="1:17" ht="18.75" x14ac:dyDescent="0.2">
      <c r="A14" s="14" t="s">
        <v>96</v>
      </c>
      <c r="C14" s="16">
        <v>998798</v>
      </c>
      <c r="E14" s="16">
        <v>998616967862</v>
      </c>
      <c r="G14" s="16">
        <v>998616967862</v>
      </c>
      <c r="I14" s="16">
        <v>0</v>
      </c>
      <c r="K14" s="16">
        <v>998798</v>
      </c>
      <c r="M14" s="16">
        <v>998616967862</v>
      </c>
      <c r="O14" s="16">
        <v>1003605059618</v>
      </c>
      <c r="Q14" s="16">
        <v>-4988091755</v>
      </c>
    </row>
    <row r="15" spans="1:17" ht="18.75" x14ac:dyDescent="0.2">
      <c r="A15" s="14" t="s">
        <v>90</v>
      </c>
      <c r="C15" s="16">
        <v>5000</v>
      </c>
      <c r="E15" s="16">
        <v>4974048290</v>
      </c>
      <c r="G15" s="16">
        <v>4916008811</v>
      </c>
      <c r="I15" s="16">
        <v>58039479</v>
      </c>
      <c r="K15" s="16">
        <v>5000</v>
      </c>
      <c r="M15" s="16">
        <v>4974048290</v>
      </c>
      <c r="O15" s="16">
        <v>4819126375</v>
      </c>
      <c r="Q15" s="16">
        <v>154921915</v>
      </c>
    </row>
    <row r="16" spans="1:17" ht="18.75" x14ac:dyDescent="0.2">
      <c r="A16" s="14" t="s">
        <v>34</v>
      </c>
      <c r="C16" s="16">
        <v>2490000</v>
      </c>
      <c r="E16" s="16">
        <v>2274451680900</v>
      </c>
      <c r="G16" s="16">
        <v>2257408565524</v>
      </c>
      <c r="I16" s="16">
        <v>17043115376</v>
      </c>
      <c r="K16" s="16">
        <v>2490000</v>
      </c>
      <c r="M16" s="16">
        <v>2274451680900</v>
      </c>
      <c r="O16" s="16">
        <v>2489548687500</v>
      </c>
      <c r="Q16" s="16">
        <v>-215097006600</v>
      </c>
    </row>
    <row r="17" spans="1:17" ht="18.75" x14ac:dyDescent="0.2">
      <c r="A17" s="14" t="s">
        <v>99</v>
      </c>
      <c r="C17" s="16">
        <v>1999000</v>
      </c>
      <c r="E17" s="16">
        <v>1998637681250</v>
      </c>
      <c r="G17" s="16">
        <v>1998637681250</v>
      </c>
      <c r="I17" s="16">
        <v>0</v>
      </c>
      <c r="K17" s="16">
        <v>1999000</v>
      </c>
      <c r="M17" s="16">
        <v>1998637681250</v>
      </c>
      <c r="O17" s="16">
        <v>1998637681250</v>
      </c>
      <c r="Q17" s="16">
        <v>0</v>
      </c>
    </row>
    <row r="18" spans="1:17" ht="18.75" x14ac:dyDescent="0.2">
      <c r="A18" s="14" t="s">
        <v>55</v>
      </c>
      <c r="C18" s="16">
        <v>6497600</v>
      </c>
      <c r="E18" s="16">
        <v>6327515329940</v>
      </c>
      <c r="G18" s="16">
        <v>6427448732827</v>
      </c>
      <c r="I18" s="16">
        <v>-99933402887</v>
      </c>
      <c r="K18" s="16">
        <v>6497600</v>
      </c>
      <c r="M18" s="16">
        <v>6327515329940</v>
      </c>
      <c r="O18" s="16">
        <v>6496422310000</v>
      </c>
      <c r="Q18" s="16">
        <v>-168906980060</v>
      </c>
    </row>
    <row r="19" spans="1:17" ht="18.75" x14ac:dyDescent="0.2">
      <c r="A19" s="14" t="s">
        <v>67</v>
      </c>
      <c r="C19" s="16">
        <v>263000</v>
      </c>
      <c r="E19" s="16">
        <v>261322026796</v>
      </c>
      <c r="G19" s="16">
        <v>261322026796</v>
      </c>
      <c r="I19" s="16">
        <v>0</v>
      </c>
      <c r="K19" s="16">
        <v>263000</v>
      </c>
      <c r="M19" s="16">
        <v>261322026796</v>
      </c>
      <c r="O19" s="16">
        <v>266675736260</v>
      </c>
      <c r="Q19" s="16">
        <v>-5353709463</v>
      </c>
    </row>
    <row r="20" spans="1:17" ht="18.75" x14ac:dyDescent="0.2">
      <c r="A20" s="14" t="s">
        <v>70</v>
      </c>
      <c r="C20" s="16">
        <v>990000</v>
      </c>
      <c r="E20" s="16">
        <v>1029858804253</v>
      </c>
      <c r="G20" s="16">
        <v>1029858804253</v>
      </c>
      <c r="I20" s="16">
        <v>0</v>
      </c>
      <c r="K20" s="16">
        <v>990000</v>
      </c>
      <c r="M20" s="16">
        <v>1029858804253</v>
      </c>
      <c r="O20" s="16">
        <v>1029858804253</v>
      </c>
      <c r="Q20" s="16">
        <v>0</v>
      </c>
    </row>
    <row r="21" spans="1:17" ht="18.75" x14ac:dyDescent="0.2">
      <c r="A21" s="14" t="s">
        <v>64</v>
      </c>
      <c r="C21" s="16">
        <v>995000</v>
      </c>
      <c r="E21" s="16">
        <v>1004767852812</v>
      </c>
      <c r="G21" s="16">
        <v>1004767852812</v>
      </c>
      <c r="I21" s="16">
        <v>0</v>
      </c>
      <c r="K21" s="16">
        <v>995000</v>
      </c>
      <c r="M21" s="16">
        <v>1004767852812</v>
      </c>
      <c r="O21" s="16">
        <v>1004767852812</v>
      </c>
      <c r="Q21" s="16">
        <v>0</v>
      </c>
    </row>
    <row r="22" spans="1:17" ht="18.75" x14ac:dyDescent="0.2">
      <c r="A22" s="14" t="s">
        <v>44</v>
      </c>
      <c r="C22" s="16">
        <v>23000</v>
      </c>
      <c r="E22" s="16">
        <v>20878375108</v>
      </c>
      <c r="G22" s="16">
        <v>19946584026</v>
      </c>
      <c r="I22" s="16">
        <v>931791082</v>
      </c>
      <c r="K22" s="16">
        <v>23000</v>
      </c>
      <c r="M22" s="16">
        <v>20878375108</v>
      </c>
      <c r="O22" s="16">
        <v>20067682604</v>
      </c>
      <c r="Q22" s="16">
        <v>810692504</v>
      </c>
    </row>
    <row r="23" spans="1:17" ht="18.75" x14ac:dyDescent="0.2">
      <c r="A23" s="14" t="s">
        <v>50</v>
      </c>
      <c r="C23" s="16">
        <v>63900</v>
      </c>
      <c r="E23" s="16">
        <v>45330110428</v>
      </c>
      <c r="G23" s="16">
        <v>41655248617</v>
      </c>
      <c r="I23" s="16">
        <v>3674861811</v>
      </c>
      <c r="K23" s="16">
        <v>63900</v>
      </c>
      <c r="M23" s="16">
        <v>45330110428</v>
      </c>
      <c r="O23" s="16">
        <v>43361790885</v>
      </c>
      <c r="Q23" s="16">
        <v>1968319543</v>
      </c>
    </row>
    <row r="24" spans="1:17" ht="18.75" x14ac:dyDescent="0.2">
      <c r="A24" s="14" t="s">
        <v>105</v>
      </c>
      <c r="C24" s="16">
        <v>2755000</v>
      </c>
      <c r="E24" s="16">
        <v>2732464651000</v>
      </c>
      <c r="G24" s="16">
        <v>2498477210799</v>
      </c>
      <c r="I24" s="16">
        <v>233987440201</v>
      </c>
      <c r="K24" s="16">
        <v>2755000</v>
      </c>
      <c r="M24" s="16">
        <v>2732464651000</v>
      </c>
      <c r="O24" s="16">
        <v>2498477210799</v>
      </c>
      <c r="Q24" s="16">
        <v>233987440201</v>
      </c>
    </row>
    <row r="25" spans="1:17" ht="18.75" x14ac:dyDescent="0.2">
      <c r="A25" s="14" t="s">
        <v>52</v>
      </c>
      <c r="C25" s="16">
        <v>30000</v>
      </c>
      <c r="E25" s="16">
        <v>20906210062</v>
      </c>
      <c r="G25" s="16">
        <v>18851282585</v>
      </c>
      <c r="I25" s="16">
        <v>2054927477</v>
      </c>
      <c r="K25" s="16">
        <v>30000</v>
      </c>
      <c r="M25" s="16">
        <v>20906210062</v>
      </c>
      <c r="O25" s="16">
        <v>19713572437</v>
      </c>
      <c r="Q25" s="16">
        <v>1192637625</v>
      </c>
    </row>
    <row r="26" spans="1:17" ht="18.75" x14ac:dyDescent="0.2">
      <c r="A26" s="14" t="s">
        <v>61</v>
      </c>
      <c r="C26" s="16">
        <v>3000000</v>
      </c>
      <c r="E26" s="16">
        <v>2963720728237</v>
      </c>
      <c r="G26" s="16">
        <v>2999456250000</v>
      </c>
      <c r="I26" s="16">
        <v>-35735521762</v>
      </c>
      <c r="K26" s="16">
        <v>3000000</v>
      </c>
      <c r="M26" s="16">
        <v>2963720728237</v>
      </c>
      <c r="O26" s="16">
        <v>2999456250000</v>
      </c>
      <c r="Q26" s="16">
        <v>-35735521762</v>
      </c>
    </row>
    <row r="27" spans="1:17" ht="18.75" x14ac:dyDescent="0.2">
      <c r="A27" s="14" t="s">
        <v>76</v>
      </c>
      <c r="C27" s="16">
        <v>530854</v>
      </c>
      <c r="E27" s="16">
        <v>498800856615</v>
      </c>
      <c r="G27" s="16">
        <v>497320042401</v>
      </c>
      <c r="I27" s="16">
        <v>1480814214</v>
      </c>
      <c r="K27" s="16">
        <v>530854</v>
      </c>
      <c r="M27" s="16">
        <v>498800856615</v>
      </c>
      <c r="O27" s="16">
        <v>489475442373</v>
      </c>
      <c r="Q27" s="16">
        <v>9325414242</v>
      </c>
    </row>
    <row r="28" spans="1:17" ht="18.75" x14ac:dyDescent="0.2">
      <c r="A28" s="14" t="s">
        <v>73</v>
      </c>
      <c r="C28" s="16">
        <v>332473</v>
      </c>
      <c r="E28" s="16">
        <v>307249094906</v>
      </c>
      <c r="G28" s="16">
        <v>307249094906</v>
      </c>
      <c r="I28" s="16">
        <v>0</v>
      </c>
      <c r="K28" s="16">
        <v>332473</v>
      </c>
      <c r="M28" s="16">
        <v>307249094906</v>
      </c>
      <c r="O28" s="16">
        <v>325565036839</v>
      </c>
      <c r="Q28" s="16">
        <v>-18315941932</v>
      </c>
    </row>
    <row r="29" spans="1:17" ht="18.75" x14ac:dyDescent="0.2">
      <c r="A29" s="14" t="s">
        <v>78</v>
      </c>
      <c r="C29" s="16">
        <v>500000</v>
      </c>
      <c r="E29" s="16">
        <v>499909375000</v>
      </c>
      <c r="G29" s="16">
        <v>499909375000</v>
      </c>
      <c r="I29" s="16">
        <v>0</v>
      </c>
      <c r="K29" s="16">
        <v>500000</v>
      </c>
      <c r="M29" s="16">
        <v>499909375000</v>
      </c>
      <c r="O29" s="16">
        <v>458811825281</v>
      </c>
      <c r="Q29" s="16">
        <v>41097549719</v>
      </c>
    </row>
    <row r="30" spans="1:17" ht="18.75" x14ac:dyDescent="0.2">
      <c r="A30" s="14" t="s">
        <v>93</v>
      </c>
      <c r="C30" s="16">
        <v>1500000</v>
      </c>
      <c r="E30" s="16">
        <v>1499728125000</v>
      </c>
      <c r="G30" s="16">
        <v>1499728125000</v>
      </c>
      <c r="I30" s="16">
        <v>0</v>
      </c>
      <c r="K30" s="16">
        <v>1500000</v>
      </c>
      <c r="M30" s="16">
        <v>1499728125000</v>
      </c>
      <c r="O30" s="16">
        <v>1500000000000</v>
      </c>
      <c r="Q30" s="16">
        <v>-271875000</v>
      </c>
    </row>
    <row r="31" spans="1:17" ht="18.75" x14ac:dyDescent="0.2">
      <c r="A31" s="14" t="s">
        <v>38</v>
      </c>
      <c r="C31" s="16">
        <v>3100</v>
      </c>
      <c r="E31" s="16">
        <v>2098319610</v>
      </c>
      <c r="G31" s="16">
        <v>1922891412</v>
      </c>
      <c r="I31" s="16">
        <v>175428198</v>
      </c>
      <c r="K31" s="16">
        <v>3100</v>
      </c>
      <c r="M31" s="16">
        <v>2098319610</v>
      </c>
      <c r="O31" s="16">
        <v>1981259037</v>
      </c>
      <c r="Q31" s="16">
        <v>117060573</v>
      </c>
    </row>
    <row r="32" spans="1:17" ht="18.75" x14ac:dyDescent="0.2">
      <c r="A32" s="8" t="s">
        <v>102</v>
      </c>
      <c r="C32" s="9">
        <v>2000000</v>
      </c>
      <c r="E32" s="9">
        <v>1999637500000</v>
      </c>
      <c r="G32" s="9">
        <v>2000000000000</v>
      </c>
      <c r="I32" s="9">
        <v>-362500000</v>
      </c>
      <c r="K32" s="9">
        <v>2000000</v>
      </c>
      <c r="M32" s="9">
        <v>1999637500000</v>
      </c>
      <c r="O32" s="9">
        <v>2000000000000</v>
      </c>
      <c r="Q32" s="9">
        <v>-362500000</v>
      </c>
    </row>
    <row r="33" spans="1:17" ht="21.75" thickBot="1" x14ac:dyDescent="0.25">
      <c r="A33" s="11" t="s">
        <v>24</v>
      </c>
      <c r="C33" s="12">
        <v>28757824</v>
      </c>
      <c r="E33" s="12">
        <v>24959265536534</v>
      </c>
      <c r="G33" s="12">
        <v>24833499633492</v>
      </c>
      <c r="I33" s="12">
        <v>125765903043</v>
      </c>
      <c r="K33" s="12">
        <v>28757824</v>
      </c>
      <c r="M33" s="12">
        <v>24959265536534</v>
      </c>
      <c r="O33" s="12">
        <v>25103911109832</v>
      </c>
      <c r="Q33" s="12">
        <v>-144645573294</v>
      </c>
    </row>
    <row r="34" spans="1:17" ht="13.5" thickTop="1" x14ac:dyDescent="0.2">
      <c r="Q34" s="23"/>
    </row>
    <row r="35" spans="1:17" x14ac:dyDescent="0.2">
      <c r="Q35" s="23"/>
    </row>
    <row r="36" spans="1:17" x14ac:dyDescent="0.2">
      <c r="Q36" s="2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37"/>
  <sheetViews>
    <sheetView rightToLeft="1" view="pageBreakPreview" topLeftCell="O1" zoomScale="85" zoomScaleNormal="70" zoomScaleSheetLayoutView="85" workbookViewId="0">
      <selection activeCell="Y29" sqref="Y29"/>
    </sheetView>
  </sheetViews>
  <sheetFormatPr defaultRowHeight="12.75" x14ac:dyDescent="0.2"/>
  <cols>
    <col min="1" max="1" width="6.7109375" bestFit="1" customWidth="1"/>
    <col min="2" max="2" width="28.5703125" customWidth="1"/>
    <col min="3" max="3" width="1.28515625" customWidth="1"/>
    <col min="4" max="4" width="18.5703125" customWidth="1"/>
    <col min="5" max="5" width="1.28515625" customWidth="1"/>
    <col min="6" max="6" width="28.7109375" bestFit="1" customWidth="1"/>
    <col min="7" max="7" width="1.28515625" customWidth="1"/>
    <col min="8" max="8" width="16" bestFit="1" customWidth="1"/>
    <col min="9" max="9" width="1.28515625" customWidth="1"/>
    <col min="10" max="10" width="12.85546875" bestFit="1" customWidth="1"/>
    <col min="11" max="11" width="1.28515625" customWidth="1"/>
    <col min="12" max="12" width="13.140625" bestFit="1" customWidth="1"/>
    <col min="13" max="13" width="1.28515625" customWidth="1"/>
    <col min="14" max="14" width="12.140625" bestFit="1" customWidth="1"/>
    <col min="15" max="15" width="1.28515625" customWidth="1"/>
    <col min="16" max="16" width="11.5703125" bestFit="1" customWidth="1"/>
    <col min="17" max="17" width="1.28515625" customWidth="1"/>
    <col min="18" max="18" width="19.85546875" bestFit="1" customWidth="1"/>
    <col min="19" max="19" width="1.28515625" customWidth="1"/>
    <col min="20" max="20" width="20" bestFit="1" customWidth="1"/>
    <col min="21" max="21" width="1.28515625" customWidth="1"/>
    <col min="22" max="22" width="10.42578125" bestFit="1" customWidth="1"/>
    <col min="23" max="23" width="1.28515625" customWidth="1"/>
    <col min="24" max="24" width="18.85546875" bestFit="1" customWidth="1"/>
    <col min="25" max="25" width="1.28515625" customWidth="1"/>
    <col min="26" max="26" width="7.5703125" bestFit="1" customWidth="1"/>
    <col min="27" max="27" width="1.28515625" customWidth="1"/>
    <col min="28" max="28" width="15.42578125" bestFit="1" customWidth="1"/>
    <col min="29" max="29" width="1.28515625" customWidth="1"/>
    <col min="30" max="30" width="11.5703125" bestFit="1" customWidth="1"/>
    <col min="31" max="31" width="1.28515625" customWidth="1"/>
    <col min="32" max="32" width="16.42578125" bestFit="1" customWidth="1"/>
    <col min="33" max="33" width="1.28515625" customWidth="1"/>
    <col min="34" max="34" width="19.5703125" bestFit="1" customWidth="1"/>
    <col min="35" max="35" width="1.28515625" customWidth="1"/>
    <col min="36" max="36" width="19.5703125" bestFit="1" customWidth="1"/>
    <col min="37" max="37" width="1.28515625" customWidth="1"/>
    <col min="38" max="38" width="19.140625" bestFit="1" customWidth="1"/>
    <col min="39" max="39" width="0.28515625" customWidth="1"/>
    <col min="41" max="41" width="17.5703125" bestFit="1" customWidth="1"/>
    <col min="43" max="43" width="17.5703125" bestFit="1" customWidth="1"/>
  </cols>
  <sheetData>
    <row r="1" spans="1:38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8" ht="25.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5" spans="1:38" ht="24" x14ac:dyDescent="0.2">
      <c r="A5" s="1" t="s">
        <v>25</v>
      </c>
      <c r="B5" s="53" t="s">
        <v>26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pans="1:38" ht="21" x14ac:dyDescent="0.2">
      <c r="A6" s="49" t="s">
        <v>27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 t="s">
        <v>3</v>
      </c>
      <c r="Q6" s="49"/>
      <c r="R6" s="49"/>
      <c r="S6" s="49"/>
      <c r="T6" s="49"/>
      <c r="V6" s="49" t="s">
        <v>4</v>
      </c>
      <c r="W6" s="49"/>
      <c r="X6" s="49"/>
      <c r="Y6" s="49"/>
      <c r="Z6" s="49"/>
      <c r="AA6" s="49"/>
      <c r="AB6" s="49"/>
      <c r="AD6" s="49" t="s">
        <v>5</v>
      </c>
      <c r="AE6" s="49"/>
      <c r="AF6" s="49"/>
      <c r="AG6" s="49"/>
      <c r="AH6" s="49"/>
      <c r="AI6" s="49"/>
      <c r="AJ6" s="49"/>
      <c r="AK6" s="49"/>
      <c r="AL6" s="49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8" t="s">
        <v>6</v>
      </c>
      <c r="W7" s="48"/>
      <c r="X7" s="48"/>
      <c r="Y7" s="3"/>
      <c r="Z7" s="48" t="s">
        <v>7</v>
      </c>
      <c r="AA7" s="48"/>
      <c r="AB7" s="48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49" t="s">
        <v>28</v>
      </c>
      <c r="B8" s="49"/>
      <c r="D8" s="2" t="s">
        <v>29</v>
      </c>
      <c r="F8" s="2" t="s">
        <v>30</v>
      </c>
      <c r="H8" s="2" t="s">
        <v>31</v>
      </c>
      <c r="J8" s="2" t="s">
        <v>32</v>
      </c>
      <c r="L8" s="2" t="s">
        <v>33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38" ht="18.75" x14ac:dyDescent="0.2">
      <c r="A9" s="50" t="s">
        <v>34</v>
      </c>
      <c r="B9" s="50"/>
      <c r="D9" s="5" t="s">
        <v>35</v>
      </c>
      <c r="F9" s="5" t="s">
        <v>35</v>
      </c>
      <c r="H9" s="5" t="s">
        <v>36</v>
      </c>
      <c r="J9" s="5" t="s">
        <v>37</v>
      </c>
      <c r="L9" s="7">
        <v>18</v>
      </c>
      <c r="N9" s="7">
        <v>18</v>
      </c>
      <c r="P9" s="6">
        <v>2495000</v>
      </c>
      <c r="R9" s="6">
        <v>2495000000000</v>
      </c>
      <c r="T9" s="6">
        <v>2262407659274</v>
      </c>
      <c r="V9" s="6">
        <v>0</v>
      </c>
      <c r="X9" s="6">
        <v>0</v>
      </c>
      <c r="Z9" s="6">
        <v>5000</v>
      </c>
      <c r="AB9" s="6">
        <v>4533928079</v>
      </c>
      <c r="AD9" s="6">
        <v>2490000</v>
      </c>
      <c r="AF9" s="6">
        <v>913600</v>
      </c>
      <c r="AH9" s="6">
        <v>2490000000000</v>
      </c>
      <c r="AJ9" s="6">
        <v>2274451680900</v>
      </c>
      <c r="AL9" s="7">
        <v>7.96</v>
      </c>
    </row>
    <row r="10" spans="1:38" ht="18.75" x14ac:dyDescent="0.2">
      <c r="A10" s="54" t="s">
        <v>38</v>
      </c>
      <c r="B10" s="54"/>
      <c r="D10" s="14" t="s">
        <v>35</v>
      </c>
      <c r="F10" s="14" t="s">
        <v>35</v>
      </c>
      <c r="H10" s="14" t="s">
        <v>39</v>
      </c>
      <c r="J10" s="14" t="s">
        <v>40</v>
      </c>
      <c r="L10" s="15">
        <v>0</v>
      </c>
      <c r="N10" s="15">
        <v>0</v>
      </c>
      <c r="P10" s="16">
        <v>3100</v>
      </c>
      <c r="R10" s="16">
        <v>1981259037</v>
      </c>
      <c r="T10" s="16">
        <v>1922891412</v>
      </c>
      <c r="V10" s="16">
        <v>0</v>
      </c>
      <c r="X10" s="16">
        <v>0</v>
      </c>
      <c r="Z10" s="16">
        <v>0</v>
      </c>
      <c r="AB10" s="16">
        <v>0</v>
      </c>
      <c r="AD10" s="16">
        <v>3100</v>
      </c>
      <c r="AF10" s="16">
        <v>677000</v>
      </c>
      <c r="AH10" s="16">
        <v>1981259037</v>
      </c>
      <c r="AJ10" s="16">
        <v>2098319610</v>
      </c>
      <c r="AL10" s="15">
        <v>0.01</v>
      </c>
    </row>
    <row r="11" spans="1:38" ht="18.75" x14ac:dyDescent="0.2">
      <c r="A11" s="54" t="s">
        <v>41</v>
      </c>
      <c r="B11" s="54"/>
      <c r="D11" s="14" t="s">
        <v>35</v>
      </c>
      <c r="F11" s="14" t="s">
        <v>35</v>
      </c>
      <c r="H11" s="14" t="s">
        <v>42</v>
      </c>
      <c r="J11" s="14" t="s">
        <v>43</v>
      </c>
      <c r="L11" s="15">
        <v>0</v>
      </c>
      <c r="N11" s="15">
        <v>0</v>
      </c>
      <c r="P11" s="16">
        <v>15000</v>
      </c>
      <c r="R11" s="16">
        <v>13173437246</v>
      </c>
      <c r="T11" s="16">
        <v>13199107228</v>
      </c>
      <c r="V11" s="16">
        <v>0</v>
      </c>
      <c r="X11" s="16">
        <v>0</v>
      </c>
      <c r="Z11" s="16">
        <v>0</v>
      </c>
      <c r="AB11" s="16">
        <v>0</v>
      </c>
      <c r="AD11" s="16">
        <v>15000</v>
      </c>
      <c r="AF11" s="16">
        <v>924980</v>
      </c>
      <c r="AH11" s="16">
        <v>13173437246</v>
      </c>
      <c r="AJ11" s="16">
        <v>13872185210</v>
      </c>
      <c r="AL11" s="15">
        <v>0.05</v>
      </c>
    </row>
    <row r="12" spans="1:38" ht="18.75" x14ac:dyDescent="0.2">
      <c r="A12" s="54" t="s">
        <v>44</v>
      </c>
      <c r="B12" s="54"/>
      <c r="D12" s="14" t="s">
        <v>35</v>
      </c>
      <c r="F12" s="14" t="s">
        <v>35</v>
      </c>
      <c r="H12" s="14" t="s">
        <v>45</v>
      </c>
      <c r="J12" s="14" t="s">
        <v>46</v>
      </c>
      <c r="L12" s="15">
        <v>0</v>
      </c>
      <c r="N12" s="15">
        <v>0</v>
      </c>
      <c r="P12" s="16">
        <v>23000</v>
      </c>
      <c r="R12" s="16">
        <v>20067682604</v>
      </c>
      <c r="T12" s="16">
        <v>19946584026</v>
      </c>
      <c r="V12" s="16">
        <v>0</v>
      </c>
      <c r="X12" s="16">
        <v>0</v>
      </c>
      <c r="Z12" s="16">
        <v>0</v>
      </c>
      <c r="AB12" s="16">
        <v>0</v>
      </c>
      <c r="AD12" s="16">
        <v>23000</v>
      </c>
      <c r="AF12" s="16">
        <v>907920</v>
      </c>
      <c r="AH12" s="16">
        <v>20067682604</v>
      </c>
      <c r="AJ12" s="16">
        <v>20878375108</v>
      </c>
      <c r="AL12" s="15">
        <v>7.0000000000000007E-2</v>
      </c>
    </row>
    <row r="13" spans="1:38" ht="18.75" x14ac:dyDescent="0.2">
      <c r="A13" s="54" t="s">
        <v>47</v>
      </c>
      <c r="B13" s="54"/>
      <c r="D13" s="14" t="s">
        <v>35</v>
      </c>
      <c r="F13" s="14" t="s">
        <v>35</v>
      </c>
      <c r="H13" s="14" t="s">
        <v>48</v>
      </c>
      <c r="J13" s="14" t="s">
        <v>49</v>
      </c>
      <c r="L13" s="15">
        <v>0</v>
      </c>
      <c r="N13" s="15">
        <v>0</v>
      </c>
      <c r="P13" s="16">
        <v>156899</v>
      </c>
      <c r="R13" s="16">
        <v>83637896726</v>
      </c>
      <c r="T13" s="16">
        <v>134657690469</v>
      </c>
      <c r="V13" s="16">
        <v>0</v>
      </c>
      <c r="X13" s="16">
        <v>0</v>
      </c>
      <c r="Z13" s="16">
        <v>0</v>
      </c>
      <c r="AB13" s="16">
        <v>0</v>
      </c>
      <c r="AD13" s="16">
        <v>156899</v>
      </c>
      <c r="AF13" s="16">
        <v>884170</v>
      </c>
      <c r="AH13" s="16">
        <v>83637896726</v>
      </c>
      <c r="AJ13" s="16">
        <v>138700244853</v>
      </c>
      <c r="AL13" s="15">
        <v>0.49</v>
      </c>
    </row>
    <row r="14" spans="1:38" ht="18.75" x14ac:dyDescent="0.2">
      <c r="A14" s="54" t="s">
        <v>50</v>
      </c>
      <c r="B14" s="54"/>
      <c r="D14" s="14" t="s">
        <v>35</v>
      </c>
      <c r="F14" s="14" t="s">
        <v>35</v>
      </c>
      <c r="H14" s="14" t="s">
        <v>45</v>
      </c>
      <c r="J14" s="14" t="s">
        <v>51</v>
      </c>
      <c r="L14" s="15">
        <v>0</v>
      </c>
      <c r="N14" s="15">
        <v>0</v>
      </c>
      <c r="P14" s="16">
        <v>63900</v>
      </c>
      <c r="R14" s="16">
        <v>43361790885</v>
      </c>
      <c r="T14" s="16">
        <v>41655248617</v>
      </c>
      <c r="V14" s="16">
        <v>0</v>
      </c>
      <c r="X14" s="16">
        <v>0</v>
      </c>
      <c r="Z14" s="16">
        <v>0</v>
      </c>
      <c r="AB14" s="16">
        <v>0</v>
      </c>
      <c r="AD14" s="16">
        <v>63900</v>
      </c>
      <c r="AF14" s="16">
        <v>709520</v>
      </c>
      <c r="AH14" s="16">
        <v>43361790885</v>
      </c>
      <c r="AJ14" s="16">
        <v>45330110428</v>
      </c>
      <c r="AL14" s="15">
        <v>0.16</v>
      </c>
    </row>
    <row r="15" spans="1:38" ht="18.75" x14ac:dyDescent="0.2">
      <c r="A15" s="54" t="s">
        <v>52</v>
      </c>
      <c r="B15" s="54"/>
      <c r="D15" s="14" t="s">
        <v>35</v>
      </c>
      <c r="F15" s="14" t="s">
        <v>35</v>
      </c>
      <c r="H15" s="14" t="s">
        <v>53</v>
      </c>
      <c r="J15" s="14" t="s">
        <v>54</v>
      </c>
      <c r="L15" s="15">
        <v>0</v>
      </c>
      <c r="N15" s="15">
        <v>0</v>
      </c>
      <c r="P15" s="16">
        <v>30000</v>
      </c>
      <c r="R15" s="16">
        <v>19713572437</v>
      </c>
      <c r="T15" s="16">
        <v>18851282585</v>
      </c>
      <c r="V15" s="16">
        <v>0</v>
      </c>
      <c r="X15" s="16">
        <v>0</v>
      </c>
      <c r="Z15" s="16">
        <v>0</v>
      </c>
      <c r="AB15" s="16">
        <v>0</v>
      </c>
      <c r="AD15" s="16">
        <v>30000</v>
      </c>
      <c r="AF15" s="16">
        <v>697000</v>
      </c>
      <c r="AH15" s="16">
        <v>19713572437</v>
      </c>
      <c r="AJ15" s="16">
        <v>20906210062</v>
      </c>
      <c r="AL15" s="15">
        <v>7.0000000000000007E-2</v>
      </c>
    </row>
    <row r="16" spans="1:38" ht="18.75" x14ac:dyDescent="0.2">
      <c r="A16" s="54" t="s">
        <v>55</v>
      </c>
      <c r="B16" s="54"/>
      <c r="D16" s="14" t="s">
        <v>35</v>
      </c>
      <c r="F16" s="14" t="s">
        <v>35</v>
      </c>
      <c r="H16" s="14" t="s">
        <v>56</v>
      </c>
      <c r="J16" s="14" t="s">
        <v>57</v>
      </c>
      <c r="L16" s="15">
        <v>18</v>
      </c>
      <c r="N16" s="15">
        <v>18</v>
      </c>
      <c r="P16" s="16">
        <v>6497700</v>
      </c>
      <c r="R16" s="16">
        <v>6497700000000</v>
      </c>
      <c r="T16" s="16">
        <v>6427548714702</v>
      </c>
      <c r="V16" s="16">
        <v>0</v>
      </c>
      <c r="X16" s="16">
        <v>0</v>
      </c>
      <c r="Z16" s="16">
        <v>100</v>
      </c>
      <c r="AB16" s="16">
        <v>97382347</v>
      </c>
      <c r="AD16" s="16">
        <v>6497600</v>
      </c>
      <c r="AF16" s="16">
        <v>974000</v>
      </c>
      <c r="AH16" s="16">
        <v>6497600000000</v>
      </c>
      <c r="AJ16" s="16">
        <v>6327515329940</v>
      </c>
      <c r="AL16" s="15">
        <v>22.13</v>
      </c>
    </row>
    <row r="17" spans="1:43" ht="18.75" x14ac:dyDescent="0.2">
      <c r="A17" s="54" t="s">
        <v>58</v>
      </c>
      <c r="B17" s="54"/>
      <c r="D17" s="14" t="s">
        <v>35</v>
      </c>
      <c r="F17" s="14" t="s">
        <v>35</v>
      </c>
      <c r="H17" s="14" t="s">
        <v>59</v>
      </c>
      <c r="J17" s="14" t="s">
        <v>60</v>
      </c>
      <c r="L17" s="15">
        <v>18.5</v>
      </c>
      <c r="N17" s="15">
        <v>18.5</v>
      </c>
      <c r="P17" s="16">
        <v>100</v>
      </c>
      <c r="R17" s="16">
        <v>103528759</v>
      </c>
      <c r="T17" s="16">
        <v>95002777</v>
      </c>
      <c r="V17" s="16">
        <v>0</v>
      </c>
      <c r="X17" s="16">
        <v>0</v>
      </c>
      <c r="Z17" s="16">
        <v>0</v>
      </c>
      <c r="AB17" s="16">
        <v>0</v>
      </c>
      <c r="AD17" s="16">
        <v>100</v>
      </c>
      <c r="AF17" s="16">
        <v>950200</v>
      </c>
      <c r="AH17" s="16">
        <v>103528759</v>
      </c>
      <c r="AJ17" s="16">
        <v>95002777</v>
      </c>
      <c r="AL17" s="15">
        <v>0</v>
      </c>
    </row>
    <row r="18" spans="1:43" ht="18.75" x14ac:dyDescent="0.2">
      <c r="A18" s="54" t="s">
        <v>61</v>
      </c>
      <c r="B18" s="54"/>
      <c r="D18" s="14" t="s">
        <v>35</v>
      </c>
      <c r="F18" s="14" t="s">
        <v>35</v>
      </c>
      <c r="H18" s="14" t="s">
        <v>62</v>
      </c>
      <c r="J18" s="14" t="s">
        <v>63</v>
      </c>
      <c r="L18" s="15">
        <v>18</v>
      </c>
      <c r="N18" s="15">
        <v>18</v>
      </c>
      <c r="P18" s="16">
        <v>3000000</v>
      </c>
      <c r="R18" s="16">
        <v>3000000000000</v>
      </c>
      <c r="T18" s="16">
        <v>2999456250000</v>
      </c>
      <c r="V18" s="16">
        <v>0</v>
      </c>
      <c r="X18" s="16">
        <v>0</v>
      </c>
      <c r="Z18" s="16">
        <v>0</v>
      </c>
      <c r="AB18" s="16">
        <v>0</v>
      </c>
      <c r="AD18" s="16">
        <v>3000000</v>
      </c>
      <c r="AF18" s="16">
        <v>988086</v>
      </c>
      <c r="AH18" s="16">
        <v>3000000000000</v>
      </c>
      <c r="AJ18" s="16">
        <v>2963720728237</v>
      </c>
      <c r="AL18" s="15">
        <v>10.37</v>
      </c>
    </row>
    <row r="19" spans="1:43" ht="18.75" x14ac:dyDescent="0.2">
      <c r="A19" s="54" t="s">
        <v>64</v>
      </c>
      <c r="B19" s="54"/>
      <c r="D19" s="14" t="s">
        <v>35</v>
      </c>
      <c r="F19" s="14" t="s">
        <v>35</v>
      </c>
      <c r="H19" s="14" t="s">
        <v>65</v>
      </c>
      <c r="J19" s="14" t="s">
        <v>66</v>
      </c>
      <c r="L19" s="15">
        <v>18</v>
      </c>
      <c r="N19" s="15">
        <v>18</v>
      </c>
      <c r="P19" s="16">
        <v>995000</v>
      </c>
      <c r="R19" s="16">
        <v>995000000000</v>
      </c>
      <c r="T19" s="16">
        <v>1004767852812</v>
      </c>
      <c r="V19" s="16">
        <v>0</v>
      </c>
      <c r="X19" s="16">
        <v>0</v>
      </c>
      <c r="Z19" s="16">
        <v>0</v>
      </c>
      <c r="AB19" s="16">
        <v>0</v>
      </c>
      <c r="AD19" s="16">
        <v>995000</v>
      </c>
      <c r="AF19" s="16">
        <v>1010000</v>
      </c>
      <c r="AH19" s="16">
        <v>995000000000</v>
      </c>
      <c r="AJ19" s="16">
        <v>1004767852812</v>
      </c>
      <c r="AL19" s="15">
        <v>3.51</v>
      </c>
    </row>
    <row r="20" spans="1:43" ht="18.75" x14ac:dyDescent="0.2">
      <c r="A20" s="54" t="s">
        <v>67</v>
      </c>
      <c r="B20" s="54"/>
      <c r="D20" s="14" t="s">
        <v>35</v>
      </c>
      <c r="F20" s="14" t="s">
        <v>35</v>
      </c>
      <c r="H20" s="14" t="s">
        <v>68</v>
      </c>
      <c r="J20" s="14" t="s">
        <v>69</v>
      </c>
      <c r="L20" s="15">
        <v>17</v>
      </c>
      <c r="N20" s="15">
        <v>17</v>
      </c>
      <c r="P20" s="16">
        <v>263000</v>
      </c>
      <c r="R20" s="16">
        <v>241729291202</v>
      </c>
      <c r="T20" s="16">
        <v>261322026796</v>
      </c>
      <c r="V20" s="16">
        <v>0</v>
      </c>
      <c r="X20" s="16">
        <v>0</v>
      </c>
      <c r="Z20" s="16">
        <v>0</v>
      </c>
      <c r="AB20" s="16">
        <v>0</v>
      </c>
      <c r="AD20" s="16">
        <v>263000</v>
      </c>
      <c r="AF20" s="16">
        <v>993800</v>
      </c>
      <c r="AH20" s="16">
        <v>241729291202</v>
      </c>
      <c r="AJ20" s="16">
        <v>261322026796</v>
      </c>
      <c r="AL20" s="15">
        <v>0.91</v>
      </c>
    </row>
    <row r="21" spans="1:43" ht="18.75" x14ac:dyDescent="0.2">
      <c r="A21" s="54" t="s">
        <v>70</v>
      </c>
      <c r="B21" s="54"/>
      <c r="D21" s="14" t="s">
        <v>35</v>
      </c>
      <c r="F21" s="14" t="s">
        <v>35</v>
      </c>
      <c r="H21" s="14" t="s">
        <v>71</v>
      </c>
      <c r="J21" s="14" t="s">
        <v>72</v>
      </c>
      <c r="L21" s="15">
        <v>18</v>
      </c>
      <c r="N21" s="15">
        <v>18</v>
      </c>
      <c r="P21" s="16">
        <v>990000</v>
      </c>
      <c r="R21" s="16">
        <v>990000000000</v>
      </c>
      <c r="T21" s="16">
        <v>1029858804253</v>
      </c>
      <c r="V21" s="16">
        <v>0</v>
      </c>
      <c r="X21" s="16">
        <v>0</v>
      </c>
      <c r="Z21" s="16">
        <v>0</v>
      </c>
      <c r="AB21" s="16">
        <v>0</v>
      </c>
      <c r="AD21" s="16">
        <v>990000</v>
      </c>
      <c r="AF21" s="16">
        <v>1040450</v>
      </c>
      <c r="AH21" s="16">
        <v>990000000000</v>
      </c>
      <c r="AJ21" s="16">
        <v>1029858804253</v>
      </c>
      <c r="AL21" s="15">
        <v>3.6</v>
      </c>
    </row>
    <row r="22" spans="1:43" ht="18.75" x14ac:dyDescent="0.2">
      <c r="A22" s="54" t="s">
        <v>73</v>
      </c>
      <c r="B22" s="54"/>
      <c r="D22" s="14" t="s">
        <v>35</v>
      </c>
      <c r="F22" s="14" t="s">
        <v>35</v>
      </c>
      <c r="H22" s="14" t="s">
        <v>74</v>
      </c>
      <c r="J22" s="14" t="s">
        <v>75</v>
      </c>
      <c r="L22" s="15">
        <v>20.5</v>
      </c>
      <c r="N22" s="15">
        <v>20.5</v>
      </c>
      <c r="P22" s="16">
        <v>332473</v>
      </c>
      <c r="R22" s="16">
        <v>323599295630</v>
      </c>
      <c r="T22" s="16">
        <v>307249094906</v>
      </c>
      <c r="V22" s="16">
        <v>0</v>
      </c>
      <c r="X22" s="16">
        <v>0</v>
      </c>
      <c r="Z22" s="16">
        <v>0</v>
      </c>
      <c r="AB22" s="16">
        <v>0</v>
      </c>
      <c r="AD22" s="16">
        <v>332473</v>
      </c>
      <c r="AF22" s="16">
        <v>924300</v>
      </c>
      <c r="AH22" s="16">
        <v>323599295630</v>
      </c>
      <c r="AJ22" s="16">
        <v>307249094906</v>
      </c>
      <c r="AL22" s="15">
        <v>1.07</v>
      </c>
    </row>
    <row r="23" spans="1:43" ht="18.75" x14ac:dyDescent="0.2">
      <c r="A23" s="54" t="s">
        <v>76</v>
      </c>
      <c r="B23" s="54"/>
      <c r="D23" s="14" t="s">
        <v>35</v>
      </c>
      <c r="F23" s="14" t="s">
        <v>35</v>
      </c>
      <c r="H23" s="14" t="s">
        <v>74</v>
      </c>
      <c r="J23" s="14" t="s">
        <v>77</v>
      </c>
      <c r="L23" s="15">
        <v>20.5</v>
      </c>
      <c r="N23" s="15">
        <v>20.5</v>
      </c>
      <c r="P23" s="16">
        <v>530854</v>
      </c>
      <c r="R23" s="16">
        <v>491168056860</v>
      </c>
      <c r="T23" s="16">
        <v>497320042401</v>
      </c>
      <c r="V23" s="16">
        <v>0</v>
      </c>
      <c r="X23" s="16">
        <v>0</v>
      </c>
      <c r="Z23" s="16">
        <v>0</v>
      </c>
      <c r="AB23" s="16">
        <v>0</v>
      </c>
      <c r="AD23" s="16">
        <v>530854</v>
      </c>
      <c r="AF23" s="16">
        <v>939790</v>
      </c>
      <c r="AH23" s="16">
        <v>491168056860</v>
      </c>
      <c r="AJ23" s="16">
        <v>498800856615</v>
      </c>
      <c r="AL23" s="15">
        <v>1.74</v>
      </c>
    </row>
    <row r="24" spans="1:43" ht="18.75" x14ac:dyDescent="0.2">
      <c r="A24" s="54" t="s">
        <v>78</v>
      </c>
      <c r="B24" s="54"/>
      <c r="D24" s="14" t="s">
        <v>35</v>
      </c>
      <c r="F24" s="14" t="s">
        <v>35</v>
      </c>
      <c r="H24" s="14" t="s">
        <v>79</v>
      </c>
      <c r="J24" s="14" t="s">
        <v>80</v>
      </c>
      <c r="L24" s="15">
        <v>20.5</v>
      </c>
      <c r="N24" s="15">
        <v>20.5</v>
      </c>
      <c r="P24" s="16">
        <v>500000</v>
      </c>
      <c r="R24" s="16">
        <v>458335000000</v>
      </c>
      <c r="T24" s="16">
        <v>499909375000</v>
      </c>
      <c r="V24" s="16">
        <v>0</v>
      </c>
      <c r="X24" s="16">
        <v>0</v>
      </c>
      <c r="Z24" s="16">
        <v>0</v>
      </c>
      <c r="AB24" s="16">
        <v>0</v>
      </c>
      <c r="AD24" s="16">
        <v>500000</v>
      </c>
      <c r="AF24" s="16">
        <v>1000000</v>
      </c>
      <c r="AH24" s="16">
        <v>458335000000</v>
      </c>
      <c r="AJ24" s="16">
        <v>499909375000</v>
      </c>
      <c r="AL24" s="15">
        <v>1.75</v>
      </c>
    </row>
    <row r="25" spans="1:43" ht="18.75" x14ac:dyDescent="0.2">
      <c r="A25" s="54" t="s">
        <v>81</v>
      </c>
      <c r="B25" s="54"/>
      <c r="D25" s="14" t="s">
        <v>35</v>
      </c>
      <c r="F25" s="14" t="s">
        <v>35</v>
      </c>
      <c r="H25" s="14" t="s">
        <v>82</v>
      </c>
      <c r="J25" s="14" t="s">
        <v>83</v>
      </c>
      <c r="L25" s="15">
        <v>15</v>
      </c>
      <c r="N25" s="15">
        <v>15</v>
      </c>
      <c r="P25" s="16">
        <v>5000</v>
      </c>
      <c r="R25" s="16">
        <v>4779616146</v>
      </c>
      <c r="T25" s="16">
        <v>4989095562</v>
      </c>
      <c r="V25" s="16">
        <v>0</v>
      </c>
      <c r="X25" s="16">
        <v>0</v>
      </c>
      <c r="Z25" s="16">
        <v>5000</v>
      </c>
      <c r="AB25" s="16">
        <v>5000000000</v>
      </c>
      <c r="AD25" s="16">
        <v>0</v>
      </c>
      <c r="AF25" s="16">
        <v>0</v>
      </c>
      <c r="AH25" s="16">
        <v>0</v>
      </c>
      <c r="AJ25" s="16">
        <v>0</v>
      </c>
      <c r="AL25" s="15">
        <v>0</v>
      </c>
    </row>
    <row r="26" spans="1:43" ht="18.75" x14ac:dyDescent="0.2">
      <c r="A26" s="54" t="s">
        <v>84</v>
      </c>
      <c r="B26" s="54"/>
      <c r="D26" s="14" t="s">
        <v>35</v>
      </c>
      <c r="F26" s="14" t="s">
        <v>35</v>
      </c>
      <c r="H26" s="14" t="s">
        <v>85</v>
      </c>
      <c r="J26" s="14" t="s">
        <v>86</v>
      </c>
      <c r="L26" s="15">
        <v>18</v>
      </c>
      <c r="N26" s="15">
        <v>18</v>
      </c>
      <c r="P26" s="16">
        <v>9100</v>
      </c>
      <c r="R26" s="16">
        <v>8643316314</v>
      </c>
      <c r="T26" s="16">
        <v>9098350625</v>
      </c>
      <c r="V26" s="16">
        <v>0</v>
      </c>
      <c r="X26" s="16">
        <v>0</v>
      </c>
      <c r="Z26" s="16">
        <v>0</v>
      </c>
      <c r="AB26" s="16">
        <v>0</v>
      </c>
      <c r="AD26" s="16">
        <v>9100</v>
      </c>
      <c r="AF26" s="16">
        <v>1000000</v>
      </c>
      <c r="AH26" s="16">
        <v>8643316314</v>
      </c>
      <c r="AJ26" s="16">
        <v>9098350624</v>
      </c>
      <c r="AL26" s="15">
        <v>0.03</v>
      </c>
    </row>
    <row r="27" spans="1:43" ht="18.75" x14ac:dyDescent="0.2">
      <c r="A27" s="54" t="s">
        <v>87</v>
      </c>
      <c r="B27" s="54"/>
      <c r="D27" s="14" t="s">
        <v>35</v>
      </c>
      <c r="F27" s="14" t="s">
        <v>35</v>
      </c>
      <c r="H27" s="14" t="s">
        <v>88</v>
      </c>
      <c r="J27" s="14" t="s">
        <v>89</v>
      </c>
      <c r="L27" s="15">
        <v>17</v>
      </c>
      <c r="N27" s="15">
        <v>17</v>
      </c>
      <c r="P27" s="16">
        <v>5000</v>
      </c>
      <c r="R27" s="16">
        <v>4852679388</v>
      </c>
      <c r="T27" s="16">
        <v>4998343885</v>
      </c>
      <c r="V27" s="16">
        <v>0</v>
      </c>
      <c r="X27" s="16">
        <v>0</v>
      </c>
      <c r="Z27" s="16">
        <v>5000</v>
      </c>
      <c r="AB27" s="16">
        <v>5000000000</v>
      </c>
      <c r="AD27" s="16">
        <v>0</v>
      </c>
      <c r="AF27" s="16">
        <v>0</v>
      </c>
      <c r="AH27" s="16">
        <v>0</v>
      </c>
      <c r="AJ27" s="16">
        <v>0</v>
      </c>
      <c r="AL27" s="15">
        <v>0</v>
      </c>
    </row>
    <row r="28" spans="1:43" ht="18.75" x14ac:dyDescent="0.2">
      <c r="A28" s="54" t="s">
        <v>90</v>
      </c>
      <c r="B28" s="54"/>
      <c r="D28" s="14" t="s">
        <v>35</v>
      </c>
      <c r="F28" s="14" t="s">
        <v>35</v>
      </c>
      <c r="H28" s="14" t="s">
        <v>91</v>
      </c>
      <c r="J28" s="14" t="s">
        <v>92</v>
      </c>
      <c r="L28" s="15">
        <v>17</v>
      </c>
      <c r="N28" s="15">
        <v>17</v>
      </c>
      <c r="P28" s="16">
        <v>5000</v>
      </c>
      <c r="R28" s="16">
        <v>4827374802</v>
      </c>
      <c r="T28" s="16">
        <v>4916008811</v>
      </c>
      <c r="V28" s="16">
        <v>0</v>
      </c>
      <c r="X28" s="16">
        <v>0</v>
      </c>
      <c r="Z28" s="16">
        <v>0</v>
      </c>
      <c r="AB28" s="16">
        <v>0</v>
      </c>
      <c r="AD28" s="16">
        <v>5000</v>
      </c>
      <c r="AF28" s="16">
        <v>994990</v>
      </c>
      <c r="AH28" s="16">
        <v>4827374802</v>
      </c>
      <c r="AJ28" s="16">
        <v>4974048290</v>
      </c>
      <c r="AL28" s="15">
        <v>0.02</v>
      </c>
      <c r="AO28" s="23"/>
    </row>
    <row r="29" spans="1:43" ht="18.75" x14ac:dyDescent="0.2">
      <c r="A29" s="54" t="s">
        <v>93</v>
      </c>
      <c r="B29" s="54"/>
      <c r="D29" s="14" t="s">
        <v>35</v>
      </c>
      <c r="F29" s="14" t="s">
        <v>35</v>
      </c>
      <c r="H29" s="14" t="s">
        <v>94</v>
      </c>
      <c r="J29" s="14" t="s">
        <v>95</v>
      </c>
      <c r="L29" s="15">
        <v>23</v>
      </c>
      <c r="N29" s="15">
        <v>23</v>
      </c>
      <c r="P29" s="16">
        <v>1500000</v>
      </c>
      <c r="R29" s="16">
        <v>1500000000000</v>
      </c>
      <c r="T29" s="16">
        <v>1499728125000</v>
      </c>
      <c r="V29" s="16">
        <v>0</v>
      </c>
      <c r="X29" s="16">
        <v>0</v>
      </c>
      <c r="Z29" s="16">
        <v>0</v>
      </c>
      <c r="AB29" s="16">
        <v>0</v>
      </c>
      <c r="AD29" s="16">
        <v>1500000</v>
      </c>
      <c r="AF29" s="16">
        <v>1000000</v>
      </c>
      <c r="AH29" s="16">
        <v>1500000000000</v>
      </c>
      <c r="AJ29" s="16">
        <v>1499728125000</v>
      </c>
      <c r="AL29" s="15">
        <v>5.25</v>
      </c>
      <c r="AO29" s="23"/>
    </row>
    <row r="30" spans="1:43" ht="18.75" x14ac:dyDescent="0.2">
      <c r="A30" s="54" t="s">
        <v>96</v>
      </c>
      <c r="B30" s="54"/>
      <c r="D30" s="14" t="s">
        <v>35</v>
      </c>
      <c r="F30" s="14" t="s">
        <v>35</v>
      </c>
      <c r="H30" s="14" t="s">
        <v>97</v>
      </c>
      <c r="J30" s="14" t="s">
        <v>98</v>
      </c>
      <c r="L30" s="15">
        <v>18</v>
      </c>
      <c r="N30" s="15">
        <v>18</v>
      </c>
      <c r="P30" s="16">
        <v>998798</v>
      </c>
      <c r="R30" s="16">
        <v>948878076000</v>
      </c>
      <c r="T30" s="16">
        <v>998616967862</v>
      </c>
      <c r="V30" s="16">
        <v>0</v>
      </c>
      <c r="X30" s="16">
        <v>0</v>
      </c>
      <c r="Z30" s="16">
        <v>0</v>
      </c>
      <c r="AB30" s="16">
        <v>0</v>
      </c>
      <c r="AD30" s="16">
        <v>998798</v>
      </c>
      <c r="AF30" s="16">
        <v>1000000</v>
      </c>
      <c r="AH30" s="16">
        <v>948878076000</v>
      </c>
      <c r="AJ30" s="16">
        <v>998616967862</v>
      </c>
      <c r="AL30" s="15">
        <v>3.49</v>
      </c>
      <c r="AO30" s="23"/>
    </row>
    <row r="31" spans="1:43" ht="18.75" x14ac:dyDescent="0.2">
      <c r="A31" s="54" t="s">
        <v>99</v>
      </c>
      <c r="B31" s="54"/>
      <c r="D31" s="14" t="s">
        <v>35</v>
      </c>
      <c r="F31" s="14" t="s">
        <v>35</v>
      </c>
      <c r="H31" s="14" t="s">
        <v>100</v>
      </c>
      <c r="J31" s="14" t="s">
        <v>101</v>
      </c>
      <c r="L31" s="15">
        <v>18</v>
      </c>
      <c r="N31" s="15">
        <v>18</v>
      </c>
      <c r="P31" s="16">
        <v>1999000</v>
      </c>
      <c r="R31" s="16">
        <v>1999000000000</v>
      </c>
      <c r="T31" s="16">
        <v>1998637681250</v>
      </c>
      <c r="V31" s="16">
        <v>0</v>
      </c>
      <c r="X31" s="16">
        <v>0</v>
      </c>
      <c r="Z31" s="16">
        <v>0</v>
      </c>
      <c r="AB31" s="16">
        <v>0</v>
      </c>
      <c r="AD31" s="16">
        <v>1999000</v>
      </c>
      <c r="AF31" s="16">
        <v>1000000</v>
      </c>
      <c r="AH31" s="16">
        <v>1999000000000</v>
      </c>
      <c r="AJ31" s="16">
        <v>1998637681250</v>
      </c>
      <c r="AL31" s="15">
        <v>6.99</v>
      </c>
      <c r="AQ31" s="23"/>
    </row>
    <row r="32" spans="1:43" ht="18.75" x14ac:dyDescent="0.2">
      <c r="A32" s="54" t="s">
        <v>102</v>
      </c>
      <c r="B32" s="54"/>
      <c r="D32" s="14" t="s">
        <v>35</v>
      </c>
      <c r="F32" s="14" t="s">
        <v>35</v>
      </c>
      <c r="H32" s="14" t="s">
        <v>103</v>
      </c>
      <c r="J32" s="14" t="s">
        <v>104</v>
      </c>
      <c r="L32" s="15">
        <v>23</v>
      </c>
      <c r="N32" s="15">
        <v>23</v>
      </c>
      <c r="P32" s="16">
        <v>0</v>
      </c>
      <c r="R32" s="16">
        <v>0</v>
      </c>
      <c r="T32" s="16">
        <v>0</v>
      </c>
      <c r="V32" s="16">
        <v>2000000</v>
      </c>
      <c r="X32" s="16">
        <v>2000000000000</v>
      </c>
      <c r="Z32" s="16">
        <v>0</v>
      </c>
      <c r="AB32" s="16">
        <v>0</v>
      </c>
      <c r="AD32" s="16">
        <v>2000000</v>
      </c>
      <c r="AF32" s="16">
        <v>1000000</v>
      </c>
      <c r="AH32" s="16">
        <v>2000000000000</v>
      </c>
      <c r="AJ32" s="16">
        <v>1999637500000</v>
      </c>
      <c r="AL32" s="15">
        <v>6.99</v>
      </c>
      <c r="AQ32" s="23"/>
    </row>
    <row r="33" spans="1:43" ht="18.75" x14ac:dyDescent="0.2">
      <c r="A33" s="44" t="s">
        <v>105</v>
      </c>
      <c r="B33" s="44"/>
      <c r="D33" s="8" t="s">
        <v>35</v>
      </c>
      <c r="F33" s="8" t="s">
        <v>35</v>
      </c>
      <c r="H33" s="8" t="s">
        <v>106</v>
      </c>
      <c r="J33" s="8" t="s">
        <v>107</v>
      </c>
      <c r="L33" s="10">
        <v>20.5</v>
      </c>
      <c r="N33" s="10">
        <v>20.5</v>
      </c>
      <c r="P33" s="9">
        <v>0</v>
      </c>
      <c r="R33" s="9">
        <v>0</v>
      </c>
      <c r="T33" s="9">
        <v>0</v>
      </c>
      <c r="V33" s="9">
        <v>2755000</v>
      </c>
      <c r="X33" s="9">
        <v>2498477210799</v>
      </c>
      <c r="Z33" s="9">
        <v>0</v>
      </c>
      <c r="AB33" s="9">
        <v>0</v>
      </c>
      <c r="AD33" s="9">
        <v>2755000</v>
      </c>
      <c r="AF33" s="9">
        <v>992000</v>
      </c>
      <c r="AH33" s="9">
        <v>2498477210799</v>
      </c>
      <c r="AJ33" s="9">
        <v>2732464651000</v>
      </c>
      <c r="AL33" s="10">
        <v>9.56</v>
      </c>
      <c r="AQ33" s="23"/>
    </row>
    <row r="34" spans="1:43" ht="21" x14ac:dyDescent="0.2">
      <c r="A34" s="46" t="s">
        <v>24</v>
      </c>
      <c r="B34" s="46"/>
      <c r="D34" s="12"/>
      <c r="F34" s="12"/>
      <c r="H34" s="12"/>
      <c r="J34" s="12"/>
      <c r="L34" s="12"/>
      <c r="N34" s="12"/>
      <c r="P34" s="12">
        <v>20417924</v>
      </c>
      <c r="R34" s="12">
        <v>20145551874036</v>
      </c>
      <c r="T34" s="12">
        <v>20041152200253</v>
      </c>
      <c r="V34" s="12">
        <v>4755000</v>
      </c>
      <c r="X34" s="12">
        <v>4498477210799</v>
      </c>
      <c r="Z34" s="12">
        <v>15100</v>
      </c>
      <c r="AB34" s="12">
        <v>14631310426</v>
      </c>
      <c r="AD34" s="12">
        <v>25157824</v>
      </c>
      <c r="AF34" s="12"/>
      <c r="AH34" s="12">
        <v>24629296789301</v>
      </c>
      <c r="AJ34" s="12">
        <f>SUM(AJ9:AJ33)</f>
        <v>24652633521533</v>
      </c>
      <c r="AL34" s="13">
        <v>86.22</v>
      </c>
    </row>
    <row r="35" spans="1:43" x14ac:dyDescent="0.2">
      <c r="AH35" s="23"/>
    </row>
    <row r="37" spans="1:43" x14ac:dyDescent="0.2">
      <c r="AH37" s="23"/>
    </row>
  </sheetData>
  <mergeCells count="37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</mergeCells>
  <pageMargins left="0.39" right="0.39" top="0.39" bottom="0.39" header="0" footer="0"/>
  <pageSetup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view="pageBreakPreview" zoomScale="130" zoomScaleNormal="100" zoomScaleSheetLayoutView="130" workbookViewId="0">
      <selection activeCell="K11" sqref="K1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5.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24" x14ac:dyDescent="0.2">
      <c r="A4" s="53" t="s">
        <v>108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24" x14ac:dyDescent="0.2">
      <c r="A5" s="53" t="s">
        <v>109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7" spans="1:13" ht="21" x14ac:dyDescent="0.2">
      <c r="C7" s="49" t="s">
        <v>5</v>
      </c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21" x14ac:dyDescent="0.2">
      <c r="A8" s="2" t="s">
        <v>110</v>
      </c>
      <c r="C8" s="4" t="s">
        <v>8</v>
      </c>
      <c r="D8" s="3"/>
      <c r="E8" s="4" t="s">
        <v>111</v>
      </c>
      <c r="F8" s="3"/>
      <c r="G8" s="4" t="s">
        <v>112</v>
      </c>
      <c r="H8" s="3"/>
      <c r="I8" s="4" t="s">
        <v>113</v>
      </c>
      <c r="J8" s="3"/>
      <c r="K8" s="4" t="s">
        <v>114</v>
      </c>
      <c r="L8" s="3"/>
      <c r="M8" s="4" t="s">
        <v>115</v>
      </c>
    </row>
    <row r="9" spans="1:13" ht="18.75" x14ac:dyDescent="0.2">
      <c r="A9" s="17" t="s">
        <v>61</v>
      </c>
      <c r="C9" s="18">
        <v>3000000</v>
      </c>
      <c r="E9" s="18">
        <v>1000000</v>
      </c>
      <c r="G9" s="18">
        <v>988086</v>
      </c>
      <c r="I9" s="22">
        <v>-1.1900000000000001E-2</v>
      </c>
      <c r="K9" s="18">
        <v>2964258000000</v>
      </c>
      <c r="M9" s="21" t="s">
        <v>116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2"/>
  <sheetViews>
    <sheetView rightToLeft="1" view="pageBreakPreview" zoomScale="85" zoomScaleNormal="100" zoomScaleSheetLayoutView="85" workbookViewId="0">
      <selection activeCell="T24" sqref="T24"/>
    </sheetView>
  </sheetViews>
  <sheetFormatPr defaultRowHeight="12.75" x14ac:dyDescent="0.2"/>
  <cols>
    <col min="1" max="1" width="6.5703125" bestFit="1" customWidth="1"/>
    <col min="2" max="2" width="68.7109375" customWidth="1"/>
    <col min="3" max="3" width="1.28515625" customWidth="1"/>
    <col min="4" max="4" width="18.85546875" bestFit="1" customWidth="1"/>
    <col min="5" max="5" width="1.28515625" customWidth="1"/>
    <col min="6" max="6" width="19.5703125" bestFit="1" customWidth="1"/>
    <col min="7" max="7" width="1.28515625" customWidth="1"/>
    <col min="8" max="8" width="19.5703125" bestFit="1" customWidth="1"/>
    <col min="9" max="9" width="1.28515625" customWidth="1"/>
    <col min="10" max="10" width="18.85546875" bestFit="1" customWidth="1"/>
    <col min="11" max="11" width="1.28515625" customWidth="1"/>
    <col min="12" max="12" width="19.140625" bestFit="1" customWidth="1"/>
    <col min="13" max="13" width="0.28515625" customWidth="1"/>
  </cols>
  <sheetData>
    <row r="1" spans="1:12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5.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5" spans="1:12" ht="24" x14ac:dyDescent="0.2">
      <c r="A5" s="1" t="s">
        <v>117</v>
      </c>
      <c r="B5" s="53" t="s">
        <v>118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21" x14ac:dyDescent="0.2">
      <c r="D6" s="2" t="s">
        <v>3</v>
      </c>
      <c r="F6" s="49" t="s">
        <v>4</v>
      </c>
      <c r="G6" s="49"/>
      <c r="H6" s="49"/>
      <c r="J6" s="2" t="s">
        <v>5</v>
      </c>
      <c r="L6" s="55" t="s">
        <v>13</v>
      </c>
    </row>
    <row r="7" spans="1:12" ht="21" x14ac:dyDescent="0.2">
      <c r="A7" s="49" t="s">
        <v>119</v>
      </c>
      <c r="B7" s="49"/>
      <c r="D7" s="2" t="s">
        <v>120</v>
      </c>
      <c r="F7" s="2" t="s">
        <v>121</v>
      </c>
      <c r="H7" s="2" t="s">
        <v>122</v>
      </c>
      <c r="J7" s="2" t="s">
        <v>120</v>
      </c>
      <c r="L7" s="55"/>
    </row>
    <row r="8" spans="1:12" ht="18.75" x14ac:dyDescent="0.2">
      <c r="A8" s="50" t="s">
        <v>224</v>
      </c>
      <c r="B8" s="50"/>
      <c r="D8" s="6">
        <v>160432</v>
      </c>
      <c r="F8" s="6">
        <v>0</v>
      </c>
      <c r="H8" s="6">
        <v>0</v>
      </c>
      <c r="J8" s="6">
        <v>160432</v>
      </c>
      <c r="L8" s="24">
        <v>0</v>
      </c>
    </row>
    <row r="9" spans="1:12" ht="18.75" x14ac:dyDescent="0.2">
      <c r="A9" s="54" t="s">
        <v>225</v>
      </c>
      <c r="B9" s="54"/>
      <c r="D9" s="16">
        <v>188986</v>
      </c>
      <c r="F9" s="16">
        <v>0</v>
      </c>
      <c r="H9" s="16">
        <v>0</v>
      </c>
      <c r="J9" s="16">
        <v>188986</v>
      </c>
      <c r="L9" s="25">
        <v>0</v>
      </c>
    </row>
    <row r="10" spans="1:12" ht="18.75" x14ac:dyDescent="0.2">
      <c r="A10" s="54" t="s">
        <v>226</v>
      </c>
      <c r="B10" s="54"/>
      <c r="D10" s="16">
        <v>14021554541</v>
      </c>
      <c r="F10" s="16">
        <v>5484790784919</v>
      </c>
      <c r="H10" s="16">
        <v>5358819405760</v>
      </c>
      <c r="J10" s="16">
        <v>139992933700</v>
      </c>
      <c r="L10" s="25">
        <v>4.8999999999999998E-3</v>
      </c>
    </row>
    <row r="11" spans="1:12" ht="18.75" x14ac:dyDescent="0.2">
      <c r="A11" s="54" t="s">
        <v>227</v>
      </c>
      <c r="B11" s="54"/>
      <c r="D11" s="16">
        <v>108906723518</v>
      </c>
      <c r="F11" s="16">
        <v>5364757497699</v>
      </c>
      <c r="H11" s="16">
        <v>5473093692393</v>
      </c>
      <c r="J11" s="16">
        <v>570528824</v>
      </c>
      <c r="L11" s="25">
        <v>0</v>
      </c>
    </row>
    <row r="12" spans="1:12" ht="18.75" x14ac:dyDescent="0.2">
      <c r="A12" s="54" t="s">
        <v>228</v>
      </c>
      <c r="B12" s="54"/>
      <c r="D12" s="16">
        <v>5056167</v>
      </c>
      <c r="F12" s="16">
        <v>330783649712</v>
      </c>
      <c r="H12" s="16">
        <v>330788120004</v>
      </c>
      <c r="J12" s="16">
        <v>585875</v>
      </c>
      <c r="L12" s="25">
        <v>0</v>
      </c>
    </row>
    <row r="13" spans="1:12" ht="18.75" x14ac:dyDescent="0.2">
      <c r="A13" s="54" t="s">
        <v>229</v>
      </c>
      <c r="B13" s="54"/>
      <c r="D13" s="16">
        <v>1089123</v>
      </c>
      <c r="F13" s="16">
        <v>4612</v>
      </c>
      <c r="H13" s="16">
        <v>0</v>
      </c>
      <c r="J13" s="16">
        <v>1093735</v>
      </c>
      <c r="L13" s="25">
        <v>0</v>
      </c>
    </row>
    <row r="14" spans="1:12" ht="18.75" x14ac:dyDescent="0.2">
      <c r="A14" s="54" t="s">
        <v>230</v>
      </c>
      <c r="B14" s="54"/>
      <c r="D14" s="16">
        <v>1748792533</v>
      </c>
      <c r="F14" s="16">
        <v>2642695123292</v>
      </c>
      <c r="H14" s="16">
        <v>2644363845086</v>
      </c>
      <c r="J14" s="16">
        <v>80070739</v>
      </c>
      <c r="L14" s="25">
        <v>0</v>
      </c>
    </row>
    <row r="15" spans="1:12" ht="18.75" x14ac:dyDescent="0.2">
      <c r="A15" s="54" t="s">
        <v>231</v>
      </c>
      <c r="B15" s="54"/>
      <c r="D15" s="16">
        <v>432998</v>
      </c>
      <c r="F15" s="16">
        <v>0</v>
      </c>
      <c r="H15" s="16">
        <v>432998</v>
      </c>
      <c r="J15" s="16">
        <v>0</v>
      </c>
      <c r="L15" s="25">
        <v>0</v>
      </c>
    </row>
    <row r="16" spans="1:12" ht="18.75" x14ac:dyDescent="0.2">
      <c r="A16" s="54" t="s">
        <v>243</v>
      </c>
      <c r="B16" s="54"/>
      <c r="D16" s="16">
        <v>182947</v>
      </c>
      <c r="F16" s="16">
        <v>0</v>
      </c>
      <c r="H16" s="16">
        <v>0</v>
      </c>
      <c r="J16" s="16">
        <v>182947</v>
      </c>
      <c r="L16" s="25">
        <v>0</v>
      </c>
    </row>
    <row r="17" spans="1:12" ht="18.75" x14ac:dyDescent="0.2">
      <c r="A17" s="54" t="s">
        <v>242</v>
      </c>
      <c r="B17" s="54"/>
      <c r="D17" s="16">
        <v>996584</v>
      </c>
      <c r="F17" s="16">
        <v>4202</v>
      </c>
      <c r="H17" s="16">
        <v>0</v>
      </c>
      <c r="J17" s="16">
        <v>1000786</v>
      </c>
      <c r="L17" s="25">
        <v>0</v>
      </c>
    </row>
    <row r="18" spans="1:12" ht="18.75" x14ac:dyDescent="0.2">
      <c r="A18" s="54" t="s">
        <v>241</v>
      </c>
      <c r="B18" s="54"/>
      <c r="D18" s="16">
        <v>467708</v>
      </c>
      <c r="F18" s="16">
        <v>0</v>
      </c>
      <c r="H18" s="16">
        <v>0</v>
      </c>
      <c r="J18" s="16">
        <v>467708</v>
      </c>
      <c r="L18" s="25">
        <v>0</v>
      </c>
    </row>
    <row r="19" spans="1:12" ht="18.75" x14ac:dyDescent="0.2">
      <c r="A19" s="54" t="s">
        <v>244</v>
      </c>
      <c r="B19" s="54"/>
      <c r="D19" s="16">
        <v>704706</v>
      </c>
      <c r="F19" s="16">
        <v>2984</v>
      </c>
      <c r="H19" s="16">
        <v>0</v>
      </c>
      <c r="J19" s="16">
        <v>707690</v>
      </c>
      <c r="L19" s="25">
        <v>0</v>
      </c>
    </row>
    <row r="20" spans="1:12" ht="18.75" x14ac:dyDescent="0.2">
      <c r="A20" s="54" t="s">
        <v>232</v>
      </c>
      <c r="B20" s="54"/>
      <c r="D20" s="16">
        <v>558986</v>
      </c>
      <c r="F20" s="16">
        <v>0</v>
      </c>
      <c r="H20" s="16">
        <v>0</v>
      </c>
      <c r="J20" s="16">
        <v>558986</v>
      </c>
      <c r="L20" s="25">
        <v>0</v>
      </c>
    </row>
    <row r="21" spans="1:12" ht="18.75" x14ac:dyDescent="0.2">
      <c r="A21" s="54" t="s">
        <v>233</v>
      </c>
      <c r="B21" s="54"/>
      <c r="D21" s="16">
        <v>126862</v>
      </c>
      <c r="F21" s="16">
        <v>0</v>
      </c>
      <c r="H21" s="16">
        <v>126862</v>
      </c>
      <c r="J21" s="16">
        <v>0</v>
      </c>
      <c r="L21" s="25">
        <v>0</v>
      </c>
    </row>
    <row r="22" spans="1:12" ht="18.75" x14ac:dyDescent="0.2">
      <c r="A22" s="54" t="s">
        <v>234</v>
      </c>
      <c r="B22" s="54"/>
      <c r="D22" s="16">
        <v>375895</v>
      </c>
      <c r="F22" s="16">
        <v>1592</v>
      </c>
      <c r="H22" s="16">
        <v>0</v>
      </c>
      <c r="J22" s="16">
        <v>377487</v>
      </c>
      <c r="L22" s="25">
        <v>0</v>
      </c>
    </row>
    <row r="23" spans="1:12" ht="18.75" x14ac:dyDescent="0.2">
      <c r="A23" s="54" t="s">
        <v>235</v>
      </c>
      <c r="B23" s="54"/>
      <c r="D23" s="16">
        <v>4790000</v>
      </c>
      <c r="F23" s="16">
        <v>0</v>
      </c>
      <c r="H23" s="16">
        <v>0</v>
      </c>
      <c r="J23" s="16">
        <v>4790000</v>
      </c>
      <c r="L23" s="25">
        <v>0</v>
      </c>
    </row>
    <row r="24" spans="1:12" ht="18.75" x14ac:dyDescent="0.2">
      <c r="A24" s="54" t="s">
        <v>247</v>
      </c>
      <c r="B24" s="54"/>
      <c r="D24" s="16">
        <v>3750000000000</v>
      </c>
      <c r="F24" s="16">
        <v>0</v>
      </c>
      <c r="H24" s="16">
        <v>2393000000000</v>
      </c>
      <c r="J24" s="16">
        <v>1357000000000</v>
      </c>
      <c r="L24" s="25">
        <v>4.7500000000000001E-2</v>
      </c>
    </row>
    <row r="25" spans="1:12" ht="18.75" x14ac:dyDescent="0.2">
      <c r="A25" s="54" t="s">
        <v>246</v>
      </c>
      <c r="B25" s="54"/>
      <c r="D25" s="16">
        <v>187000000000</v>
      </c>
      <c r="F25" s="16">
        <v>0</v>
      </c>
      <c r="H25" s="16">
        <v>187000000000</v>
      </c>
      <c r="J25" s="16">
        <v>0</v>
      </c>
      <c r="L25" s="25">
        <v>0</v>
      </c>
    </row>
    <row r="26" spans="1:12" ht="18.75" x14ac:dyDescent="0.2">
      <c r="A26" s="54" t="s">
        <v>245</v>
      </c>
      <c r="B26" s="54"/>
      <c r="D26" s="16">
        <v>9734000</v>
      </c>
      <c r="F26" s="16">
        <v>31000432998</v>
      </c>
      <c r="H26" s="16">
        <v>31009600000</v>
      </c>
      <c r="J26" s="16">
        <v>566998</v>
      </c>
      <c r="L26" s="25">
        <v>0</v>
      </c>
    </row>
    <row r="27" spans="1:12" ht="18.75" x14ac:dyDescent="0.2">
      <c r="A27" s="54" t="s">
        <v>236</v>
      </c>
      <c r="B27" s="54"/>
      <c r="D27" s="16">
        <v>1200000000000</v>
      </c>
      <c r="F27" s="16">
        <v>0</v>
      </c>
      <c r="H27" s="16">
        <v>0</v>
      </c>
      <c r="J27" s="16">
        <v>1200000000000</v>
      </c>
      <c r="L27" s="25">
        <v>4.2000000000000003E-2</v>
      </c>
    </row>
    <row r="28" spans="1:12" ht="18.75" x14ac:dyDescent="0.2">
      <c r="A28" s="54" t="s">
        <v>237</v>
      </c>
      <c r="B28" s="54"/>
      <c r="D28" s="16">
        <v>381672</v>
      </c>
      <c r="F28" s="16">
        <v>1662137755274</v>
      </c>
      <c r="H28" s="16">
        <v>1662132422653</v>
      </c>
      <c r="J28" s="16">
        <v>5714293</v>
      </c>
      <c r="L28" s="25">
        <v>0</v>
      </c>
    </row>
    <row r="29" spans="1:12" ht="18.75" x14ac:dyDescent="0.2">
      <c r="A29" s="54" t="s">
        <v>238</v>
      </c>
      <c r="B29" s="54"/>
      <c r="D29" s="16">
        <v>1126000000000</v>
      </c>
      <c r="F29" s="16">
        <v>0</v>
      </c>
      <c r="H29" s="16">
        <v>1126000000000</v>
      </c>
      <c r="J29" s="16">
        <v>0</v>
      </c>
      <c r="L29" s="25">
        <v>0</v>
      </c>
    </row>
    <row r="30" spans="1:12" ht="18.75" x14ac:dyDescent="0.2">
      <c r="A30" s="54" t="s">
        <v>239</v>
      </c>
      <c r="B30" s="54"/>
      <c r="D30" s="16">
        <v>814000000000</v>
      </c>
      <c r="F30" s="16">
        <v>0</v>
      </c>
      <c r="H30" s="16">
        <v>814000000000</v>
      </c>
      <c r="J30" s="16">
        <v>0</v>
      </c>
      <c r="L30" s="25">
        <v>0</v>
      </c>
    </row>
    <row r="31" spans="1:12" ht="18.75" x14ac:dyDescent="0.2">
      <c r="A31" s="44" t="s">
        <v>240</v>
      </c>
      <c r="B31" s="44"/>
      <c r="D31" s="9">
        <v>492000000000</v>
      </c>
      <c r="F31" s="9">
        <v>0</v>
      </c>
      <c r="H31" s="9">
        <v>492000000000</v>
      </c>
      <c r="J31" s="9">
        <v>0</v>
      </c>
      <c r="L31" s="26">
        <v>0</v>
      </c>
    </row>
    <row r="32" spans="1:12" ht="21" x14ac:dyDescent="0.2">
      <c r="A32" s="46" t="s">
        <v>24</v>
      </c>
      <c r="B32" s="46"/>
      <c r="D32" s="12">
        <v>7693702317658</v>
      </c>
      <c r="F32" s="12">
        <v>15516165257284</v>
      </c>
      <c r="H32" s="12">
        <v>20512207645756</v>
      </c>
      <c r="J32" s="12">
        <v>2697659929186</v>
      </c>
      <c r="L32" s="13">
        <v>0</v>
      </c>
    </row>
  </sheetData>
  <mergeCells count="32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32:B32"/>
    <mergeCell ref="L6:L7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</mergeCells>
  <pageMargins left="0.39" right="0.39" top="0.39" bottom="0.39" header="0" footer="0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3"/>
  <sheetViews>
    <sheetView rightToLeft="1" view="pageBreakPreview" zoomScale="115" zoomScaleNormal="100" zoomScaleSheetLayoutView="115" workbookViewId="0">
      <selection activeCell="H23" sqref="H2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1.140625" bestFit="1" customWidth="1"/>
  </cols>
  <sheetData>
    <row r="1" spans="1:15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5" ht="21.75" customHeight="1" x14ac:dyDescent="0.2">
      <c r="A2" s="52" t="s">
        <v>123</v>
      </c>
      <c r="B2" s="52"/>
      <c r="C2" s="52"/>
      <c r="D2" s="52"/>
      <c r="E2" s="52"/>
      <c r="F2" s="52"/>
      <c r="G2" s="52"/>
      <c r="H2" s="52"/>
      <c r="I2" s="52"/>
      <c r="J2" s="52"/>
    </row>
    <row r="3" spans="1:15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5" ht="14.45" customHeight="1" x14ac:dyDescent="0.2"/>
    <row r="5" spans="1:15" ht="29.1" customHeight="1" x14ac:dyDescent="0.2">
      <c r="A5" s="1" t="s">
        <v>124</v>
      </c>
      <c r="B5" s="53" t="s">
        <v>125</v>
      </c>
      <c r="C5" s="53"/>
      <c r="D5" s="53"/>
      <c r="E5" s="53"/>
      <c r="F5" s="53"/>
      <c r="G5" s="53"/>
      <c r="H5" s="53"/>
      <c r="I5" s="53"/>
      <c r="J5" s="53"/>
    </row>
    <row r="6" spans="1:15" ht="14.45" customHeight="1" x14ac:dyDescent="0.2"/>
    <row r="7" spans="1:15" ht="14.45" customHeight="1" x14ac:dyDescent="0.2">
      <c r="A7" s="49" t="s">
        <v>126</v>
      </c>
      <c r="B7" s="49"/>
      <c r="D7" s="2" t="s">
        <v>127</v>
      </c>
      <c r="F7" s="2" t="s">
        <v>120</v>
      </c>
      <c r="H7" s="2" t="s">
        <v>128</v>
      </c>
      <c r="J7" s="2" t="s">
        <v>129</v>
      </c>
    </row>
    <row r="8" spans="1:15" ht="21.75" customHeight="1" x14ac:dyDescent="0.2">
      <c r="A8" s="50" t="s">
        <v>130</v>
      </c>
      <c r="B8" s="50"/>
      <c r="D8" s="5" t="s">
        <v>131</v>
      </c>
      <c r="F8" s="6">
        <v>0</v>
      </c>
      <c r="H8" s="7">
        <v>0</v>
      </c>
      <c r="J8" s="7">
        <v>0</v>
      </c>
      <c r="O8" s="23"/>
    </row>
    <row r="9" spans="1:15" ht="21.75" customHeight="1" x14ac:dyDescent="0.2">
      <c r="A9" s="54" t="s">
        <v>132</v>
      </c>
      <c r="B9" s="54"/>
      <c r="D9" s="14" t="s">
        <v>133</v>
      </c>
      <c r="F9" s="16">
        <f>'درآمد سرمایه گذاری در صندوق'!J11</f>
        <v>-2324722512</v>
      </c>
      <c r="H9" s="15">
        <v>-0.38</v>
      </c>
      <c r="J9" s="15">
        <v>-0.01</v>
      </c>
      <c r="O9" s="23"/>
    </row>
    <row r="10" spans="1:15" ht="21.75" customHeight="1" x14ac:dyDescent="0.2">
      <c r="A10" s="54" t="s">
        <v>134</v>
      </c>
      <c r="B10" s="54"/>
      <c r="D10" s="14" t="s">
        <v>135</v>
      </c>
      <c r="F10" s="16">
        <v>518506348256</v>
      </c>
      <c r="H10" s="15">
        <v>85.77</v>
      </c>
      <c r="J10" s="15">
        <v>1.81</v>
      </c>
      <c r="O10" s="23"/>
    </row>
    <row r="11" spans="1:15" ht="21.75" customHeight="1" x14ac:dyDescent="0.2">
      <c r="A11" s="54" t="s">
        <v>136</v>
      </c>
      <c r="B11" s="54"/>
      <c r="D11" s="14" t="s">
        <v>137</v>
      </c>
      <c r="F11" s="38">
        <v>88646177376</v>
      </c>
      <c r="H11" s="15">
        <v>14.66</v>
      </c>
      <c r="J11" s="15">
        <v>0.31</v>
      </c>
      <c r="O11" s="23"/>
    </row>
    <row r="12" spans="1:15" ht="21.75" customHeight="1" x14ac:dyDescent="0.2">
      <c r="A12" s="44" t="s">
        <v>138</v>
      </c>
      <c r="B12" s="44"/>
      <c r="D12" s="8" t="s">
        <v>139</v>
      </c>
      <c r="F12" s="39">
        <v>692889466</v>
      </c>
      <c r="H12" s="10">
        <v>0.11</v>
      </c>
      <c r="J12" s="10">
        <v>0</v>
      </c>
    </row>
    <row r="13" spans="1:15" ht="21.75" customHeight="1" x14ac:dyDescent="0.2">
      <c r="A13" s="46" t="s">
        <v>24</v>
      </c>
      <c r="B13" s="46"/>
      <c r="D13" s="12"/>
      <c r="F13" s="12">
        <f>SUM(F8:F12)</f>
        <v>605520692586</v>
      </c>
      <c r="H13" s="13">
        <v>100.16</v>
      </c>
      <c r="J13" s="13">
        <v>2.11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5"/>
  <sheetViews>
    <sheetView rightToLeft="1" view="pageBreakPreview" zoomScale="115" zoomScaleNormal="100" zoomScaleSheetLayoutView="115" workbookViewId="0">
      <selection activeCell="Q21" sqref="Q2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7.7109375" customWidth="1"/>
    <col min="18" max="18" width="1.28515625" customWidth="1"/>
    <col min="19" max="19" width="14.7109375" bestFit="1" customWidth="1"/>
    <col min="20" max="20" width="1.28515625" customWidth="1"/>
    <col min="21" max="21" width="14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25.5" x14ac:dyDescent="0.2">
      <c r="A2" s="52" t="s">
        <v>123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5" spans="1:23" ht="24" x14ac:dyDescent="0.2">
      <c r="A5" s="1" t="s">
        <v>140</v>
      </c>
      <c r="B5" s="53" t="s">
        <v>141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21" x14ac:dyDescent="0.2">
      <c r="D6" s="49" t="s">
        <v>142</v>
      </c>
      <c r="E6" s="49"/>
      <c r="F6" s="49"/>
      <c r="G6" s="49"/>
      <c r="H6" s="49"/>
      <c r="I6" s="49"/>
      <c r="J6" s="49"/>
      <c r="K6" s="49"/>
      <c r="L6" s="49"/>
      <c r="N6" s="49" t="s">
        <v>143</v>
      </c>
      <c r="O6" s="49"/>
      <c r="P6" s="49"/>
      <c r="Q6" s="49"/>
      <c r="R6" s="49"/>
      <c r="S6" s="49"/>
      <c r="T6" s="49"/>
      <c r="U6" s="49"/>
      <c r="V6" s="49"/>
      <c r="W6" s="49"/>
    </row>
    <row r="7" spans="1:23" ht="21" x14ac:dyDescent="0.2">
      <c r="D7" s="3"/>
      <c r="E7" s="3"/>
      <c r="F7" s="3"/>
      <c r="G7" s="3"/>
      <c r="H7" s="3"/>
      <c r="I7" s="3"/>
      <c r="J7" s="48" t="s">
        <v>24</v>
      </c>
      <c r="K7" s="48"/>
      <c r="L7" s="48"/>
      <c r="N7" s="3"/>
      <c r="O7" s="3"/>
      <c r="P7" s="3"/>
      <c r="Q7" s="3"/>
      <c r="R7" s="3"/>
      <c r="S7" s="3"/>
      <c r="T7" s="3"/>
      <c r="U7" s="48" t="s">
        <v>24</v>
      </c>
      <c r="V7" s="48"/>
      <c r="W7" s="48"/>
    </row>
    <row r="8" spans="1:23" ht="21" x14ac:dyDescent="0.2">
      <c r="A8" s="49" t="s">
        <v>144</v>
      </c>
      <c r="B8" s="49"/>
      <c r="D8" s="2" t="s">
        <v>145</v>
      </c>
      <c r="F8" s="2" t="s">
        <v>146</v>
      </c>
      <c r="H8" s="2" t="s">
        <v>147</v>
      </c>
      <c r="J8" s="4" t="s">
        <v>120</v>
      </c>
      <c r="K8" s="3"/>
      <c r="L8" s="4" t="s">
        <v>128</v>
      </c>
      <c r="N8" s="2" t="s">
        <v>145</v>
      </c>
      <c r="P8" s="49" t="s">
        <v>146</v>
      </c>
      <c r="Q8" s="49"/>
      <c r="S8" s="2" t="s">
        <v>147</v>
      </c>
      <c r="U8" s="4" t="s">
        <v>120</v>
      </c>
      <c r="V8" s="3"/>
      <c r="W8" s="4" t="s">
        <v>128</v>
      </c>
    </row>
    <row r="9" spans="1:23" ht="18.75" x14ac:dyDescent="0.2">
      <c r="A9" s="50" t="s">
        <v>148</v>
      </c>
      <c r="B9" s="50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51">
        <v>0</v>
      </c>
      <c r="Q9" s="51"/>
      <c r="S9" s="6">
        <v>-29005376</v>
      </c>
      <c r="U9" s="6">
        <v>-29005376</v>
      </c>
      <c r="W9" s="7">
        <v>0</v>
      </c>
    </row>
    <row r="10" spans="1:23" ht="18.75" x14ac:dyDescent="0.2">
      <c r="A10" s="44" t="s">
        <v>149</v>
      </c>
      <c r="B10" s="44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56">
        <v>0</v>
      </c>
      <c r="Q10" s="45"/>
      <c r="S10" s="9">
        <v>-1530249484</v>
      </c>
      <c r="U10" s="9">
        <v>-1530249484</v>
      </c>
      <c r="W10" s="10">
        <v>-0.03</v>
      </c>
    </row>
    <row r="11" spans="1:23" ht="21" x14ac:dyDescent="0.2">
      <c r="A11" s="46" t="s">
        <v>24</v>
      </c>
      <c r="B11" s="46"/>
      <c r="D11" s="12">
        <v>0</v>
      </c>
      <c r="F11" s="12">
        <v>0</v>
      </c>
      <c r="H11" s="12">
        <v>0</v>
      </c>
      <c r="J11" s="12">
        <v>0</v>
      </c>
      <c r="L11" s="13">
        <v>0</v>
      </c>
      <c r="N11" s="12">
        <v>0</v>
      </c>
      <c r="Q11" s="12">
        <v>0</v>
      </c>
      <c r="S11" s="29">
        <v>-1559254860</v>
      </c>
      <c r="U11" s="12">
        <v>-1559254860</v>
      </c>
      <c r="W11" s="13">
        <v>-0.03</v>
      </c>
    </row>
    <row r="12" spans="1:23" x14ac:dyDescent="0.2">
      <c r="S12" s="23"/>
    </row>
    <row r="13" spans="1:23" x14ac:dyDescent="0.2">
      <c r="S13" s="23"/>
    </row>
    <row r="14" spans="1:23" x14ac:dyDescent="0.2">
      <c r="S14" s="23"/>
    </row>
    <row r="15" spans="1:23" x14ac:dyDescent="0.2">
      <c r="S15" s="27"/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5"/>
  <sheetViews>
    <sheetView rightToLeft="1" view="pageBreakPreview" zoomScale="115" zoomScaleNormal="100" zoomScaleSheetLayoutView="115" workbookViewId="0">
      <selection activeCell="A5" sqref="A5"/>
    </sheetView>
  </sheetViews>
  <sheetFormatPr defaultRowHeight="12.75" x14ac:dyDescent="0.2"/>
  <cols>
    <col min="1" max="1" width="6.42578125" bestFit="1" customWidth="1"/>
    <col min="2" max="2" width="24.57031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3.7109375" bestFit="1" customWidth="1"/>
    <col min="18" max="18" width="1.28515625" customWidth="1"/>
    <col min="19" max="19" width="15" bestFit="1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25.5" x14ac:dyDescent="0.2">
      <c r="A2" s="52" t="s">
        <v>123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25.5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5" spans="1:23" ht="24" x14ac:dyDescent="0.2">
      <c r="A5" s="1" t="s">
        <v>150</v>
      </c>
      <c r="B5" s="53" t="s">
        <v>151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21" x14ac:dyDescent="0.2">
      <c r="D6" s="49" t="s">
        <v>142</v>
      </c>
      <c r="E6" s="49"/>
      <c r="F6" s="49"/>
      <c r="G6" s="49"/>
      <c r="H6" s="49"/>
      <c r="I6" s="49"/>
      <c r="J6" s="49"/>
      <c r="K6" s="49"/>
      <c r="L6" s="49"/>
      <c r="N6" s="49" t="s">
        <v>143</v>
      </c>
      <c r="O6" s="49"/>
      <c r="P6" s="49"/>
      <c r="Q6" s="49"/>
      <c r="R6" s="49"/>
      <c r="S6" s="49"/>
      <c r="T6" s="49"/>
      <c r="U6" s="49"/>
      <c r="V6" s="49"/>
      <c r="W6" s="49"/>
    </row>
    <row r="7" spans="1:23" ht="21" x14ac:dyDescent="0.2">
      <c r="A7" s="49" t="s">
        <v>19</v>
      </c>
      <c r="B7" s="49"/>
      <c r="D7" s="2" t="s">
        <v>152</v>
      </c>
      <c r="F7" s="2" t="s">
        <v>146</v>
      </c>
      <c r="H7" s="2" t="s">
        <v>147</v>
      </c>
      <c r="J7" s="4" t="s">
        <v>120</v>
      </c>
      <c r="K7" s="3"/>
      <c r="L7" s="4" t="s">
        <v>128</v>
      </c>
      <c r="N7" s="2" t="s">
        <v>152</v>
      </c>
      <c r="P7" s="49" t="s">
        <v>146</v>
      </c>
      <c r="Q7" s="49"/>
      <c r="S7" s="2" t="s">
        <v>147</v>
      </c>
      <c r="U7" s="4" t="s">
        <v>120</v>
      </c>
      <c r="V7" s="3"/>
      <c r="W7" s="4" t="s">
        <v>128</v>
      </c>
    </row>
    <row r="8" spans="1:23" ht="18.75" x14ac:dyDescent="0.2">
      <c r="A8" s="50" t="s">
        <v>153</v>
      </c>
      <c r="B8" s="50"/>
      <c r="D8" s="6">
        <v>0</v>
      </c>
      <c r="F8" s="6">
        <v>0</v>
      </c>
      <c r="H8" s="6">
        <v>0</v>
      </c>
      <c r="J8" s="6">
        <v>0</v>
      </c>
      <c r="L8" s="7">
        <v>0</v>
      </c>
      <c r="N8" s="6">
        <v>0</v>
      </c>
      <c r="P8" s="51">
        <v>0</v>
      </c>
      <c r="Q8" s="51"/>
      <c r="S8" s="6">
        <v>11953523874</v>
      </c>
      <c r="U8" s="6">
        <v>11953523874</v>
      </c>
      <c r="W8" s="7">
        <v>0.26</v>
      </c>
    </row>
    <row r="9" spans="1:23" ht="18.75" x14ac:dyDescent="0.2">
      <c r="A9" s="54" t="s">
        <v>22</v>
      </c>
      <c r="B9" s="54"/>
      <c r="D9" s="16">
        <v>0</v>
      </c>
      <c r="F9" s="16">
        <v>-2756722512</v>
      </c>
      <c r="H9" s="16">
        <v>0</v>
      </c>
      <c r="J9" s="16">
        <v>-2756722512</v>
      </c>
      <c r="L9" s="15">
        <v>-0.46</v>
      </c>
      <c r="N9" s="16">
        <v>0</v>
      </c>
      <c r="P9" s="56">
        <v>-5234068761</v>
      </c>
      <c r="Q9" s="56"/>
      <c r="S9" s="16">
        <v>0</v>
      </c>
      <c r="U9" s="16">
        <v>-5234068761</v>
      </c>
      <c r="W9" s="15">
        <v>-0.11</v>
      </c>
    </row>
    <row r="10" spans="1:23" ht="18.75" x14ac:dyDescent="0.2">
      <c r="A10" s="44" t="s">
        <v>23</v>
      </c>
      <c r="B10" s="44"/>
      <c r="D10" s="39">
        <v>0</v>
      </c>
      <c r="E10" s="33"/>
      <c r="F10" s="39">
        <v>432000000</v>
      </c>
      <c r="G10" s="33"/>
      <c r="H10" s="39">
        <v>0</v>
      </c>
      <c r="I10" s="33"/>
      <c r="J10" s="39">
        <v>432000000</v>
      </c>
      <c r="K10" s="33"/>
      <c r="L10" s="41">
        <v>7.0000000000000007E-2</v>
      </c>
      <c r="M10" s="33"/>
      <c r="N10" s="39">
        <v>0</v>
      </c>
      <c r="O10" s="33"/>
      <c r="P10" s="57">
        <v>6800000000</v>
      </c>
      <c r="Q10" s="58"/>
      <c r="R10" s="33"/>
      <c r="S10" s="39">
        <v>0</v>
      </c>
      <c r="T10" s="33"/>
      <c r="U10" s="39">
        <v>6800000000</v>
      </c>
      <c r="V10" s="33"/>
      <c r="W10" s="41">
        <v>0.15</v>
      </c>
    </row>
    <row r="11" spans="1:23" ht="21" x14ac:dyDescent="0.2">
      <c r="A11" s="46" t="s">
        <v>24</v>
      </c>
      <c r="B11" s="46"/>
      <c r="D11" s="40">
        <v>0</v>
      </c>
      <c r="E11" s="33"/>
      <c r="F11" s="40">
        <v>-2324722512</v>
      </c>
      <c r="G11" s="33"/>
      <c r="H11" s="40">
        <v>0</v>
      </c>
      <c r="I11" s="33"/>
      <c r="J11" s="40">
        <v>-2324722512</v>
      </c>
      <c r="K11" s="33"/>
      <c r="L11" s="42">
        <v>-0.39</v>
      </c>
      <c r="M11" s="33"/>
      <c r="N11" s="40">
        <v>0</v>
      </c>
      <c r="O11" s="33"/>
      <c r="P11" s="33"/>
      <c r="Q11" s="40">
        <v>1565931239</v>
      </c>
      <c r="R11" s="33"/>
      <c r="S11" s="40">
        <v>11953523874</v>
      </c>
      <c r="T11" s="33"/>
      <c r="U11" s="40">
        <v>13519455113</v>
      </c>
      <c r="V11" s="33"/>
      <c r="W11" s="42">
        <v>0.3</v>
      </c>
    </row>
    <row r="12" spans="1:23" x14ac:dyDescent="0.2"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7"/>
      <c r="V12" s="33"/>
      <c r="W12" s="33"/>
    </row>
    <row r="13" spans="1:23" x14ac:dyDescent="0.2"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7"/>
      <c r="T13" s="33"/>
      <c r="U13" s="33"/>
      <c r="V13" s="33"/>
      <c r="W13" s="33"/>
    </row>
    <row r="14" spans="1:23" x14ac:dyDescent="0.2"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 x14ac:dyDescent="0.2"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</sheetData>
  <mergeCells count="15"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  <mergeCell ref="A9:B9"/>
    <mergeCell ref="P9:Q9"/>
    <mergeCell ref="A10:B10"/>
    <mergeCell ref="P10:Q10"/>
    <mergeCell ref="A11:B11"/>
  </mergeCells>
  <pageMargins left="0.39" right="0.39" top="0.39" bottom="0.39" header="0" footer="0"/>
  <pageSetup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7"/>
  <sheetViews>
    <sheetView rightToLeft="1" view="pageBreakPreview" topLeftCell="A34" zoomScaleNormal="100" zoomScaleSheetLayoutView="100" workbookViewId="0">
      <selection activeCell="A5" sqref="A5"/>
    </sheetView>
  </sheetViews>
  <sheetFormatPr defaultRowHeight="12.75" x14ac:dyDescent="0.2"/>
  <cols>
    <col min="1" max="1" width="6.7109375" style="33" bestFit="1" customWidth="1"/>
    <col min="2" max="2" width="31" style="33" customWidth="1"/>
    <col min="3" max="3" width="1.28515625" style="33" customWidth="1"/>
    <col min="4" max="4" width="22.140625" style="33" customWidth="1"/>
    <col min="5" max="5" width="1.28515625" style="33" customWidth="1"/>
    <col min="6" max="6" width="18.7109375" style="33" customWidth="1"/>
    <col min="7" max="7" width="1.28515625" style="33" customWidth="1"/>
    <col min="8" max="8" width="18.28515625" style="33" customWidth="1"/>
    <col min="9" max="9" width="1" style="33" customWidth="1"/>
    <col min="10" max="10" width="18.42578125" style="33" customWidth="1"/>
    <col min="11" max="11" width="1.28515625" style="33" customWidth="1"/>
    <col min="12" max="12" width="21" style="33" customWidth="1"/>
    <col min="13" max="13" width="1.28515625" style="33" customWidth="1"/>
    <col min="14" max="14" width="21" style="33" customWidth="1"/>
    <col min="15" max="15" width="1.28515625" style="33" customWidth="1"/>
    <col min="16" max="16" width="22.140625" style="33" customWidth="1"/>
    <col min="17" max="17" width="1.28515625" style="33" customWidth="1"/>
    <col min="18" max="18" width="20.28515625" style="33" customWidth="1"/>
    <col min="19" max="19" width="0.28515625" style="33" customWidth="1"/>
    <col min="20" max="16384" width="9.140625" style="33"/>
  </cols>
  <sheetData>
    <row r="1" spans="1:18" ht="25.5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5.5" x14ac:dyDescent="0.2">
      <c r="A2" s="64" t="s">
        <v>123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5.5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ht="24" x14ac:dyDescent="0.2">
      <c r="A5" s="31" t="s">
        <v>154</v>
      </c>
      <c r="B5" s="53" t="s">
        <v>155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24" x14ac:dyDescent="0.25">
      <c r="D6" s="62" t="s">
        <v>142</v>
      </c>
      <c r="E6" s="62"/>
      <c r="F6" s="62"/>
      <c r="G6" s="62"/>
      <c r="H6" s="62"/>
      <c r="I6" s="62"/>
      <c r="J6" s="62"/>
      <c r="K6" s="34"/>
      <c r="L6" s="62" t="s">
        <v>143</v>
      </c>
      <c r="M6" s="62"/>
      <c r="N6" s="62"/>
      <c r="O6" s="62"/>
      <c r="P6" s="62"/>
      <c r="Q6" s="62"/>
      <c r="R6" s="62"/>
    </row>
    <row r="7" spans="1:18" ht="24" x14ac:dyDescent="0.25">
      <c r="A7" s="62" t="s">
        <v>156</v>
      </c>
      <c r="B7" s="62"/>
      <c r="D7" s="35" t="s">
        <v>157</v>
      </c>
      <c r="E7" s="34"/>
      <c r="F7" s="35" t="s">
        <v>146</v>
      </c>
      <c r="G7" s="34"/>
      <c r="H7" s="35" t="s">
        <v>147</v>
      </c>
      <c r="I7" s="34"/>
      <c r="J7" s="35" t="s">
        <v>24</v>
      </c>
      <c r="K7" s="34"/>
      <c r="L7" s="35" t="s">
        <v>157</v>
      </c>
      <c r="M7" s="34"/>
      <c r="N7" s="35" t="s">
        <v>146</v>
      </c>
      <c r="O7" s="34"/>
      <c r="P7" s="35" t="s">
        <v>147</v>
      </c>
      <c r="Q7" s="34"/>
      <c r="R7" s="35" t="s">
        <v>24</v>
      </c>
    </row>
    <row r="8" spans="1:18" ht="18.75" x14ac:dyDescent="0.2">
      <c r="A8" s="63" t="s">
        <v>81</v>
      </c>
      <c r="B8" s="63"/>
      <c r="D8" s="36">
        <v>59039395</v>
      </c>
      <c r="F8" s="36">
        <v>-169469278</v>
      </c>
      <c r="H8" s="36">
        <v>180373716</v>
      </c>
      <c r="I8" s="37"/>
      <c r="J8" s="36">
        <f>D8+F8+H8</f>
        <v>69943833</v>
      </c>
      <c r="L8" s="36">
        <v>366210620</v>
      </c>
      <c r="N8" s="36">
        <v>0</v>
      </c>
      <c r="P8" s="36">
        <v>180373716</v>
      </c>
      <c r="R8" s="36">
        <v>546584336</v>
      </c>
    </row>
    <row r="9" spans="1:18" ht="18.75" x14ac:dyDescent="0.2">
      <c r="A9" s="59" t="s">
        <v>87</v>
      </c>
      <c r="B9" s="59"/>
      <c r="D9" s="38">
        <v>10093634</v>
      </c>
      <c r="F9" s="38">
        <v>-108230379</v>
      </c>
      <c r="H9" s="38">
        <v>109886494</v>
      </c>
      <c r="I9" s="37"/>
      <c r="J9" s="38">
        <f t="shared" ref="J9:J46" si="0">D9+F9+H9</f>
        <v>11749749</v>
      </c>
      <c r="L9" s="38">
        <v>365390665</v>
      </c>
      <c r="N9" s="38">
        <v>0</v>
      </c>
      <c r="P9" s="38">
        <v>109886494</v>
      </c>
      <c r="R9" s="38">
        <v>475277159</v>
      </c>
    </row>
    <row r="10" spans="1:18" ht="18.75" x14ac:dyDescent="0.2">
      <c r="A10" s="59" t="s">
        <v>34</v>
      </c>
      <c r="B10" s="59"/>
      <c r="D10" s="38">
        <v>38664586307</v>
      </c>
      <c r="F10" s="38">
        <v>17043115376</v>
      </c>
      <c r="H10" s="38">
        <v>-465165671</v>
      </c>
      <c r="I10" s="37"/>
      <c r="J10" s="38">
        <f t="shared" si="0"/>
        <v>55242536012</v>
      </c>
      <c r="L10" s="38">
        <v>223855361920</v>
      </c>
      <c r="N10" s="38">
        <v>-215097006600</v>
      </c>
      <c r="P10" s="38">
        <v>-465165671</v>
      </c>
      <c r="R10" s="38">
        <v>8293189649</v>
      </c>
    </row>
    <row r="11" spans="1:18" ht="18.75" x14ac:dyDescent="0.2">
      <c r="A11" s="59" t="s">
        <v>55</v>
      </c>
      <c r="B11" s="59"/>
      <c r="D11" s="38">
        <v>98503945213</v>
      </c>
      <c r="F11" s="38">
        <v>-99933402887</v>
      </c>
      <c r="H11" s="38">
        <v>-2599528</v>
      </c>
      <c r="I11" s="37"/>
      <c r="J11" s="38">
        <f t="shared" si="0"/>
        <v>-1432057202</v>
      </c>
      <c r="L11" s="38">
        <v>1783041569086</v>
      </c>
      <c r="N11" s="38">
        <v>-168906980060</v>
      </c>
      <c r="P11" s="38">
        <v>-16922228</v>
      </c>
      <c r="R11" s="38">
        <v>1614117666798</v>
      </c>
    </row>
    <row r="12" spans="1:18" ht="18.75" x14ac:dyDescent="0.2">
      <c r="A12" s="59" t="s">
        <v>158</v>
      </c>
      <c r="B12" s="59"/>
      <c r="D12" s="38">
        <v>0</v>
      </c>
      <c r="F12" s="38">
        <v>0</v>
      </c>
      <c r="H12" s="38">
        <v>0</v>
      </c>
      <c r="I12" s="37"/>
      <c r="J12" s="38">
        <f t="shared" si="0"/>
        <v>0</v>
      </c>
      <c r="L12" s="38">
        <v>363500187</v>
      </c>
      <c r="N12" s="38">
        <v>0</v>
      </c>
      <c r="P12" s="38">
        <v>96182565</v>
      </c>
      <c r="R12" s="38">
        <v>459682752</v>
      </c>
    </row>
    <row r="13" spans="1:18" ht="18.75" x14ac:dyDescent="0.2">
      <c r="A13" s="59" t="s">
        <v>159</v>
      </c>
      <c r="B13" s="59"/>
      <c r="D13" s="38">
        <v>0</v>
      </c>
      <c r="F13" s="38">
        <v>0</v>
      </c>
      <c r="H13" s="38">
        <v>0</v>
      </c>
      <c r="I13" s="37"/>
      <c r="J13" s="38">
        <f t="shared" si="0"/>
        <v>0</v>
      </c>
      <c r="L13" s="38">
        <v>88992630</v>
      </c>
      <c r="N13" s="38">
        <v>0</v>
      </c>
      <c r="P13" s="38">
        <v>41398910</v>
      </c>
      <c r="R13" s="38">
        <v>130391540</v>
      </c>
    </row>
    <row r="14" spans="1:18" ht="18.75" x14ac:dyDescent="0.2">
      <c r="A14" s="59" t="s">
        <v>160</v>
      </c>
      <c r="B14" s="59"/>
      <c r="D14" s="38">
        <v>0</v>
      </c>
      <c r="F14" s="38">
        <v>0</v>
      </c>
      <c r="H14" s="38">
        <v>0</v>
      </c>
      <c r="I14" s="37"/>
      <c r="J14" s="38">
        <f t="shared" si="0"/>
        <v>0</v>
      </c>
      <c r="L14" s="38">
        <v>110232069656</v>
      </c>
      <c r="N14" s="38">
        <v>0</v>
      </c>
      <c r="P14" s="38">
        <v>-14447656219</v>
      </c>
      <c r="R14" s="38">
        <v>95784413437</v>
      </c>
    </row>
    <row r="15" spans="1:18" ht="18.75" x14ac:dyDescent="0.2">
      <c r="A15" s="59" t="s">
        <v>96</v>
      </c>
      <c r="B15" s="59"/>
      <c r="D15" s="38">
        <v>15579498706</v>
      </c>
      <c r="F15" s="38">
        <v>0</v>
      </c>
      <c r="H15" s="38">
        <v>0</v>
      </c>
      <c r="I15" s="37"/>
      <c r="J15" s="38">
        <f t="shared" si="0"/>
        <v>15579498706</v>
      </c>
      <c r="L15" s="38">
        <v>89628131417</v>
      </c>
      <c r="N15" s="38">
        <v>-4988091755</v>
      </c>
      <c r="P15" s="38">
        <v>-499408</v>
      </c>
      <c r="R15" s="38">
        <v>84639540254</v>
      </c>
    </row>
    <row r="16" spans="1:18" ht="18.75" x14ac:dyDescent="0.2">
      <c r="A16" s="59" t="s">
        <v>161</v>
      </c>
      <c r="B16" s="59"/>
      <c r="D16" s="38">
        <v>0</v>
      </c>
      <c r="F16" s="38">
        <v>0</v>
      </c>
      <c r="H16" s="38">
        <v>0</v>
      </c>
      <c r="I16" s="37"/>
      <c r="J16" s="38">
        <f t="shared" si="0"/>
        <v>0</v>
      </c>
      <c r="L16" s="38">
        <v>0</v>
      </c>
      <c r="N16" s="38">
        <v>0</v>
      </c>
      <c r="P16" s="38">
        <v>233492174544</v>
      </c>
      <c r="R16" s="38">
        <v>233492174544</v>
      </c>
    </row>
    <row r="17" spans="1:18" ht="18.75" x14ac:dyDescent="0.2">
      <c r="A17" s="59" t="s">
        <v>162</v>
      </c>
      <c r="B17" s="59"/>
      <c r="D17" s="38">
        <v>0</v>
      </c>
      <c r="F17" s="38">
        <v>0</v>
      </c>
      <c r="H17" s="38">
        <v>0</v>
      </c>
      <c r="I17" s="37"/>
      <c r="J17" s="38">
        <f t="shared" si="0"/>
        <v>0</v>
      </c>
      <c r="L17" s="38">
        <v>39599324658</v>
      </c>
      <c r="N17" s="38">
        <v>0</v>
      </c>
      <c r="P17" s="38">
        <v>-185422643625</v>
      </c>
      <c r="R17" s="38">
        <v>-145823318967</v>
      </c>
    </row>
    <row r="18" spans="1:18" ht="18.75" x14ac:dyDescent="0.2">
      <c r="A18" s="59" t="s">
        <v>163</v>
      </c>
      <c r="B18" s="59"/>
      <c r="D18" s="38">
        <v>0</v>
      </c>
      <c r="F18" s="38">
        <v>0</v>
      </c>
      <c r="H18" s="38">
        <v>0</v>
      </c>
      <c r="I18" s="37"/>
      <c r="J18" s="38">
        <f t="shared" si="0"/>
        <v>0</v>
      </c>
      <c r="L18" s="38">
        <v>82083779778</v>
      </c>
      <c r="N18" s="38">
        <v>0</v>
      </c>
      <c r="P18" s="38">
        <v>27825774968</v>
      </c>
      <c r="R18" s="38">
        <v>109909554746</v>
      </c>
    </row>
    <row r="19" spans="1:18" ht="18.75" x14ac:dyDescent="0.2">
      <c r="A19" s="59" t="s">
        <v>164</v>
      </c>
      <c r="B19" s="59"/>
      <c r="D19" s="38">
        <v>0</v>
      </c>
      <c r="F19" s="38">
        <v>0</v>
      </c>
      <c r="H19" s="38">
        <v>0</v>
      </c>
      <c r="I19" s="37"/>
      <c r="J19" s="38">
        <f t="shared" si="0"/>
        <v>0</v>
      </c>
      <c r="L19" s="38">
        <v>6357349891</v>
      </c>
      <c r="N19" s="38">
        <v>0</v>
      </c>
      <c r="P19" s="38">
        <v>186625000</v>
      </c>
      <c r="R19" s="38">
        <v>6543974891</v>
      </c>
    </row>
    <row r="20" spans="1:18" ht="18.75" x14ac:dyDescent="0.2">
      <c r="A20" s="59" t="s">
        <v>165</v>
      </c>
      <c r="B20" s="59"/>
      <c r="D20" s="38">
        <v>0</v>
      </c>
      <c r="F20" s="38">
        <v>0</v>
      </c>
      <c r="H20" s="38">
        <v>0</v>
      </c>
      <c r="I20" s="37"/>
      <c r="J20" s="38">
        <f t="shared" si="0"/>
        <v>0</v>
      </c>
      <c r="L20" s="38">
        <v>43758041415</v>
      </c>
      <c r="N20" s="38">
        <v>0</v>
      </c>
      <c r="P20" s="38">
        <v>72637500</v>
      </c>
      <c r="R20" s="38">
        <v>43830678915</v>
      </c>
    </row>
    <row r="21" spans="1:18" ht="18.75" x14ac:dyDescent="0.2">
      <c r="A21" s="59" t="s">
        <v>166</v>
      </c>
      <c r="B21" s="59"/>
      <c r="D21" s="38">
        <v>0</v>
      </c>
      <c r="F21" s="38">
        <v>0</v>
      </c>
      <c r="H21" s="38">
        <v>0</v>
      </c>
      <c r="I21" s="37"/>
      <c r="J21" s="38">
        <f t="shared" si="0"/>
        <v>0</v>
      </c>
      <c r="L21" s="38">
        <v>1152880841391</v>
      </c>
      <c r="N21" s="38">
        <v>0</v>
      </c>
      <c r="P21" s="38">
        <v>-374731826418</v>
      </c>
      <c r="R21" s="38">
        <v>778149014973</v>
      </c>
    </row>
    <row r="22" spans="1:18" ht="18.75" x14ac:dyDescent="0.2">
      <c r="A22" s="59" t="s">
        <v>167</v>
      </c>
      <c r="B22" s="59"/>
      <c r="D22" s="38">
        <v>0</v>
      </c>
      <c r="F22" s="38">
        <v>0</v>
      </c>
      <c r="H22" s="38">
        <v>0</v>
      </c>
      <c r="I22" s="37"/>
      <c r="J22" s="38">
        <f t="shared" si="0"/>
        <v>0</v>
      </c>
      <c r="L22" s="38">
        <v>27228056300</v>
      </c>
      <c r="N22" s="38">
        <v>0</v>
      </c>
      <c r="P22" s="38">
        <v>28872068448</v>
      </c>
      <c r="R22" s="38">
        <v>56100124748</v>
      </c>
    </row>
    <row r="23" spans="1:18" ht="18.75" x14ac:dyDescent="0.2">
      <c r="A23" s="59" t="s">
        <v>168</v>
      </c>
      <c r="B23" s="59"/>
      <c r="D23" s="38">
        <v>0</v>
      </c>
      <c r="F23" s="38">
        <v>0</v>
      </c>
      <c r="H23" s="38">
        <v>0</v>
      </c>
      <c r="I23" s="37"/>
      <c r="J23" s="38">
        <f t="shared" si="0"/>
        <v>0</v>
      </c>
      <c r="L23" s="38">
        <v>16601765011</v>
      </c>
      <c r="N23" s="38">
        <v>0</v>
      </c>
      <c r="P23" s="38">
        <v>14810000092</v>
      </c>
      <c r="R23" s="38">
        <v>31411765103</v>
      </c>
    </row>
    <row r="24" spans="1:18" ht="18.75" x14ac:dyDescent="0.2">
      <c r="A24" s="59" t="s">
        <v>169</v>
      </c>
      <c r="B24" s="59"/>
      <c r="D24" s="38">
        <v>0</v>
      </c>
      <c r="F24" s="38">
        <v>0</v>
      </c>
      <c r="H24" s="38">
        <v>0</v>
      </c>
      <c r="I24" s="37"/>
      <c r="J24" s="38">
        <f t="shared" si="0"/>
        <v>0</v>
      </c>
      <c r="L24" s="38">
        <v>131833798</v>
      </c>
      <c r="N24" s="38">
        <v>0</v>
      </c>
      <c r="P24" s="38">
        <v>48397641</v>
      </c>
      <c r="R24" s="38">
        <v>180231439</v>
      </c>
    </row>
    <row r="25" spans="1:18" ht="18.75" x14ac:dyDescent="0.2">
      <c r="A25" s="59" t="s">
        <v>170</v>
      </c>
      <c r="B25" s="59"/>
      <c r="D25" s="38">
        <v>0</v>
      </c>
      <c r="F25" s="38">
        <v>0</v>
      </c>
      <c r="H25" s="38">
        <v>0</v>
      </c>
      <c r="I25" s="37"/>
      <c r="J25" s="38">
        <f t="shared" si="0"/>
        <v>0</v>
      </c>
      <c r="L25" s="38">
        <v>22432218606</v>
      </c>
      <c r="N25" s="38">
        <v>0</v>
      </c>
      <c r="P25" s="38">
        <v>9086724500</v>
      </c>
      <c r="R25" s="38">
        <v>31518943106</v>
      </c>
    </row>
    <row r="26" spans="1:18" ht="18.75" x14ac:dyDescent="0.2">
      <c r="A26" s="59" t="s">
        <v>102</v>
      </c>
      <c r="B26" s="59"/>
      <c r="D26" s="38">
        <v>27678551914</v>
      </c>
      <c r="F26" s="38">
        <v>-362500000</v>
      </c>
      <c r="H26" s="38">
        <v>0</v>
      </c>
      <c r="I26" s="37"/>
      <c r="J26" s="38">
        <f t="shared" si="0"/>
        <v>27316051914</v>
      </c>
      <c r="L26" s="38">
        <v>27678551914</v>
      </c>
      <c r="N26" s="38">
        <v>-362500000</v>
      </c>
      <c r="P26" s="38">
        <v>0</v>
      </c>
      <c r="R26" s="38">
        <v>27316051914</v>
      </c>
    </row>
    <row r="27" spans="1:18" ht="18.75" x14ac:dyDescent="0.2">
      <c r="A27" s="59" t="s">
        <v>93</v>
      </c>
      <c r="B27" s="59"/>
      <c r="D27" s="38">
        <v>34745244492</v>
      </c>
      <c r="F27" s="38">
        <v>0</v>
      </c>
      <c r="H27" s="38">
        <v>0</v>
      </c>
      <c r="I27" s="37"/>
      <c r="J27" s="38">
        <f t="shared" si="0"/>
        <v>34745244492</v>
      </c>
      <c r="L27" s="38">
        <v>66043209903</v>
      </c>
      <c r="N27" s="38">
        <v>-271875000</v>
      </c>
      <c r="P27" s="38">
        <v>0</v>
      </c>
      <c r="R27" s="38">
        <v>65771334903</v>
      </c>
    </row>
    <row r="28" spans="1:18" ht="18.75" x14ac:dyDescent="0.2">
      <c r="A28" s="59" t="s">
        <v>78</v>
      </c>
      <c r="B28" s="59"/>
      <c r="D28" s="38">
        <v>8296255549</v>
      </c>
      <c r="F28" s="38">
        <v>0</v>
      </c>
      <c r="H28" s="38">
        <v>0</v>
      </c>
      <c r="I28" s="37"/>
      <c r="J28" s="38">
        <f t="shared" si="0"/>
        <v>8296255549</v>
      </c>
      <c r="L28" s="38">
        <v>51086713692</v>
      </c>
      <c r="N28" s="38">
        <v>41097549719</v>
      </c>
      <c r="P28" s="38">
        <v>0</v>
      </c>
      <c r="R28" s="38">
        <v>92184263411</v>
      </c>
    </row>
    <row r="29" spans="1:18" ht="18.75" x14ac:dyDescent="0.2">
      <c r="A29" s="59" t="s">
        <v>76</v>
      </c>
      <c r="B29" s="59"/>
      <c r="D29" s="38">
        <v>9042960411</v>
      </c>
      <c r="F29" s="38">
        <v>1480814214</v>
      </c>
      <c r="H29" s="38">
        <v>0</v>
      </c>
      <c r="I29" s="37"/>
      <c r="J29" s="38">
        <f t="shared" si="0"/>
        <v>10523774625</v>
      </c>
      <c r="L29" s="38">
        <v>54210520257</v>
      </c>
      <c r="N29" s="38">
        <v>9325414242</v>
      </c>
      <c r="P29" s="38">
        <v>0</v>
      </c>
      <c r="R29" s="38">
        <v>63535934499</v>
      </c>
    </row>
    <row r="30" spans="1:18" ht="18.75" x14ac:dyDescent="0.2">
      <c r="A30" s="59" t="s">
        <v>73</v>
      </c>
      <c r="B30" s="59"/>
      <c r="D30" s="38">
        <v>5663591452</v>
      </c>
      <c r="F30" s="38">
        <v>0</v>
      </c>
      <c r="H30" s="38">
        <v>0</v>
      </c>
      <c r="I30" s="37"/>
      <c r="J30" s="38">
        <f t="shared" si="0"/>
        <v>5663591452</v>
      </c>
      <c r="L30" s="38">
        <v>33951960996</v>
      </c>
      <c r="N30" s="38">
        <v>-18315941932</v>
      </c>
      <c r="P30" s="38">
        <v>0</v>
      </c>
      <c r="R30" s="38">
        <v>15636019064</v>
      </c>
    </row>
    <row r="31" spans="1:18" ht="18.75" x14ac:dyDescent="0.2">
      <c r="A31" s="59" t="s">
        <v>61</v>
      </c>
      <c r="B31" s="59"/>
      <c r="D31" s="38">
        <v>45546829065</v>
      </c>
      <c r="F31" s="38">
        <v>-35735521762</v>
      </c>
      <c r="H31" s="38">
        <v>0</v>
      </c>
      <c r="I31" s="37"/>
      <c r="J31" s="38">
        <f t="shared" si="0"/>
        <v>9811307303</v>
      </c>
      <c r="L31" s="38">
        <v>269212285735</v>
      </c>
      <c r="N31" s="38">
        <v>-35735521762</v>
      </c>
      <c r="P31" s="38">
        <v>0</v>
      </c>
      <c r="R31" s="38">
        <v>233476763973</v>
      </c>
    </row>
    <row r="32" spans="1:18" ht="18.75" x14ac:dyDescent="0.2">
      <c r="A32" s="59" t="s">
        <v>105</v>
      </c>
      <c r="B32" s="59"/>
      <c r="D32" s="38">
        <v>41929851642</v>
      </c>
      <c r="F32" s="38">
        <v>233987440201</v>
      </c>
      <c r="H32" s="38">
        <v>0</v>
      </c>
      <c r="I32" s="37"/>
      <c r="J32" s="38">
        <f t="shared" si="0"/>
        <v>275917291843</v>
      </c>
      <c r="L32" s="38">
        <v>41929851642</v>
      </c>
      <c r="N32" s="38">
        <v>233987440201</v>
      </c>
      <c r="P32" s="38">
        <v>0</v>
      </c>
      <c r="R32" s="38">
        <v>275917291843</v>
      </c>
    </row>
    <row r="33" spans="1:18" ht="18.75" x14ac:dyDescent="0.2">
      <c r="A33" s="59" t="s">
        <v>64</v>
      </c>
      <c r="B33" s="59"/>
      <c r="D33" s="38">
        <v>15002905876</v>
      </c>
      <c r="F33" s="38">
        <v>0</v>
      </c>
      <c r="H33" s="38">
        <v>0</v>
      </c>
      <c r="I33" s="37"/>
      <c r="J33" s="38">
        <f t="shared" si="0"/>
        <v>15002905876</v>
      </c>
      <c r="L33" s="38">
        <v>89288392734</v>
      </c>
      <c r="N33" s="38">
        <v>0</v>
      </c>
      <c r="P33" s="38">
        <v>0</v>
      </c>
      <c r="R33" s="38">
        <v>89288392734</v>
      </c>
    </row>
    <row r="34" spans="1:18" ht="18.75" x14ac:dyDescent="0.2">
      <c r="A34" s="59" t="s">
        <v>70</v>
      </c>
      <c r="B34" s="59"/>
      <c r="D34" s="38">
        <v>14538401369</v>
      </c>
      <c r="F34" s="38">
        <v>0</v>
      </c>
      <c r="H34" s="38">
        <v>0</v>
      </c>
      <c r="I34" s="37"/>
      <c r="J34" s="38">
        <f t="shared" si="0"/>
        <v>14538401369</v>
      </c>
      <c r="L34" s="38">
        <v>88779265138</v>
      </c>
      <c r="N34" s="38">
        <v>0</v>
      </c>
      <c r="P34" s="38">
        <v>0</v>
      </c>
      <c r="R34" s="38">
        <v>88779265138</v>
      </c>
    </row>
    <row r="35" spans="1:18" ht="18.75" x14ac:dyDescent="0.2">
      <c r="A35" s="59" t="s">
        <v>67</v>
      </c>
      <c r="B35" s="59"/>
      <c r="D35" s="38">
        <v>3809634107</v>
      </c>
      <c r="F35" s="38">
        <v>0</v>
      </c>
      <c r="H35" s="38">
        <v>0</v>
      </c>
      <c r="I35" s="37"/>
      <c r="J35" s="38">
        <f t="shared" si="0"/>
        <v>3809634107</v>
      </c>
      <c r="L35" s="38">
        <v>22284488256</v>
      </c>
      <c r="N35" s="38">
        <v>-5353709463</v>
      </c>
      <c r="P35" s="38">
        <v>0</v>
      </c>
      <c r="R35" s="38">
        <v>16930778793</v>
      </c>
    </row>
    <row r="36" spans="1:18" ht="18.75" x14ac:dyDescent="0.2">
      <c r="A36" s="59" t="s">
        <v>99</v>
      </c>
      <c r="B36" s="59"/>
      <c r="D36" s="38">
        <v>31299342010</v>
      </c>
      <c r="F36" s="38">
        <v>0</v>
      </c>
      <c r="H36" s="38">
        <v>0</v>
      </c>
      <c r="I36" s="37"/>
      <c r="J36" s="38">
        <f t="shared" si="0"/>
        <v>31299342010</v>
      </c>
      <c r="L36" s="38">
        <v>179374629632</v>
      </c>
      <c r="N36" s="38">
        <v>0</v>
      </c>
      <c r="P36" s="38">
        <v>0</v>
      </c>
      <c r="R36" s="38">
        <v>179374629632</v>
      </c>
    </row>
    <row r="37" spans="1:18" ht="18.75" x14ac:dyDescent="0.2">
      <c r="A37" s="59" t="s">
        <v>90</v>
      </c>
      <c r="B37" s="59"/>
      <c r="D37" s="38">
        <v>76361739</v>
      </c>
      <c r="F37" s="38">
        <v>58039479</v>
      </c>
      <c r="H37" s="38">
        <v>0</v>
      </c>
      <c r="I37" s="37"/>
      <c r="J37" s="38">
        <f t="shared" si="0"/>
        <v>134401218</v>
      </c>
      <c r="L37" s="38">
        <v>423836676</v>
      </c>
      <c r="N37" s="38">
        <v>154921915</v>
      </c>
      <c r="P37" s="38">
        <v>0</v>
      </c>
      <c r="R37" s="38">
        <v>578758591</v>
      </c>
    </row>
    <row r="38" spans="1:18" ht="18.75" x14ac:dyDescent="0.2">
      <c r="A38" s="59" t="s">
        <v>58</v>
      </c>
      <c r="B38" s="59"/>
      <c r="D38" s="38">
        <v>1567261</v>
      </c>
      <c r="F38" s="38">
        <v>0</v>
      </c>
      <c r="H38" s="38">
        <v>0</v>
      </c>
      <c r="I38" s="37"/>
      <c r="J38" s="38">
        <f t="shared" si="0"/>
        <v>1567261</v>
      </c>
      <c r="L38" s="38">
        <v>9220721</v>
      </c>
      <c r="N38" s="38">
        <v>0</v>
      </c>
      <c r="P38" s="38">
        <v>0</v>
      </c>
      <c r="R38" s="38">
        <v>9220721</v>
      </c>
    </row>
    <row r="39" spans="1:18" ht="18.75" x14ac:dyDescent="0.2">
      <c r="A39" s="59" t="s">
        <v>84</v>
      </c>
      <c r="B39" s="59"/>
      <c r="D39" s="38">
        <v>144567548</v>
      </c>
      <c r="F39" s="38">
        <v>0</v>
      </c>
      <c r="H39" s="38">
        <v>0</v>
      </c>
      <c r="I39" s="37"/>
      <c r="J39" s="38">
        <f t="shared" si="0"/>
        <v>144567548</v>
      </c>
      <c r="L39" s="38">
        <v>832238075</v>
      </c>
      <c r="N39" s="38">
        <v>0</v>
      </c>
      <c r="P39" s="38">
        <v>0</v>
      </c>
      <c r="R39" s="38">
        <v>832238075</v>
      </c>
    </row>
    <row r="40" spans="1:18" ht="18.75" x14ac:dyDescent="0.2">
      <c r="A40" s="59" t="s">
        <v>41</v>
      </c>
      <c r="B40" s="59"/>
      <c r="D40" s="38">
        <v>0</v>
      </c>
      <c r="F40" s="38">
        <v>673077982</v>
      </c>
      <c r="H40" s="38">
        <v>0</v>
      </c>
      <c r="I40" s="37"/>
      <c r="J40" s="38">
        <f t="shared" si="0"/>
        <v>673077982</v>
      </c>
      <c r="L40" s="38">
        <v>0</v>
      </c>
      <c r="N40" s="38">
        <v>698747964</v>
      </c>
      <c r="P40" s="38">
        <v>0</v>
      </c>
      <c r="R40" s="38">
        <v>698747964</v>
      </c>
    </row>
    <row r="41" spans="1:18" ht="18.75" x14ac:dyDescent="0.2">
      <c r="A41" s="59" t="s">
        <v>47</v>
      </c>
      <c r="B41" s="59"/>
      <c r="D41" s="38">
        <v>0</v>
      </c>
      <c r="F41" s="38">
        <v>4042554384</v>
      </c>
      <c r="H41" s="38">
        <v>0</v>
      </c>
      <c r="I41" s="37"/>
      <c r="J41" s="38">
        <f t="shared" si="0"/>
        <v>4042554384</v>
      </c>
      <c r="L41" s="38">
        <v>0</v>
      </c>
      <c r="N41" s="38">
        <v>13467337753</v>
      </c>
      <c r="P41" s="38">
        <v>0</v>
      </c>
      <c r="R41" s="38">
        <v>13467337753</v>
      </c>
    </row>
    <row r="42" spans="1:18" ht="18.75" x14ac:dyDescent="0.2">
      <c r="A42" s="59" t="s">
        <v>44</v>
      </c>
      <c r="B42" s="59"/>
      <c r="D42" s="38">
        <v>0</v>
      </c>
      <c r="F42" s="38">
        <v>931791082</v>
      </c>
      <c r="H42" s="38">
        <v>0</v>
      </c>
      <c r="I42" s="37"/>
      <c r="J42" s="38">
        <f t="shared" si="0"/>
        <v>931791082</v>
      </c>
      <c r="L42" s="38">
        <v>0</v>
      </c>
      <c r="N42" s="38">
        <v>810692504</v>
      </c>
      <c r="P42" s="38">
        <v>0</v>
      </c>
      <c r="R42" s="38">
        <v>810692504</v>
      </c>
    </row>
    <row r="43" spans="1:18" ht="18.75" x14ac:dyDescent="0.2">
      <c r="A43" s="59" t="s">
        <v>50</v>
      </c>
      <c r="B43" s="59"/>
      <c r="D43" s="38">
        <v>0</v>
      </c>
      <c r="F43" s="38">
        <v>3674861811</v>
      </c>
      <c r="H43" s="38">
        <v>0</v>
      </c>
      <c r="I43" s="37"/>
      <c r="J43" s="38">
        <f t="shared" si="0"/>
        <v>3674861811</v>
      </c>
      <c r="L43" s="38">
        <v>0</v>
      </c>
      <c r="N43" s="38">
        <v>1968319543</v>
      </c>
      <c r="P43" s="38">
        <v>0</v>
      </c>
      <c r="R43" s="38">
        <v>1968319543</v>
      </c>
    </row>
    <row r="44" spans="1:18" ht="18.75" x14ac:dyDescent="0.2">
      <c r="A44" s="59" t="s">
        <v>52</v>
      </c>
      <c r="B44" s="59"/>
      <c r="D44" s="38">
        <v>0</v>
      </c>
      <c r="F44" s="38">
        <v>2054927477</v>
      </c>
      <c r="H44" s="38">
        <v>0</v>
      </c>
      <c r="I44" s="37"/>
      <c r="J44" s="38">
        <f t="shared" si="0"/>
        <v>2054927477</v>
      </c>
      <c r="L44" s="38">
        <v>0</v>
      </c>
      <c r="N44" s="38">
        <v>1192637625</v>
      </c>
      <c r="P44" s="38">
        <v>0</v>
      </c>
      <c r="R44" s="38">
        <v>1192637625</v>
      </c>
    </row>
    <row r="45" spans="1:18" ht="18.75" x14ac:dyDescent="0.2">
      <c r="A45" s="60" t="s">
        <v>38</v>
      </c>
      <c r="B45" s="60"/>
      <c r="D45" s="39">
        <v>0</v>
      </c>
      <c r="F45" s="39">
        <v>175428198</v>
      </c>
      <c r="H45" s="39">
        <v>0</v>
      </c>
      <c r="I45" s="37"/>
      <c r="J45" s="39">
        <f t="shared" si="0"/>
        <v>175428198</v>
      </c>
      <c r="L45" s="39">
        <v>0</v>
      </c>
      <c r="N45" s="39">
        <v>117060573</v>
      </c>
      <c r="P45" s="39">
        <v>0</v>
      </c>
      <c r="R45" s="39">
        <v>117060573</v>
      </c>
    </row>
    <row r="46" spans="1:18" ht="21.75" thickBot="1" x14ac:dyDescent="0.25">
      <c r="A46" s="61" t="s">
        <v>24</v>
      </c>
      <c r="B46" s="61"/>
      <c r="D46" s="40">
        <v>390593227690</v>
      </c>
      <c r="F46" s="40">
        <f>SUM(F8:F45)</f>
        <v>127812925898</v>
      </c>
      <c r="H46" s="40">
        <f>SUM(H8:H45)</f>
        <v>-177504989</v>
      </c>
      <c r="I46" s="37"/>
      <c r="J46" s="40">
        <f t="shared" si="0"/>
        <v>518228648599</v>
      </c>
      <c r="L46" s="40">
        <v>4524119602400</v>
      </c>
      <c r="N46" s="40">
        <v>-146211504533</v>
      </c>
      <c r="P46" s="40">
        <v>-260262469191</v>
      </c>
      <c r="R46" s="40">
        <v>4117645628676</v>
      </c>
    </row>
    <row r="47" spans="1:18" ht="13.5" thickTop="1" x14ac:dyDescent="0.2">
      <c r="R47" s="37"/>
    </row>
  </sheetData>
  <mergeCells count="46">
    <mergeCell ref="A1:R1"/>
    <mergeCell ref="A2:R2"/>
    <mergeCell ref="A3:R3"/>
    <mergeCell ref="B5:R5"/>
    <mergeCell ref="D6:J6"/>
    <mergeCell ref="L6:R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</mergeCells>
  <pageMargins left="0.39" right="0.39" top="0.39" bottom="0.39" header="0" footer="0"/>
  <pageSetup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0"/>
  <sheetViews>
    <sheetView rightToLeft="1" view="pageBreakPreview" zoomScaleNormal="100" zoomScaleSheetLayoutView="100" workbookViewId="0">
      <selection activeCell="K23" sqref="K23"/>
    </sheetView>
  </sheetViews>
  <sheetFormatPr defaultRowHeight="12.75" x14ac:dyDescent="0.2"/>
  <cols>
    <col min="1" max="1" width="6.5703125" bestFit="1" customWidth="1"/>
    <col min="2" max="2" width="58.28515625" customWidth="1"/>
    <col min="3" max="3" width="1.28515625" customWidth="1"/>
    <col min="4" max="4" width="36.5703125" customWidth="1"/>
    <col min="5" max="5" width="1.28515625" customWidth="1"/>
    <col min="6" max="6" width="36.5703125" customWidth="1"/>
  </cols>
  <sheetData>
    <row r="1" spans="1:6" ht="25.5" x14ac:dyDescent="0.2">
      <c r="A1" s="52" t="s">
        <v>0</v>
      </c>
      <c r="B1" s="52"/>
      <c r="C1" s="52"/>
      <c r="D1" s="52"/>
      <c r="E1" s="52"/>
      <c r="F1" s="52"/>
    </row>
    <row r="2" spans="1:6" ht="25.5" x14ac:dyDescent="0.2">
      <c r="A2" s="52" t="s">
        <v>123</v>
      </c>
      <c r="B2" s="52"/>
      <c r="C2" s="52"/>
      <c r="D2" s="52"/>
      <c r="E2" s="52"/>
      <c r="F2" s="52"/>
    </row>
    <row r="3" spans="1:6" ht="25.5" x14ac:dyDescent="0.2">
      <c r="A3" s="52" t="s">
        <v>2</v>
      </c>
      <c r="B3" s="52"/>
      <c r="C3" s="52"/>
      <c r="D3" s="52"/>
      <c r="E3" s="52"/>
      <c r="F3" s="52"/>
    </row>
    <row r="5" spans="1:6" ht="24" x14ac:dyDescent="0.2">
      <c r="A5" s="1" t="s">
        <v>171</v>
      </c>
      <c r="B5" s="53" t="s">
        <v>172</v>
      </c>
      <c r="C5" s="53"/>
      <c r="D5" s="53"/>
      <c r="E5" s="53"/>
      <c r="F5" s="53"/>
    </row>
    <row r="6" spans="1:6" ht="21" x14ac:dyDescent="0.2">
      <c r="D6" s="49" t="s">
        <v>142</v>
      </c>
      <c r="E6" s="49"/>
      <c r="F6" s="2" t="s">
        <v>143</v>
      </c>
    </row>
    <row r="7" spans="1:6" ht="21" x14ac:dyDescent="0.2">
      <c r="A7" s="49" t="s">
        <v>173</v>
      </c>
      <c r="B7" s="49"/>
      <c r="D7" s="20" t="s">
        <v>174</v>
      </c>
      <c r="E7" s="3"/>
      <c r="F7" s="20" t="s">
        <v>174</v>
      </c>
    </row>
    <row r="8" spans="1:6" ht="18.75" x14ac:dyDescent="0.2">
      <c r="A8" s="50" t="s">
        <v>224</v>
      </c>
      <c r="B8" s="50"/>
      <c r="D8" s="6">
        <v>0</v>
      </c>
      <c r="F8" s="6">
        <v>3876</v>
      </c>
    </row>
    <row r="9" spans="1:6" ht="18.75" x14ac:dyDescent="0.2">
      <c r="A9" s="54" t="s">
        <v>227</v>
      </c>
      <c r="B9" s="54"/>
      <c r="D9" s="16">
        <v>2046468</v>
      </c>
      <c r="F9" s="16">
        <v>3310460</v>
      </c>
    </row>
    <row r="10" spans="1:6" ht="18.75" x14ac:dyDescent="0.2">
      <c r="A10" s="54" t="s">
        <v>248</v>
      </c>
      <c r="B10" s="54"/>
      <c r="D10" s="16">
        <v>2477</v>
      </c>
      <c r="F10" s="16">
        <v>719300</v>
      </c>
    </row>
    <row r="11" spans="1:6" ht="18.75" x14ac:dyDescent="0.2">
      <c r="A11" s="54" t="s">
        <v>229</v>
      </c>
      <c r="B11" s="54"/>
      <c r="D11" s="16">
        <v>4612</v>
      </c>
      <c r="F11" s="16">
        <v>20598</v>
      </c>
    </row>
    <row r="12" spans="1:6" ht="18.75" x14ac:dyDescent="0.2">
      <c r="A12" s="54" t="s">
        <v>230</v>
      </c>
      <c r="B12" s="54"/>
      <c r="D12" s="16">
        <v>0</v>
      </c>
      <c r="F12" s="16">
        <v>9375</v>
      </c>
    </row>
    <row r="13" spans="1:6" ht="18.75" x14ac:dyDescent="0.2">
      <c r="A13" s="54" t="s">
        <v>231</v>
      </c>
      <c r="B13" s="54"/>
      <c r="D13" s="16">
        <v>0</v>
      </c>
      <c r="F13" s="16">
        <v>5897</v>
      </c>
    </row>
    <row r="14" spans="1:6" ht="18.75" x14ac:dyDescent="0.2">
      <c r="A14" s="54" t="s">
        <v>243</v>
      </c>
      <c r="B14" s="54"/>
      <c r="D14" s="16">
        <v>0</v>
      </c>
      <c r="F14" s="16">
        <v>2800</v>
      </c>
    </row>
    <row r="15" spans="1:6" ht="18.75" x14ac:dyDescent="0.2">
      <c r="A15" s="54" t="s">
        <v>242</v>
      </c>
      <c r="B15" s="54"/>
      <c r="D15" s="16">
        <v>4202</v>
      </c>
      <c r="F15" s="16">
        <v>24552</v>
      </c>
    </row>
    <row r="16" spans="1:6" ht="18.75" x14ac:dyDescent="0.2">
      <c r="A16" s="54" t="s">
        <v>244</v>
      </c>
      <c r="B16" s="54"/>
      <c r="D16" s="16">
        <v>2984</v>
      </c>
      <c r="F16" s="16">
        <v>17362</v>
      </c>
    </row>
    <row r="17" spans="1:6" ht="18.75" x14ac:dyDescent="0.2">
      <c r="A17" s="54" t="s">
        <v>249</v>
      </c>
      <c r="B17" s="54"/>
      <c r="D17" s="16">
        <v>0</v>
      </c>
      <c r="F17" s="16">
        <v>-32</v>
      </c>
    </row>
    <row r="18" spans="1:6" ht="18.75" x14ac:dyDescent="0.2">
      <c r="A18" s="54" t="s">
        <v>233</v>
      </c>
      <c r="B18" s="54"/>
      <c r="D18" s="16">
        <v>0</v>
      </c>
      <c r="F18" s="16">
        <v>8812</v>
      </c>
    </row>
    <row r="19" spans="1:6" ht="18.75" x14ac:dyDescent="0.2">
      <c r="A19" s="54" t="s">
        <v>250</v>
      </c>
      <c r="B19" s="54"/>
      <c r="D19" s="16">
        <v>0</v>
      </c>
      <c r="F19" s="16">
        <v>432383561</v>
      </c>
    </row>
    <row r="20" spans="1:6" ht="18.75" x14ac:dyDescent="0.2">
      <c r="A20" s="54" t="s">
        <v>251</v>
      </c>
      <c r="B20" s="54"/>
      <c r="D20" s="16">
        <v>0</v>
      </c>
      <c r="F20" s="16">
        <v>122520547</v>
      </c>
    </row>
    <row r="21" spans="1:6" ht="18.75" x14ac:dyDescent="0.2">
      <c r="A21" s="54" t="s">
        <v>252</v>
      </c>
      <c r="B21" s="54"/>
      <c r="D21" s="16">
        <v>0</v>
      </c>
      <c r="F21" s="16">
        <v>6271397244</v>
      </c>
    </row>
    <row r="22" spans="1:6" ht="18.75" x14ac:dyDescent="0.2">
      <c r="A22" s="54" t="s">
        <v>234</v>
      </c>
      <c r="B22" s="54"/>
      <c r="D22" s="16">
        <v>1592</v>
      </c>
      <c r="F22" s="16">
        <v>6200</v>
      </c>
    </row>
    <row r="23" spans="1:6" ht="18.75" x14ac:dyDescent="0.2">
      <c r="A23" s="54" t="s">
        <v>253</v>
      </c>
      <c r="B23" s="54"/>
      <c r="D23" s="16">
        <v>0</v>
      </c>
      <c r="F23" s="16">
        <v>33184931498</v>
      </c>
    </row>
    <row r="24" spans="1:6" ht="18.75" x14ac:dyDescent="0.2">
      <c r="A24" s="54" t="s">
        <v>247</v>
      </c>
      <c r="B24" s="54"/>
      <c r="D24" s="16">
        <v>45535068472</v>
      </c>
      <c r="F24" s="16">
        <v>241562465680</v>
      </c>
    </row>
    <row r="25" spans="1:6" ht="18.75" x14ac:dyDescent="0.2">
      <c r="A25" s="54" t="s">
        <v>254</v>
      </c>
      <c r="B25" s="54"/>
      <c r="D25" s="16">
        <v>1229589040</v>
      </c>
      <c r="F25" s="16">
        <v>9816219158</v>
      </c>
    </row>
    <row r="26" spans="1:6" ht="18.75" x14ac:dyDescent="0.2">
      <c r="A26" s="54" t="s">
        <v>255</v>
      </c>
      <c r="B26" s="54"/>
      <c r="D26" s="16">
        <v>31084931506</v>
      </c>
      <c r="F26" s="16">
        <v>72197260272</v>
      </c>
    </row>
    <row r="27" spans="1:6" ht="18.75" x14ac:dyDescent="0.2">
      <c r="A27" s="54" t="s">
        <v>240</v>
      </c>
      <c r="B27" s="54"/>
      <c r="D27" s="16">
        <v>4581123285</v>
      </c>
      <c r="F27" s="16">
        <v>30235413681</v>
      </c>
    </row>
    <row r="28" spans="1:6" ht="18.75" x14ac:dyDescent="0.2">
      <c r="A28" s="54" t="s">
        <v>256</v>
      </c>
      <c r="B28" s="54"/>
      <c r="D28" s="16">
        <v>3010684930</v>
      </c>
      <c r="F28" s="16">
        <v>19268383552</v>
      </c>
    </row>
    <row r="29" spans="1:6" ht="18.75" x14ac:dyDescent="0.2">
      <c r="A29" s="44" t="s">
        <v>240</v>
      </c>
      <c r="B29" s="44"/>
      <c r="D29" s="9">
        <v>3202717808</v>
      </c>
      <c r="F29" s="9">
        <v>12410531506</v>
      </c>
    </row>
    <row r="30" spans="1:6" ht="21.75" thickBot="1" x14ac:dyDescent="0.25">
      <c r="A30" s="46" t="s">
        <v>24</v>
      </c>
      <c r="B30" s="46"/>
      <c r="D30" s="12">
        <v>88646177376</v>
      </c>
      <c r="F30" s="12">
        <v>425505635899</v>
      </c>
    </row>
  </sheetData>
  <mergeCells count="29">
    <mergeCell ref="A1:F1"/>
    <mergeCell ref="A2:F2"/>
    <mergeCell ref="A3:F3"/>
    <mergeCell ref="B5:F5"/>
    <mergeCell ref="D6:E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</mergeCells>
  <pageMargins left="0.39" right="0.39" top="0.39" bottom="0.39" header="0" footer="0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2024-06-26T06:08:29Z</dcterms:created>
  <dcterms:modified xsi:type="dcterms:W3CDTF">2024-06-30T06:35:28Z</dcterms:modified>
</cp:coreProperties>
</file>