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با درآمد ثابت نگین سامان\گزارش افشا پرتفو\1402\"/>
    </mc:Choice>
  </mc:AlternateContent>
  <xr:revisionPtr revIDLastSave="0" documentId="13_ncr:1_{F5D732D2-89FA-466F-8947-B7120D643D27}" xr6:coauthVersionLast="47" xr6:coauthVersionMax="47" xr10:uidLastSave="{00000000-0000-0000-0000-000000000000}"/>
  <bookViews>
    <workbookView xWindow="-120" yWindow="-120" windowWidth="29040" windowHeight="15840" tabRatio="999" xr2:uid="{00000000-000D-0000-FFFF-FFFF00000000}"/>
  </bookViews>
  <sheets>
    <sheet name="سهام" sheetId="1" r:id="rId1"/>
    <sheet name="اوراق مشارکت" sheetId="3" r:id="rId2"/>
    <sheet name="تبعی" sheetId="2" r:id="rId3"/>
    <sheet name="تعدیل قیمت" sheetId="4" r:id="rId4"/>
    <sheet name="سپرده" sheetId="6" r:id="rId5"/>
    <sheet name="سود اوراق بهادار و سپرده بانکی" sheetId="7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  <sheet name="جمع درآمدها" sheetId="1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6" i="7" l="1"/>
  <c r="I12" i="10"/>
  <c r="I9" i="10"/>
  <c r="I10" i="10"/>
  <c r="I11" i="10"/>
  <c r="I8" i="10"/>
  <c r="O11" i="10"/>
  <c r="O12" i="10" s="1"/>
  <c r="O10" i="10"/>
  <c r="K45" i="7"/>
  <c r="K44" i="7"/>
  <c r="K46" i="7"/>
  <c r="O44" i="7"/>
  <c r="Q46" i="7"/>
  <c r="Q45" i="7"/>
  <c r="Q44" i="7"/>
  <c r="G46" i="7"/>
  <c r="C10" i="15"/>
  <c r="E10" i="15"/>
  <c r="G10" i="15"/>
  <c r="C10" i="14"/>
  <c r="E10" i="14"/>
  <c r="E18" i="13"/>
  <c r="G18" i="13"/>
  <c r="C37" i="12"/>
  <c r="E37" i="12"/>
  <c r="G37" i="12"/>
  <c r="I37" i="12"/>
  <c r="K37" i="12"/>
  <c r="M37" i="12"/>
  <c r="O37" i="12"/>
  <c r="Q37" i="12"/>
  <c r="K12" i="11"/>
  <c r="U12" i="11"/>
  <c r="S12" i="11"/>
  <c r="Q12" i="11"/>
  <c r="O12" i="11"/>
  <c r="M12" i="11"/>
  <c r="I12" i="11"/>
  <c r="G12" i="11"/>
  <c r="E12" i="11"/>
  <c r="C12" i="11"/>
  <c r="Q12" i="10"/>
  <c r="M12" i="10"/>
  <c r="K12" i="10"/>
  <c r="G12" i="10"/>
  <c r="E12" i="10"/>
  <c r="C12" i="10"/>
  <c r="C39" i="9"/>
  <c r="E39" i="9"/>
  <c r="G39" i="9"/>
  <c r="I39" i="9"/>
  <c r="K39" i="9"/>
  <c r="M39" i="9"/>
  <c r="O39" i="9"/>
  <c r="Q39" i="9"/>
  <c r="M46" i="7"/>
  <c r="O46" i="7"/>
  <c r="Q26" i="6"/>
  <c r="I26" i="6"/>
  <c r="K26" i="6"/>
  <c r="M26" i="6"/>
  <c r="O26" i="6"/>
  <c r="AG38" i="3"/>
  <c r="K38" i="3"/>
  <c r="M38" i="3"/>
  <c r="O38" i="3"/>
  <c r="Q38" i="3"/>
  <c r="S38" i="3"/>
  <c r="U38" i="3"/>
  <c r="W38" i="3"/>
  <c r="Y38" i="3"/>
  <c r="AA38" i="3"/>
  <c r="AC38" i="3"/>
  <c r="AE38" i="3"/>
  <c r="Y13" i="1"/>
  <c r="C13" i="1"/>
  <c r="E13" i="1"/>
  <c r="G13" i="1"/>
  <c r="K13" i="1"/>
  <c r="I13" i="1"/>
  <c r="M13" i="1"/>
  <c r="O13" i="1"/>
  <c r="Q13" i="1"/>
  <c r="S13" i="1"/>
  <c r="U13" i="1"/>
  <c r="W13" i="1"/>
</calcChain>
</file>

<file path=xl/sharedStrings.xml><?xml version="1.0" encoding="utf-8"?>
<sst xmlns="http://schemas.openxmlformats.org/spreadsheetml/2006/main" count="692" uniqueCount="205">
  <si>
    <t>صندوق سرمایه‌گذاری در اوراق بهادار با درآمد ثابت نگین سامان</t>
  </si>
  <si>
    <t>صورت وضعیت پورتفوی</t>
  </si>
  <si>
    <t>برای ماه منتهی به 1402/10/30</t>
  </si>
  <si>
    <t>نام شرکت</t>
  </si>
  <si>
    <t>1402/09/30</t>
  </si>
  <si>
    <t>تغییرات طی دوره</t>
  </si>
  <si>
    <t>1402/10/30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</si>
  <si>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</si>
  <si>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</si>
  <si>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</si>
  <si>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</si>
  <si>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</si>
  <si>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</si>
  <si>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</si>
  <si>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</si>
  <si>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بیمه سامان</t>
  </si>
  <si>
    <t>پیشگامان فن آوری و دانش آرامیس</t>
  </si>
  <si>
    <t>سرمایه‌گذاری‌ ملی‌ایران‌</t>
  </si>
  <si>
    <t>صندوق س. طلا کیمیا زرین کاردان</t>
  </si>
  <si>
    <t>تعداد اوراق تبعی</t>
  </si>
  <si>
    <t>قیمت اعمال</t>
  </si>
  <si>
    <t>تاریخ اعمال</t>
  </si>
  <si>
    <t>نرخ موثر</t>
  </si>
  <si>
    <t>اختیار ف.ت. بساما-18943-030201</t>
  </si>
  <si>
    <t>1403/02/01</t>
  </si>
  <si>
    <t>اطلاعات اوراق بهادار با درآمد ثابت</t>
  </si>
  <si>
    <t>نام اوراق</t>
  </si>
  <si>
    <t>تاریخ انتشار</t>
  </si>
  <si>
    <t>تاریخ سر رسید</t>
  </si>
  <si>
    <t>نرخ سود</t>
  </si>
  <si>
    <t>قیمت بازار هر ورقه</t>
  </si>
  <si>
    <t>سلف موازی متانول بوشهر 025</t>
  </si>
  <si>
    <t>1400/12/24</t>
  </si>
  <si>
    <t>1402/12/24</t>
  </si>
  <si>
    <t>اجاره تابان کاردان14041015</t>
  </si>
  <si>
    <t>1400/10/15</t>
  </si>
  <si>
    <t>1404/10/15</t>
  </si>
  <si>
    <t>اسنادخزانه-م7بودجه00-030912</t>
  </si>
  <si>
    <t>1400/04/14</t>
  </si>
  <si>
    <t>1403/09/12</t>
  </si>
  <si>
    <t>صکوک اجاره فولاد512-بدون ضامن</t>
  </si>
  <si>
    <t>1401/12/24</t>
  </si>
  <si>
    <t>1405/12/24</t>
  </si>
  <si>
    <t>صکوک اجاره ملی412-6 ماهه18%</t>
  </si>
  <si>
    <t>1400/12/23</t>
  </si>
  <si>
    <t>1404/12/22</t>
  </si>
  <si>
    <t>صکوک مرابحه دعبید12-3ماهه18%</t>
  </si>
  <si>
    <t>1400/12/25</t>
  </si>
  <si>
    <t>1404/12/24</t>
  </si>
  <si>
    <t>صکوک منفعت نفت1312-6ماهه 18/5%</t>
  </si>
  <si>
    <t>1399/12/17</t>
  </si>
  <si>
    <t>1403/12/17</t>
  </si>
  <si>
    <t>مرابحه اکتوور کو-کاردان070612</t>
  </si>
  <si>
    <t>1402/06/12</t>
  </si>
  <si>
    <t>1407/06/12</t>
  </si>
  <si>
    <t>مرابحه ذوب و نوردکرمان14060814</t>
  </si>
  <si>
    <t>1401/08/14</t>
  </si>
  <si>
    <t>1406/08/14</t>
  </si>
  <si>
    <t>مرابحه ش. دبش سبز گستر14060717</t>
  </si>
  <si>
    <t>1401/07/17</t>
  </si>
  <si>
    <t>1406/07/17</t>
  </si>
  <si>
    <t>مرابحه عام دولت100-ش.خ021127</t>
  </si>
  <si>
    <t>1400/11/27</t>
  </si>
  <si>
    <t>1402/11/27</t>
  </si>
  <si>
    <t>مرابحه عام دولت102-ش.خ031211</t>
  </si>
  <si>
    <t>1400/12/11</t>
  </si>
  <si>
    <t>1403/12/11</t>
  </si>
  <si>
    <t>مرابحه عام دولت107-ش.خ030724</t>
  </si>
  <si>
    <t>1401/03/24</t>
  </si>
  <si>
    <t>1403/07/24</t>
  </si>
  <si>
    <t>مرابحه عام دولت118-ش.خ060725</t>
  </si>
  <si>
    <t>1401/07/25</t>
  </si>
  <si>
    <t>1406/07/25</t>
  </si>
  <si>
    <t>مرابحه عام دولت138-ش.خ031004</t>
  </si>
  <si>
    <t>1402/07/04</t>
  </si>
  <si>
    <t>1403/10/04</t>
  </si>
  <si>
    <t>مرابحه عام دولت139-ش.خ040804</t>
  </si>
  <si>
    <t>1404/08/03</t>
  </si>
  <si>
    <t>مرابحه عام دولت140-ش.خ050504</t>
  </si>
  <si>
    <t>1405/05/04</t>
  </si>
  <si>
    <t>مرابحه عام دولت145-ش.خ050707</t>
  </si>
  <si>
    <t>1402/09/07</t>
  </si>
  <si>
    <t>1405/07/07</t>
  </si>
  <si>
    <t>مرابحه عام دولت146-ش.خ040514</t>
  </si>
  <si>
    <t>1402/09/14</t>
  </si>
  <si>
    <t>1404/05/13</t>
  </si>
  <si>
    <t>مرابحه عام دولت3-ش.خ 0303</t>
  </si>
  <si>
    <t>1399/03/27</t>
  </si>
  <si>
    <t>1403/03/27</t>
  </si>
  <si>
    <t>مرابحه عام دولت3-ش.خ0211</t>
  </si>
  <si>
    <t>1399/03/13</t>
  </si>
  <si>
    <t>1402/11/13</t>
  </si>
  <si>
    <t>مرابحه عام دولت4-ش.خ 0302</t>
  </si>
  <si>
    <t>1399/05/26</t>
  </si>
  <si>
    <t>1403/02/26</t>
  </si>
  <si>
    <t>مرابحه عام دولت76-ش.خ030406</t>
  </si>
  <si>
    <t>1399/12/06</t>
  </si>
  <si>
    <t>1403/04/06</t>
  </si>
  <si>
    <t>مرابحه عام دولت87-ش.خ030304</t>
  </si>
  <si>
    <t>1400/03/04</t>
  </si>
  <si>
    <t>1403/03/04</t>
  </si>
  <si>
    <t>مرابحه عام دولت94-ش.خ030816</t>
  </si>
  <si>
    <t>1400/09/16</t>
  </si>
  <si>
    <t>1403/08/16</t>
  </si>
  <si>
    <t>مرابحه عام دولت96-ش.خ030414</t>
  </si>
  <si>
    <t>1400/10/14</t>
  </si>
  <si>
    <t>1403/04/14</t>
  </si>
  <si>
    <t>مشارکت ش اسلامشهر312-3ماهه18%</t>
  </si>
  <si>
    <t>1399/12/26</t>
  </si>
  <si>
    <t>1403/12/26</t>
  </si>
  <si>
    <t>مشارکت ش اصفهان306-3ماهه18%</t>
  </si>
  <si>
    <t>1399/06/31</t>
  </si>
  <si>
    <t>1403/06/31</t>
  </si>
  <si>
    <t>مشارکت ش کرج0312-سه ماهه18%</t>
  </si>
  <si>
    <t>1399/12/28</t>
  </si>
  <si>
    <t>1403/12/28</t>
  </si>
  <si>
    <t>قیمت پایانی</t>
  </si>
  <si>
    <t>قیمت پس از تعدیل</t>
  </si>
  <si>
    <t>درصد تعدیل</t>
  </si>
  <si>
    <t>ارزش ناشی از تعدیل قیمت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</si>
  <si>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</si>
  <si>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</si>
  <si>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</si>
  <si>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</si>
  <si>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</si>
  <si>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</si>
  <si>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</si>
  <si>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</si>
  <si>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</si>
  <si>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آرژانتين</t>
  </si>
  <si>
    <t>826-810-13470000-1</t>
  </si>
  <si>
    <t>سپرده کوتاه مدت</t>
  </si>
  <si>
    <t>1395/12/07</t>
  </si>
  <si>
    <t>بانک ملی جهان کودک</t>
  </si>
  <si>
    <t>0111343018008</t>
  </si>
  <si>
    <t>حساب جاری</t>
  </si>
  <si>
    <t>1396/05/15</t>
  </si>
  <si>
    <t>بانک تجارت مطهري-مهرداد</t>
  </si>
  <si>
    <t>279915127</t>
  </si>
  <si>
    <t>279928474</t>
  </si>
  <si>
    <t>بانک سامان ملاصدرا</t>
  </si>
  <si>
    <t>829-810-13470000-1</t>
  </si>
  <si>
    <t>بانک ملی مستقل حافظ</t>
  </si>
  <si>
    <t>0226057940000</t>
  </si>
  <si>
    <t>بانک گردشگری آپادانا</t>
  </si>
  <si>
    <t>120-9967-722176-1</t>
  </si>
  <si>
    <t>بانک پاسارگاد ارمغان</t>
  </si>
  <si>
    <t>279-8100-14681876-1</t>
  </si>
  <si>
    <t>1399/12/27</t>
  </si>
  <si>
    <t>موسسه اعتباری ملل شیراز جنوبی</t>
  </si>
  <si>
    <t>051510277000000070</t>
  </si>
  <si>
    <t>1400/01/11</t>
  </si>
  <si>
    <t>بانک اقتصاد نوین مرزداران</t>
  </si>
  <si>
    <t>205-850-6681650-1</t>
  </si>
  <si>
    <t>1400/02/07</t>
  </si>
  <si>
    <t>بانک رفاه سعادت آباد</t>
  </si>
  <si>
    <t>332043253</t>
  </si>
  <si>
    <t>1401/02/05</t>
  </si>
  <si>
    <t>بانک پارسیان پاچنار</t>
  </si>
  <si>
    <t>47001229024602</t>
  </si>
  <si>
    <t>1401/04/07</t>
  </si>
  <si>
    <t>بانک خاورمیانه مهستان</t>
  </si>
  <si>
    <t>1005-10-810-707074711</t>
  </si>
  <si>
    <t>1401/06/15</t>
  </si>
  <si>
    <t>بانک آینده گاندی</t>
  </si>
  <si>
    <t>0303596087002</t>
  </si>
  <si>
    <t>1401/08/29</t>
  </si>
  <si>
    <t>بانک مسکن داودیه</t>
  </si>
  <si>
    <t>4110001908030</t>
  </si>
  <si>
    <t>1402/03/29</t>
  </si>
  <si>
    <t>بانک ملت سازمان صنایع ملی</t>
  </si>
  <si>
    <t>9911121134</t>
  </si>
  <si>
    <t>9940323255</t>
  </si>
  <si>
    <t>سپرده بلند مدت</t>
  </si>
  <si>
    <t>1402/07/24</t>
  </si>
  <si>
    <t>9953212704</t>
  </si>
  <si>
    <t>1402/08/07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</si>
  <si>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</si>
  <si>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</si>
  <si>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</si>
  <si>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</si>
  <si>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</si>
  <si>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</si>
  <si>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</si>
  <si>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</si>
  <si>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/>
  </si>
  <si>
    <t>بانک تجارت پالایشگاه تهران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</si>
  <si>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</si>
  <si>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</si>
  <si>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</si>
  <si>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</si>
  <si>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</si>
  <si>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</si>
  <si>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</si>
  <si>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</si>
  <si>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</si>
  <si>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</si>
  <si>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</si>
  <si>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6501926831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</si>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</sst>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sz val="18"/>
      <color rgb="FF000000"/>
      <name val="B Nazanin"/>
      <charset val="178"/>
    </font>
    <font>
      <sz val="18"/>
      <name val="B Nazanin"/>
      <charset val="178"/>
    </font>
    <font>
      <sz val="10"/>
      <name val="IRANSan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3" fontId="2" fillId="0" borderId="0" xfId="0" applyNumberFormat="1" applyFont="1"/>
    <xf numFmtId="3" fontId="1" fillId="0" borderId="2" xfId="0" applyNumberFormat="1" applyFont="1" applyBorder="1"/>
    <xf numFmtId="10" fontId="1" fillId="0" borderId="0" xfId="0" applyNumberFormat="1" applyFont="1"/>
    <xf numFmtId="10" fontId="1" fillId="0" borderId="2" xfId="0" applyNumberFormat="1" applyFont="1" applyBorder="1"/>
    <xf numFmtId="0" fontId="3" fillId="0" borderId="1" xfId="0" applyFont="1" applyBorder="1" applyAlignment="1">
      <alignment horizontal="center" vertical="center"/>
    </xf>
    <xf numFmtId="3" fontId="5" fillId="0" borderId="0" xfId="0" applyNumberFormat="1" applyFont="1"/>
    <xf numFmtId="3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6"/>
  <sheetViews>
    <sheetView rightToLeft="1" tabSelected="1" view="pageBreakPreview" zoomScaleNormal="85" zoomScaleSheetLayoutView="100" workbookViewId="0">
      <selection activeCell="A28" sqref="A28"/>
    </sheetView>
  </sheetViews>
  <sheetFormatPr defaultRowHeight="18.75"/>
  <cols>
    <col min="1" max="1" width="28.57031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1.4257812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3.57031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8.710937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24" style="1" customWidth="1"/>
    <col min="26" max="26" width="16.140625" style="1" customWidth="1"/>
    <col min="27" max="27" width="9.140625" style="1" customWidth="1"/>
    <col min="28" max="16384" width="9.140625" style="1"/>
  </cols>
  <sheetData>
    <row r="2" spans="1:25" ht="27.7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27.7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7.7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6" spans="1:25" ht="27.75">
      <c r="A6" s="15" t="s">
        <v>3</v>
      </c>
      <c r="C6" s="14" t="s">
        <v>4</v>
      </c>
      <c r="D6" s="14" t="s">
        <v>4</v>
      </c>
      <c r="E6" s="14" t="s">
        <v>4</v>
      </c>
      <c r="F6" s="14" t="s">
        <v>4</v>
      </c>
      <c r="G6" s="14" t="s">
        <v>4</v>
      </c>
      <c r="I6" s="14" t="s">
        <v>5</v>
      </c>
      <c r="J6" s="14" t="s">
        <v>5</v>
      </c>
      <c r="K6" s="14" t="s">
        <v>5</v>
      </c>
      <c r="L6" s="14" t="s">
        <v>5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  <c r="T6" s="14" t="s">
        <v>6</v>
      </c>
      <c r="U6" s="14" t="s">
        <v>6</v>
      </c>
      <c r="V6" s="14" t="s">
        <v>6</v>
      </c>
      <c r="W6" s="14" t="s">
        <v>6</v>
      </c>
      <c r="X6" s="14" t="s">
        <v>6</v>
      </c>
      <c r="Y6" s="14" t="s">
        <v>6</v>
      </c>
    </row>
    <row r="7" spans="1:25" ht="27.75">
      <c r="A7" s="15" t="s">
        <v>3</v>
      </c>
      <c r="C7" s="15" t="s">
        <v>7</v>
      </c>
      <c r="E7" s="15" t="s">
        <v>8</v>
      </c>
      <c r="G7" s="15" t="s">
        <v>9</v>
      </c>
      <c r="I7" s="14" t="s">
        <v>10</v>
      </c>
      <c r="J7" s="14" t="s">
        <v>10</v>
      </c>
      <c r="K7" s="14" t="s">
        <v>10</v>
      </c>
      <c r="M7" s="14" t="s">
        <v>11</v>
      </c>
      <c r="N7" s="14" t="s">
        <v>11</v>
      </c>
      <c r="O7" s="14" t="s">
        <v>11</v>
      </c>
      <c r="Q7" s="15" t="s">
        <v>7</v>
      </c>
      <c r="S7" s="15" t="s">
        <v>12</v>
      </c>
      <c r="U7" s="15" t="s">
        <v>8</v>
      </c>
      <c r="W7" s="15" t="s">
        <v>9</v>
      </c>
      <c r="Y7" s="12" t="s">
        <v>13</v>
      </c>
    </row>
    <row r="8" spans="1:25" ht="27.75">
      <c r="A8" s="14" t="s">
        <v>3</v>
      </c>
      <c r="C8" s="14" t="s">
        <v>7</v>
      </c>
      <c r="E8" s="14" t="s">
        <v>8</v>
      </c>
      <c r="G8" s="14" t="s">
        <v>9</v>
      </c>
      <c r="I8" s="14" t="s">
        <v>7</v>
      </c>
      <c r="K8" s="14" t="s">
        <v>8</v>
      </c>
      <c r="M8" s="14" t="s">
        <v>7</v>
      </c>
      <c r="O8" s="14" t="s">
        <v>14</v>
      </c>
      <c r="Q8" s="14" t="s">
        <v>7</v>
      </c>
      <c r="S8" s="14" t="s">
        <v>12</v>
      </c>
      <c r="U8" s="14" t="s">
        <v>8</v>
      </c>
      <c r="W8" s="14" t="s">
        <v>9</v>
      </c>
      <c r="Y8" s="13" t="s">
        <v>13</v>
      </c>
    </row>
    <row r="9" spans="1:25">
      <c r="A9" s="1" t="s">
        <v>15</v>
      </c>
      <c r="C9" s="2">
        <v>59405940</v>
      </c>
      <c r="E9" s="2">
        <v>780238653285</v>
      </c>
      <c r="G9" s="2">
        <v>1047472795465.87</v>
      </c>
      <c r="I9" s="2">
        <v>0</v>
      </c>
      <c r="K9" s="2">
        <v>0</v>
      </c>
      <c r="M9" s="2">
        <v>0</v>
      </c>
      <c r="O9" s="2">
        <v>0</v>
      </c>
      <c r="Q9" s="2">
        <v>59405940</v>
      </c>
      <c r="S9" s="2">
        <v>18029</v>
      </c>
      <c r="U9" s="2">
        <v>780238653285</v>
      </c>
      <c r="W9" s="2">
        <v>1064657065591.05</v>
      </c>
      <c r="Y9" s="6">
        <v>2.3199999999999998E-2</v>
      </c>
    </row>
    <row r="10" spans="1:25">
      <c r="A10" s="1" t="s">
        <v>16</v>
      </c>
      <c r="C10" s="2">
        <v>2635520</v>
      </c>
      <c r="E10" s="2">
        <v>11773894601</v>
      </c>
      <c r="G10" s="2">
        <v>20434741515</v>
      </c>
      <c r="I10" s="2">
        <v>0</v>
      </c>
      <c r="K10" s="2">
        <v>0</v>
      </c>
      <c r="M10" s="2">
        <v>-1960000</v>
      </c>
      <c r="O10" s="2">
        <v>15313492351</v>
      </c>
      <c r="Q10" s="2">
        <v>675520</v>
      </c>
      <c r="S10" s="2">
        <v>6800</v>
      </c>
      <c r="U10" s="2">
        <v>3017811010</v>
      </c>
      <c r="W10" s="2">
        <v>4566204460.8000002</v>
      </c>
      <c r="Y10" s="6">
        <v>1E-4</v>
      </c>
    </row>
    <row r="11" spans="1:25">
      <c r="A11" s="1" t="s">
        <v>17</v>
      </c>
      <c r="C11" s="2">
        <v>13994627</v>
      </c>
      <c r="E11" s="2">
        <v>75080581722</v>
      </c>
      <c r="G11" s="2">
        <v>99605330220.546005</v>
      </c>
      <c r="I11" s="2">
        <v>0</v>
      </c>
      <c r="K11" s="2">
        <v>0</v>
      </c>
      <c r="M11" s="2">
        <v>-13994627</v>
      </c>
      <c r="O11" s="2">
        <v>98075080736</v>
      </c>
      <c r="Q11" s="2">
        <v>0</v>
      </c>
      <c r="S11" s="2">
        <v>0</v>
      </c>
      <c r="U11" s="2">
        <v>0</v>
      </c>
      <c r="W11" s="2">
        <v>0</v>
      </c>
      <c r="Y11" s="6">
        <v>0</v>
      </c>
    </row>
    <row r="12" spans="1:25">
      <c r="A12" s="1" t="s">
        <v>18</v>
      </c>
      <c r="C12" s="2">
        <v>0</v>
      </c>
      <c r="E12" s="2">
        <v>0</v>
      </c>
      <c r="G12" s="2">
        <v>0</v>
      </c>
      <c r="I12" s="2">
        <v>3817890</v>
      </c>
      <c r="K12" s="2">
        <v>94032797919</v>
      </c>
      <c r="M12" s="2">
        <v>0</v>
      </c>
      <c r="O12" s="2">
        <v>0</v>
      </c>
      <c r="Q12" s="2">
        <v>3817890</v>
      </c>
      <c r="S12" s="2">
        <v>27308</v>
      </c>
      <c r="U12" s="2">
        <v>94032797919</v>
      </c>
      <c r="W12" s="2">
        <v>104133829390</v>
      </c>
      <c r="Y12" s="6">
        <v>2.3E-3</v>
      </c>
    </row>
    <row r="13" spans="1:25" ht="19.5" thickBot="1">
      <c r="C13" s="5">
        <f>SUM(C9:C12)</f>
        <v>76036087</v>
      </c>
      <c r="E13" s="5">
        <f>SUM(E9:E12)</f>
        <v>867093129608</v>
      </c>
      <c r="G13" s="5">
        <f>SUM(G9:G12)</f>
        <v>1167512867201.416</v>
      </c>
      <c r="I13" s="5">
        <f>SUM(I9:I12)</f>
        <v>3817890</v>
      </c>
      <c r="K13" s="5">
        <f>SUM(K9:K12)</f>
        <v>94032797919</v>
      </c>
      <c r="M13" s="5">
        <f>SUM(M9:M12)</f>
        <v>-15954627</v>
      </c>
      <c r="O13" s="5">
        <f>SUM(O9:O12)</f>
        <v>113388573087</v>
      </c>
      <c r="Q13" s="5">
        <f>SUM(Q9:Q12)</f>
        <v>63899350</v>
      </c>
      <c r="S13" s="5">
        <f>SUM(S9:S12)</f>
        <v>52137</v>
      </c>
      <c r="U13" s="5">
        <f>SUM(U9:U12)</f>
        <v>877289262214</v>
      </c>
      <c r="W13" s="5">
        <f>SUM(W9:W12)</f>
        <v>1173357099441.8501</v>
      </c>
      <c r="Y13" s="7">
        <f>SUM(Y9:Y12)</f>
        <v>2.5599999999999998E-2</v>
      </c>
    </row>
    <row r="14" spans="1:25" ht="19.5" thickTop="1">
      <c r="G14" s="2"/>
      <c r="U14" s="2"/>
      <c r="W14" s="2"/>
    </row>
    <row r="15" spans="1:25">
      <c r="G15" s="2"/>
      <c r="U15" s="2"/>
      <c r="W15" s="2"/>
    </row>
    <row r="16" spans="1:25">
      <c r="G16" s="2"/>
      <c r="U16" s="2"/>
      <c r="W16" s="2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scale="3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41"/>
  <sheetViews>
    <sheetView rightToLeft="1" view="pageBreakPreview" zoomScale="60" zoomScaleNormal="100" workbookViewId="0">
      <selection activeCell="AF18" sqref="AF18"/>
    </sheetView>
  </sheetViews>
  <sheetFormatPr defaultRowHeight="18.75"/>
  <cols>
    <col min="1" max="1" width="34.425781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5.85546875" style="1" bestFit="1" customWidth="1"/>
    <col min="8" max="8" width="1" style="1" customWidth="1"/>
    <col min="9" max="9" width="18.710937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5.85546875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7.75">
      <c r="A3" s="16" t="s">
        <v>177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7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7.75">
      <c r="A6" s="18" t="s">
        <v>181</v>
      </c>
      <c r="C6" s="17" t="s">
        <v>179</v>
      </c>
      <c r="D6" s="17" t="s">
        <v>179</v>
      </c>
      <c r="E6" s="17" t="s">
        <v>179</v>
      </c>
      <c r="F6" s="17" t="s">
        <v>179</v>
      </c>
      <c r="G6" s="17" t="s">
        <v>179</v>
      </c>
      <c r="H6" s="17" t="s">
        <v>179</v>
      </c>
      <c r="I6" s="17" t="s">
        <v>179</v>
      </c>
      <c r="K6" s="17" t="s">
        <v>180</v>
      </c>
      <c r="L6" s="17" t="s">
        <v>180</v>
      </c>
      <c r="M6" s="17" t="s">
        <v>180</v>
      </c>
      <c r="N6" s="17" t="s">
        <v>180</v>
      </c>
      <c r="O6" s="17" t="s">
        <v>180</v>
      </c>
      <c r="P6" s="17" t="s">
        <v>180</v>
      </c>
      <c r="Q6" s="17" t="s">
        <v>180</v>
      </c>
    </row>
    <row r="7" spans="1:17" ht="27.75">
      <c r="A7" s="17" t="s">
        <v>181</v>
      </c>
      <c r="C7" s="17" t="s">
        <v>195</v>
      </c>
      <c r="E7" s="17" t="s">
        <v>192</v>
      </c>
      <c r="G7" s="17" t="s">
        <v>193</v>
      </c>
      <c r="I7" s="17" t="s">
        <v>196</v>
      </c>
      <c r="K7" s="17" t="s">
        <v>195</v>
      </c>
      <c r="M7" s="17" t="s">
        <v>192</v>
      </c>
      <c r="O7" s="17" t="s">
        <v>193</v>
      </c>
      <c r="Q7" s="17" t="s">
        <v>196</v>
      </c>
    </row>
    <row r="8" spans="1:17">
      <c r="A8" s="1" t="s">
        <v>58</v>
      </c>
      <c r="C8" s="2">
        <v>6357349891</v>
      </c>
      <c r="E8" s="2">
        <v>0</v>
      </c>
      <c r="G8" s="2">
        <v>186625000</v>
      </c>
      <c r="I8" s="2">
        <v>6543974891</v>
      </c>
      <c r="K8" s="2">
        <v>6357349891</v>
      </c>
      <c r="M8" s="2">
        <v>0</v>
      </c>
      <c r="O8" s="2">
        <v>186625000</v>
      </c>
      <c r="Q8" s="2">
        <v>6543974891</v>
      </c>
    </row>
    <row r="9" spans="1:17">
      <c r="A9" s="1" t="s">
        <v>110</v>
      </c>
      <c r="C9" s="2">
        <v>43029423690</v>
      </c>
      <c r="E9" s="2">
        <v>15</v>
      </c>
      <c r="G9" s="2">
        <v>37499985</v>
      </c>
      <c r="I9" s="2">
        <v>43066923690</v>
      </c>
      <c r="K9" s="2">
        <v>43029423690</v>
      </c>
      <c r="M9" s="2">
        <v>15</v>
      </c>
      <c r="O9" s="2">
        <v>37499985</v>
      </c>
      <c r="Q9" s="2">
        <v>43066923690</v>
      </c>
    </row>
    <row r="10" spans="1:17">
      <c r="A10" s="1" t="s">
        <v>86</v>
      </c>
      <c r="C10" s="2">
        <v>57919521</v>
      </c>
      <c r="E10" s="2">
        <v>-29244698</v>
      </c>
      <c r="G10" s="2">
        <v>0</v>
      </c>
      <c r="I10" s="2">
        <v>28674823</v>
      </c>
      <c r="K10" s="2">
        <v>57919521</v>
      </c>
      <c r="M10" s="2">
        <v>-29244698</v>
      </c>
      <c r="O10" s="2">
        <v>0</v>
      </c>
      <c r="Q10" s="2">
        <v>28674823</v>
      </c>
    </row>
    <row r="11" spans="1:17">
      <c r="A11" s="1" t="s">
        <v>83</v>
      </c>
      <c r="C11" s="2">
        <v>7853769979</v>
      </c>
      <c r="E11" s="2">
        <v>864843218</v>
      </c>
      <c r="G11" s="2">
        <v>0</v>
      </c>
      <c r="I11" s="2">
        <v>8718613197</v>
      </c>
      <c r="K11" s="2">
        <v>7853769979</v>
      </c>
      <c r="M11" s="2">
        <v>864843218</v>
      </c>
      <c r="O11" s="2">
        <v>0</v>
      </c>
      <c r="Q11" s="2">
        <v>8718613197</v>
      </c>
    </row>
    <row r="12" spans="1:17">
      <c r="A12" s="1" t="s">
        <v>80</v>
      </c>
      <c r="C12" s="2">
        <v>7920933218</v>
      </c>
      <c r="E12" s="2">
        <v>264951969</v>
      </c>
      <c r="G12" s="2">
        <v>0</v>
      </c>
      <c r="I12" s="2">
        <v>8185885187</v>
      </c>
      <c r="K12" s="2">
        <v>7920933218</v>
      </c>
      <c r="M12" s="2">
        <v>264951969</v>
      </c>
      <c r="O12" s="2">
        <v>0</v>
      </c>
      <c r="Q12" s="2">
        <v>8185885187</v>
      </c>
    </row>
    <row r="13" spans="1:17">
      <c r="A13" s="1" t="s">
        <v>61</v>
      </c>
      <c r="C13" s="2">
        <v>68601523</v>
      </c>
      <c r="E13" s="2">
        <v>47441400</v>
      </c>
      <c r="G13" s="2">
        <v>0</v>
      </c>
      <c r="I13" s="2">
        <v>116042923</v>
      </c>
      <c r="K13" s="2">
        <v>68601523</v>
      </c>
      <c r="M13" s="2">
        <v>47441400</v>
      </c>
      <c r="O13" s="2">
        <v>0</v>
      </c>
      <c r="Q13" s="2">
        <v>116042923</v>
      </c>
    </row>
    <row r="14" spans="1:17">
      <c r="A14" s="1" t="s">
        <v>78</v>
      </c>
      <c r="C14" s="2">
        <v>9062991030</v>
      </c>
      <c r="E14" s="2">
        <v>1077438299</v>
      </c>
      <c r="G14" s="2">
        <v>0</v>
      </c>
      <c r="I14" s="2">
        <v>10140429329</v>
      </c>
      <c r="K14" s="2">
        <v>9062991030</v>
      </c>
      <c r="M14" s="2">
        <v>1077438299</v>
      </c>
      <c r="O14" s="2">
        <v>0</v>
      </c>
      <c r="Q14" s="2">
        <v>10140429329</v>
      </c>
    </row>
    <row r="15" spans="1:17">
      <c r="A15" s="1" t="s">
        <v>76</v>
      </c>
      <c r="C15" s="2">
        <v>5825179290</v>
      </c>
      <c r="E15" s="2">
        <v>2490330445</v>
      </c>
      <c r="G15" s="2">
        <v>0</v>
      </c>
      <c r="I15" s="2">
        <v>8315509735</v>
      </c>
      <c r="K15" s="2">
        <v>5825179290</v>
      </c>
      <c r="M15" s="2">
        <v>2490330445</v>
      </c>
      <c r="O15" s="2">
        <v>0</v>
      </c>
      <c r="Q15" s="2">
        <v>8315509735</v>
      </c>
    </row>
    <row r="16" spans="1:17">
      <c r="A16" s="1" t="s">
        <v>73</v>
      </c>
      <c r="C16" s="2">
        <v>5676136593</v>
      </c>
      <c r="E16" s="2">
        <v>0</v>
      </c>
      <c r="G16" s="2">
        <v>0</v>
      </c>
      <c r="I16" s="2">
        <v>5676136593</v>
      </c>
      <c r="K16" s="2">
        <v>5676136593</v>
      </c>
      <c r="M16" s="2">
        <v>0</v>
      </c>
      <c r="O16" s="2">
        <v>0</v>
      </c>
      <c r="Q16" s="2">
        <v>5676136593</v>
      </c>
    </row>
    <row r="17" spans="1:17">
      <c r="A17" s="1" t="s">
        <v>52</v>
      </c>
      <c r="C17" s="2">
        <v>43844974603</v>
      </c>
      <c r="E17" s="2">
        <v>0</v>
      </c>
      <c r="G17" s="2">
        <v>0</v>
      </c>
      <c r="I17" s="2">
        <v>43844974603</v>
      </c>
      <c r="K17" s="2">
        <v>43844974603</v>
      </c>
      <c r="M17" s="2">
        <v>0</v>
      </c>
      <c r="O17" s="2">
        <v>0</v>
      </c>
      <c r="Q17" s="2">
        <v>43844974603</v>
      </c>
    </row>
    <row r="18" spans="1:17">
      <c r="A18" s="1" t="s">
        <v>40</v>
      </c>
      <c r="C18" s="2">
        <v>158590742803</v>
      </c>
      <c r="E18" s="2">
        <v>259888160730</v>
      </c>
      <c r="G18" s="2">
        <v>0</v>
      </c>
      <c r="I18" s="2">
        <v>418478903533</v>
      </c>
      <c r="K18" s="2">
        <v>158590742803</v>
      </c>
      <c r="M18" s="2">
        <v>259888160730</v>
      </c>
      <c r="O18" s="2">
        <v>0</v>
      </c>
      <c r="Q18" s="2">
        <v>418478903533</v>
      </c>
    </row>
    <row r="19" spans="1:17">
      <c r="A19" s="1" t="s">
        <v>55</v>
      </c>
      <c r="C19" s="2">
        <v>14958723117</v>
      </c>
      <c r="E19" s="2">
        <v>0</v>
      </c>
      <c r="G19" s="2">
        <v>0</v>
      </c>
      <c r="I19" s="2">
        <v>14958723117</v>
      </c>
      <c r="K19" s="2">
        <v>14958723117</v>
      </c>
      <c r="M19" s="2">
        <v>0</v>
      </c>
      <c r="O19" s="2">
        <v>0</v>
      </c>
      <c r="Q19" s="2">
        <v>14958723117</v>
      </c>
    </row>
    <row r="20" spans="1:17">
      <c r="A20" s="1" t="s">
        <v>70</v>
      </c>
      <c r="C20" s="2">
        <v>14505868653</v>
      </c>
      <c r="E20" s="2">
        <v>0</v>
      </c>
      <c r="G20" s="2">
        <v>0</v>
      </c>
      <c r="I20" s="2">
        <v>14505868653</v>
      </c>
      <c r="K20" s="2">
        <v>14505868653</v>
      </c>
      <c r="M20" s="2">
        <v>0</v>
      </c>
      <c r="O20" s="2">
        <v>0</v>
      </c>
      <c r="Q20" s="2">
        <v>14505868653</v>
      </c>
    </row>
    <row r="21" spans="1:17">
      <c r="A21" s="1" t="s">
        <v>67</v>
      </c>
      <c r="C21" s="2">
        <v>28847283287</v>
      </c>
      <c r="E21" s="2">
        <v>3855021151</v>
      </c>
      <c r="G21" s="2">
        <v>0</v>
      </c>
      <c r="I21" s="2">
        <v>32702304438</v>
      </c>
      <c r="K21" s="2">
        <v>28847283287</v>
      </c>
      <c r="M21" s="2">
        <v>3855021151</v>
      </c>
      <c r="O21" s="2">
        <v>0</v>
      </c>
      <c r="Q21" s="2">
        <v>32702304438</v>
      </c>
    </row>
    <row r="22" spans="1:17">
      <c r="A22" s="1" t="s">
        <v>64</v>
      </c>
      <c r="C22" s="2">
        <v>3794531125</v>
      </c>
      <c r="E22" s="2">
        <v>0</v>
      </c>
      <c r="G22" s="2">
        <v>0</v>
      </c>
      <c r="I22" s="2">
        <v>3794531125</v>
      </c>
      <c r="K22" s="2">
        <v>3794531125</v>
      </c>
      <c r="M22" s="2">
        <v>0</v>
      </c>
      <c r="O22" s="2">
        <v>0</v>
      </c>
      <c r="Q22" s="2">
        <v>3794531125</v>
      </c>
    </row>
    <row r="23" spans="1:17">
      <c r="A23" s="1" t="s">
        <v>46</v>
      </c>
      <c r="C23" s="2">
        <v>28810720366</v>
      </c>
      <c r="E23" s="2">
        <v>0</v>
      </c>
      <c r="G23" s="2">
        <v>0</v>
      </c>
      <c r="I23" s="2">
        <v>28810720366</v>
      </c>
      <c r="K23" s="2">
        <v>28810720366</v>
      </c>
      <c r="M23" s="2">
        <v>0</v>
      </c>
      <c r="O23" s="2">
        <v>0</v>
      </c>
      <c r="Q23" s="2">
        <v>28810720366</v>
      </c>
    </row>
    <row r="24" spans="1:17">
      <c r="A24" s="1" t="s">
        <v>43</v>
      </c>
      <c r="C24" s="2">
        <v>98309911580</v>
      </c>
      <c r="E24" s="2">
        <v>0</v>
      </c>
      <c r="G24" s="2">
        <v>0</v>
      </c>
      <c r="I24" s="2">
        <v>98309911580</v>
      </c>
      <c r="K24" s="2">
        <v>98309911580</v>
      </c>
      <c r="M24" s="2">
        <v>0</v>
      </c>
      <c r="O24" s="2">
        <v>0</v>
      </c>
      <c r="Q24" s="2">
        <v>98309911580</v>
      </c>
    </row>
    <row r="25" spans="1:17">
      <c r="A25" s="1" t="s">
        <v>113</v>
      </c>
      <c r="C25" s="2">
        <v>28736863639</v>
      </c>
      <c r="E25" s="2">
        <v>0</v>
      </c>
      <c r="G25" s="2">
        <v>0</v>
      </c>
      <c r="I25" s="2">
        <v>28736863639</v>
      </c>
      <c r="K25" s="2">
        <v>28736863639</v>
      </c>
      <c r="M25" s="2">
        <v>0</v>
      </c>
      <c r="O25" s="2">
        <v>0</v>
      </c>
      <c r="Q25" s="2">
        <v>28736863639</v>
      </c>
    </row>
    <row r="26" spans="1:17">
      <c r="A26" s="1" t="s">
        <v>34</v>
      </c>
      <c r="C26" s="2">
        <v>36913811291</v>
      </c>
      <c r="E26" s="2">
        <v>0</v>
      </c>
      <c r="G26" s="2">
        <v>0</v>
      </c>
      <c r="I26" s="2">
        <v>36913811291</v>
      </c>
      <c r="K26" s="2">
        <v>36913811291</v>
      </c>
      <c r="M26" s="2">
        <v>0</v>
      </c>
      <c r="O26" s="2">
        <v>0</v>
      </c>
      <c r="Q26" s="2">
        <v>36913811291</v>
      </c>
    </row>
    <row r="27" spans="1:17">
      <c r="A27" s="1" t="s">
        <v>104</v>
      </c>
      <c r="C27" s="2">
        <v>69531634</v>
      </c>
      <c r="E27" s="2">
        <v>-21996012</v>
      </c>
      <c r="G27" s="2">
        <v>0</v>
      </c>
      <c r="I27" s="2">
        <v>47535622</v>
      </c>
      <c r="K27" s="2">
        <v>69531634</v>
      </c>
      <c r="M27" s="2">
        <v>-21996012</v>
      </c>
      <c r="O27" s="2">
        <v>0</v>
      </c>
      <c r="Q27" s="2">
        <v>47535622</v>
      </c>
    </row>
    <row r="28" spans="1:17">
      <c r="A28" s="1" t="s">
        <v>107</v>
      </c>
      <c r="C28" s="2">
        <v>14389666476</v>
      </c>
      <c r="E28" s="2">
        <v>0</v>
      </c>
      <c r="G28" s="2">
        <v>0</v>
      </c>
      <c r="I28" s="2">
        <v>14389666476</v>
      </c>
      <c r="K28" s="2">
        <v>14389666476</v>
      </c>
      <c r="M28" s="2">
        <v>0</v>
      </c>
      <c r="O28" s="2">
        <v>0</v>
      </c>
      <c r="Q28" s="2">
        <v>14389666476</v>
      </c>
    </row>
    <row r="29" spans="1:17">
      <c r="A29" s="1" t="s">
        <v>101</v>
      </c>
      <c r="C29" s="2">
        <v>39223941404</v>
      </c>
      <c r="E29" s="2">
        <v>-1191907927</v>
      </c>
      <c r="G29" s="2">
        <v>0</v>
      </c>
      <c r="I29" s="2">
        <v>38032033477</v>
      </c>
      <c r="K29" s="2">
        <v>39223941404</v>
      </c>
      <c r="M29" s="2">
        <v>-1191907927</v>
      </c>
      <c r="O29" s="2">
        <v>0</v>
      </c>
      <c r="Q29" s="2">
        <v>38032033477</v>
      </c>
    </row>
    <row r="30" spans="1:17">
      <c r="A30" s="1" t="s">
        <v>89</v>
      </c>
      <c r="C30" s="2">
        <v>61748314</v>
      </c>
      <c r="E30" s="2">
        <v>-4549174</v>
      </c>
      <c r="G30" s="2">
        <v>0</v>
      </c>
      <c r="I30" s="2">
        <v>57199140</v>
      </c>
      <c r="K30" s="2">
        <v>61748314</v>
      </c>
      <c r="M30" s="2">
        <v>-4549174</v>
      </c>
      <c r="O30" s="2">
        <v>0</v>
      </c>
      <c r="Q30" s="2">
        <v>57199140</v>
      </c>
    </row>
    <row r="31" spans="1:17">
      <c r="A31" s="1" t="s">
        <v>98</v>
      </c>
      <c r="C31" s="2">
        <v>66596912</v>
      </c>
      <c r="E31" s="2">
        <v>18996556</v>
      </c>
      <c r="G31" s="2">
        <v>0</v>
      </c>
      <c r="I31" s="2">
        <v>85593468</v>
      </c>
      <c r="K31" s="2">
        <v>66596912</v>
      </c>
      <c r="M31" s="2">
        <v>18996556</v>
      </c>
      <c r="O31" s="2">
        <v>0</v>
      </c>
      <c r="Q31" s="2">
        <v>85593468</v>
      </c>
    </row>
    <row r="32" spans="1:17">
      <c r="A32" s="1" t="s">
        <v>49</v>
      </c>
      <c r="C32" s="2">
        <v>1565087</v>
      </c>
      <c r="E32" s="2">
        <v>0</v>
      </c>
      <c r="G32" s="2">
        <v>0</v>
      </c>
      <c r="I32" s="2">
        <v>1565087</v>
      </c>
      <c r="K32" s="2">
        <v>1565087</v>
      </c>
      <c r="M32" s="2">
        <v>0</v>
      </c>
      <c r="O32" s="2">
        <v>0</v>
      </c>
      <c r="Q32" s="2">
        <v>1565087</v>
      </c>
    </row>
    <row r="33" spans="1:17">
      <c r="A33" s="1" t="s">
        <v>95</v>
      </c>
      <c r="C33" s="2">
        <v>139948025</v>
      </c>
      <c r="E33" s="2">
        <v>0</v>
      </c>
      <c r="G33" s="2">
        <v>0</v>
      </c>
      <c r="I33" s="2">
        <v>139948025</v>
      </c>
      <c r="K33" s="2">
        <v>139948025</v>
      </c>
      <c r="M33" s="2">
        <v>0</v>
      </c>
      <c r="O33" s="2">
        <v>0</v>
      </c>
      <c r="Q33" s="2">
        <v>139948025</v>
      </c>
    </row>
    <row r="34" spans="1:17">
      <c r="A34" s="1" t="s">
        <v>92</v>
      </c>
      <c r="C34" s="2">
        <v>77650801</v>
      </c>
      <c r="E34" s="2">
        <v>-106480696</v>
      </c>
      <c r="G34" s="2">
        <v>0</v>
      </c>
      <c r="I34" s="2">
        <v>-28829895</v>
      </c>
      <c r="K34" s="2">
        <v>77650801</v>
      </c>
      <c r="M34" s="2">
        <v>-106480696</v>
      </c>
      <c r="O34" s="2">
        <v>0</v>
      </c>
      <c r="Q34" s="2">
        <v>-28829895</v>
      </c>
    </row>
    <row r="35" spans="1:17">
      <c r="A35" s="1" t="s">
        <v>37</v>
      </c>
      <c r="C35" s="2">
        <v>0</v>
      </c>
      <c r="E35" s="2">
        <v>861219386</v>
      </c>
      <c r="G35" s="2">
        <v>0</v>
      </c>
      <c r="I35" s="2">
        <v>861219386</v>
      </c>
      <c r="K35" s="2">
        <v>0</v>
      </c>
      <c r="M35" s="2">
        <v>861219386</v>
      </c>
      <c r="O35" s="2">
        <v>0</v>
      </c>
      <c r="Q35" s="2">
        <v>861219386</v>
      </c>
    </row>
    <row r="36" spans="1:17">
      <c r="A36" s="1" t="s">
        <v>31</v>
      </c>
      <c r="C36" s="2">
        <v>0</v>
      </c>
      <c r="E36" s="2">
        <v>66415373913</v>
      </c>
      <c r="G36" s="2">
        <v>0</v>
      </c>
      <c r="I36" s="2">
        <v>66415373919</v>
      </c>
      <c r="K36" s="2">
        <v>0</v>
      </c>
      <c r="M36" s="2">
        <v>66415373919</v>
      </c>
      <c r="O36" s="2">
        <v>0</v>
      </c>
      <c r="Q36" s="2">
        <v>66415373919</v>
      </c>
    </row>
    <row r="37" spans="1:17" ht="19.5" thickBot="1">
      <c r="C37" s="5">
        <f>SUM(C8:C36)</f>
        <v>597196383852</v>
      </c>
      <c r="E37" s="5">
        <f>SUM(E8:E36)</f>
        <v>334429598575</v>
      </c>
      <c r="G37" s="5">
        <f>SUM(G8:G36)</f>
        <v>224124985</v>
      </c>
      <c r="I37" s="5">
        <f>SUM(I8:I36)</f>
        <v>931850107418</v>
      </c>
      <c r="K37" s="5">
        <f>SUM(K8:K36)</f>
        <v>597196383852</v>
      </c>
      <c r="M37" s="5">
        <f>SUM(M8:M36)</f>
        <v>334429598581</v>
      </c>
      <c r="O37" s="5">
        <f>SUM(O8:O36)</f>
        <v>224124985</v>
      </c>
      <c r="Q37" s="5">
        <f>SUM(Q8:Q36)</f>
        <v>931850107418</v>
      </c>
    </row>
    <row r="38" spans="1:17" ht="19.5" thickTop="1">
      <c r="C38" s="2"/>
      <c r="K38" s="2"/>
    </row>
    <row r="39" spans="1:17">
      <c r="C39" s="2"/>
    </row>
    <row r="40" spans="1:17">
      <c r="C40" s="2"/>
    </row>
    <row r="41" spans="1:17">
      <c r="C41" s="2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G19"/>
  <sheetViews>
    <sheetView rightToLeft="1" view="pageBreakPreview" zoomScale="60" zoomScaleNormal="100" workbookViewId="0">
      <selection activeCell="E15" sqref="E15"/>
    </sheetView>
  </sheetViews>
  <sheetFormatPr defaultRowHeight="18.75"/>
  <cols>
    <col min="1" max="1" width="27.7109375" style="1" bestFit="1" customWidth="1"/>
    <col min="2" max="2" width="1" style="1" customWidth="1"/>
    <col min="3" max="3" width="27.140625" style="1" bestFit="1" customWidth="1"/>
    <col min="4" max="4" width="1" style="1" customWidth="1"/>
    <col min="5" max="5" width="41.28515625" style="1" bestFit="1" customWidth="1"/>
    <col min="6" max="6" width="1" style="1" customWidth="1"/>
    <col min="7" max="7" width="41.28515625" style="1" bestFit="1" customWidth="1"/>
    <col min="8" max="16384" width="9.140625" style="1"/>
  </cols>
  <sheetData>
    <row r="2" spans="1:7" ht="27.75">
      <c r="A2" s="16" t="s">
        <v>0</v>
      </c>
      <c r="B2" s="16"/>
      <c r="C2" s="16"/>
      <c r="D2" s="16"/>
      <c r="E2" s="16"/>
      <c r="F2" s="16"/>
      <c r="G2" s="16"/>
    </row>
    <row r="3" spans="1:7" ht="27.75">
      <c r="A3" s="16" t="s">
        <v>177</v>
      </c>
      <c r="B3" s="16"/>
      <c r="C3" s="16"/>
      <c r="D3" s="16"/>
      <c r="E3" s="16"/>
      <c r="F3" s="16"/>
      <c r="G3" s="16"/>
    </row>
    <row r="4" spans="1:7" ht="27.75">
      <c r="A4" s="16" t="s">
        <v>2</v>
      </c>
      <c r="B4" s="16"/>
      <c r="C4" s="16"/>
      <c r="D4" s="16"/>
      <c r="E4" s="16"/>
      <c r="F4" s="16"/>
      <c r="G4" s="16"/>
    </row>
    <row r="6" spans="1:7" ht="27.75">
      <c r="A6" s="17" t="s">
        <v>197</v>
      </c>
      <c r="B6" s="17" t="s">
        <v>197</v>
      </c>
      <c r="C6" s="17" t="s">
        <v>197</v>
      </c>
      <c r="E6" s="8" t="s">
        <v>179</v>
      </c>
      <c r="G6" s="8" t="s">
        <v>180</v>
      </c>
    </row>
    <row r="7" spans="1:7">
      <c r="A7" s="1" t="s">
        <v>129</v>
      </c>
      <c r="C7" s="1" t="s">
        <v>130</v>
      </c>
      <c r="E7" s="2">
        <v>1281</v>
      </c>
      <c r="G7" s="2">
        <v>1281</v>
      </c>
    </row>
    <row r="8" spans="1:7">
      <c r="A8" s="1" t="s">
        <v>140</v>
      </c>
      <c r="C8" s="1" t="s">
        <v>141</v>
      </c>
      <c r="E8" s="2">
        <v>338885</v>
      </c>
      <c r="G8" s="2">
        <v>338885</v>
      </c>
    </row>
    <row r="9" spans="1:7">
      <c r="A9" s="1" t="s">
        <v>142</v>
      </c>
      <c r="C9" s="1" t="s">
        <v>143</v>
      </c>
      <c r="E9" s="2">
        <v>2372</v>
      </c>
      <c r="G9" s="2">
        <v>2372</v>
      </c>
    </row>
    <row r="10" spans="1:7">
      <c r="A10" s="1" t="s">
        <v>149</v>
      </c>
      <c r="C10" s="1" t="s">
        <v>150</v>
      </c>
      <c r="E10" s="2">
        <v>5897</v>
      </c>
      <c r="G10" s="2">
        <v>5897</v>
      </c>
    </row>
    <row r="11" spans="1:7">
      <c r="A11" s="1" t="s">
        <v>152</v>
      </c>
      <c r="C11" s="1" t="s">
        <v>153</v>
      </c>
      <c r="E11" s="2">
        <v>2800</v>
      </c>
      <c r="G11" s="2">
        <v>2800</v>
      </c>
    </row>
    <row r="12" spans="1:7">
      <c r="A12" s="1" t="s">
        <v>155</v>
      </c>
      <c r="C12" s="1" t="s">
        <v>156</v>
      </c>
      <c r="E12" s="2">
        <v>4200</v>
      </c>
      <c r="G12" s="2">
        <v>4200</v>
      </c>
    </row>
    <row r="13" spans="1:7">
      <c r="A13" s="1" t="s">
        <v>161</v>
      </c>
      <c r="C13" s="1" t="s">
        <v>162</v>
      </c>
      <c r="E13" s="2">
        <v>2836</v>
      </c>
      <c r="G13" s="2">
        <v>2836</v>
      </c>
    </row>
    <row r="14" spans="1:7">
      <c r="A14" s="1" t="s">
        <v>186</v>
      </c>
      <c r="C14" s="1" t="s">
        <v>198</v>
      </c>
      <c r="E14" s="2">
        <v>-32</v>
      </c>
      <c r="G14" s="2">
        <v>-32</v>
      </c>
    </row>
    <row r="15" spans="1:7">
      <c r="A15" s="1" t="s">
        <v>170</v>
      </c>
      <c r="C15" s="1" t="s">
        <v>171</v>
      </c>
      <c r="E15" s="2">
        <v>3334</v>
      </c>
      <c r="G15" s="2">
        <v>3334</v>
      </c>
    </row>
    <row r="16" spans="1:7">
      <c r="A16" s="1" t="s">
        <v>170</v>
      </c>
      <c r="C16" s="1" t="s">
        <v>172</v>
      </c>
      <c r="E16" s="2">
        <v>432383561</v>
      </c>
      <c r="G16" s="2">
        <v>432383561</v>
      </c>
    </row>
    <row r="17" spans="1:7">
      <c r="A17" s="1" t="s">
        <v>170</v>
      </c>
      <c r="C17" s="1" t="s">
        <v>175</v>
      </c>
      <c r="E17" s="2">
        <v>122520547</v>
      </c>
      <c r="G17" s="2">
        <v>122520547</v>
      </c>
    </row>
    <row r="18" spans="1:7" ht="19.5" thickBot="1">
      <c r="E18" s="5">
        <f>SUM(E7:E17)</f>
        <v>555265681</v>
      </c>
      <c r="G18" s="5">
        <f>SUM(G7:G17)</f>
        <v>555265681</v>
      </c>
    </row>
    <row r="19" spans="1:7" ht="19.5" thickTop="1"/>
  </sheetData>
  <mergeCells count="4">
    <mergeCell ref="A4:G4"/>
    <mergeCell ref="A3:G3"/>
    <mergeCell ref="A2:G2"/>
    <mergeCell ref="A6:C6"/>
  </mergeCells>
  <pageMargins left="0.7" right="0.7" top="0.75" bottom="0.75" header="0.3" footer="0.3"/>
  <pageSetup scale="6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view="pageBreakPreview" zoomScale="115" zoomScaleNormal="100" zoomScaleSheetLayoutView="115" workbookViewId="0">
      <selection activeCell="C11" sqref="C11"/>
    </sheetView>
  </sheetViews>
  <sheetFormatPr defaultRowHeight="18.75"/>
  <cols>
    <col min="1" max="1" width="34.140625" style="1" bestFit="1" customWidth="1"/>
    <col min="2" max="2" width="1" style="1" customWidth="1"/>
    <col min="3" max="3" width="24" style="1" customWidth="1"/>
    <col min="4" max="4" width="1" style="1" customWidth="1"/>
    <col min="5" max="5" width="36" style="1" customWidth="1"/>
    <col min="6" max="6" width="1" style="1" customWidth="1"/>
    <col min="7" max="7" width="9.140625" style="1" customWidth="1"/>
    <col min="8" max="16384" width="9.140625" style="1"/>
  </cols>
  <sheetData>
    <row r="2" spans="1:5" ht="27.75">
      <c r="A2" s="16" t="s">
        <v>0</v>
      </c>
      <c r="B2" s="16"/>
      <c r="C2" s="16"/>
      <c r="D2" s="16"/>
      <c r="E2" s="16"/>
    </row>
    <row r="3" spans="1:5" ht="27.75">
      <c r="A3" s="16" t="s">
        <v>177</v>
      </c>
      <c r="B3" s="16"/>
      <c r="C3" s="16"/>
      <c r="D3" s="16"/>
      <c r="E3" s="16"/>
    </row>
    <row r="4" spans="1:5" ht="27.75">
      <c r="A4" s="16" t="s">
        <v>2</v>
      </c>
      <c r="B4" s="16"/>
      <c r="C4" s="16"/>
      <c r="D4" s="16"/>
      <c r="E4" s="16"/>
    </row>
    <row r="6" spans="1:5" ht="27.75">
      <c r="A6" s="8" t="s">
        <v>199</v>
      </c>
      <c r="C6" s="17" t="s">
        <v>179</v>
      </c>
      <c r="E6" s="17" t="s">
        <v>6</v>
      </c>
    </row>
    <row r="7" spans="1:5">
      <c r="A7" s="1" t="s">
        <v>199</v>
      </c>
      <c r="C7" s="2">
        <v>58</v>
      </c>
      <c r="E7" s="2">
        <v>58</v>
      </c>
    </row>
    <row r="8" spans="1:5">
      <c r="A8" s="1" t="s">
        <v>200</v>
      </c>
      <c r="C8" s="2">
        <v>280192553</v>
      </c>
      <c r="E8" s="2">
        <v>280192553</v>
      </c>
    </row>
    <row r="9" spans="1:5">
      <c r="A9" s="1" t="s">
        <v>201</v>
      </c>
      <c r="C9" s="2">
        <v>52351687</v>
      </c>
      <c r="E9" s="2">
        <v>52351687</v>
      </c>
    </row>
    <row r="10" spans="1:5" ht="19.5" thickBot="1">
      <c r="A10" s="1" t="s">
        <v>185</v>
      </c>
      <c r="C10" s="5">
        <f>SUM(C7:C9)</f>
        <v>332544298</v>
      </c>
      <c r="E10" s="5">
        <f>SUM(E7:E9)</f>
        <v>332544298</v>
      </c>
    </row>
    <row r="11" spans="1:5" ht="19.5" thickTop="1"/>
  </sheetData>
  <mergeCells count="5">
    <mergeCell ref="A4:E4"/>
    <mergeCell ref="A3:E3"/>
    <mergeCell ref="A2:E2"/>
    <mergeCell ref="C6"/>
    <mergeCell ref="E6"/>
  </mergeCells>
  <pageMargins left="0.7" right="0.7" top="0.75" bottom="0.75" header="0.3" footer="0.3"/>
  <pageSetup scale="9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view="pageBreakPreview" zoomScale="130" zoomScaleNormal="100" zoomScaleSheetLayoutView="130" workbookViewId="0">
      <selection activeCell="A6" activeCellId="3" sqref="G6 E6 C6 A6"/>
    </sheetView>
  </sheetViews>
  <sheetFormatPr defaultRowHeight="18.75"/>
  <cols>
    <col min="1" max="1" width="24.285156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7.75">
      <c r="A2" s="16" t="s">
        <v>0</v>
      </c>
      <c r="B2" s="16"/>
      <c r="C2" s="16"/>
      <c r="D2" s="16"/>
      <c r="E2" s="16"/>
      <c r="F2" s="16"/>
      <c r="G2" s="16"/>
    </row>
    <row r="3" spans="1:7" ht="27.75">
      <c r="A3" s="16" t="s">
        <v>177</v>
      </c>
      <c r="B3" s="16"/>
      <c r="C3" s="16"/>
      <c r="D3" s="16"/>
      <c r="E3" s="16"/>
      <c r="F3" s="16"/>
      <c r="G3" s="16"/>
    </row>
    <row r="4" spans="1:7" ht="27.75">
      <c r="A4" s="16" t="s">
        <v>2</v>
      </c>
      <c r="B4" s="16"/>
      <c r="C4" s="16"/>
      <c r="D4" s="16"/>
      <c r="E4" s="16"/>
      <c r="F4" s="16"/>
      <c r="G4" s="16"/>
    </row>
    <row r="6" spans="1:7" ht="27.75">
      <c r="A6" s="17" t="s">
        <v>181</v>
      </c>
      <c r="C6" s="17" t="s">
        <v>126</v>
      </c>
      <c r="E6" s="17" t="s">
        <v>194</v>
      </c>
      <c r="G6" s="17" t="s">
        <v>13</v>
      </c>
    </row>
    <row r="7" spans="1:7">
      <c r="A7" s="1" t="s">
        <v>202</v>
      </c>
      <c r="C7" s="2">
        <v>25200007410</v>
      </c>
      <c r="E7" s="6">
        <v>2.63E-2</v>
      </c>
      <c r="G7" s="6">
        <v>5.0000000000000001E-4</v>
      </c>
    </row>
    <row r="8" spans="1:7">
      <c r="A8" s="1" t="s">
        <v>203</v>
      </c>
      <c r="C8" s="2">
        <v>931850107418</v>
      </c>
      <c r="E8" s="6">
        <v>0.9718</v>
      </c>
      <c r="G8" s="6">
        <v>2.0299999999999999E-2</v>
      </c>
    </row>
    <row r="9" spans="1:7">
      <c r="A9" s="1" t="s">
        <v>204</v>
      </c>
      <c r="C9" s="2">
        <v>555265681</v>
      </c>
      <c r="E9" s="6">
        <v>5.9999999999999995E-4</v>
      </c>
      <c r="G9" s="6">
        <v>0</v>
      </c>
    </row>
    <row r="10" spans="1:7" ht="19.5" thickBot="1">
      <c r="C10" s="5">
        <f>SUM(C7:C9)</f>
        <v>957605380509</v>
      </c>
      <c r="E10" s="7">
        <f>SUM(E7:E9)</f>
        <v>0.99870000000000003</v>
      </c>
      <c r="G10" s="7">
        <f>SUM(G7:G9)</f>
        <v>2.0799999999999999E-2</v>
      </c>
    </row>
    <row r="11" spans="1:7" ht="19.5" thickTop="1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G42"/>
  <sheetViews>
    <sheetView rightToLeft="1" view="pageBreakPreview" zoomScale="70" zoomScaleNormal="85" zoomScaleSheetLayoutView="70" workbookViewId="0">
      <selection activeCell="E20" sqref="E20"/>
    </sheetView>
  </sheetViews>
  <sheetFormatPr defaultRowHeight="18.75"/>
  <cols>
    <col min="1" max="1" width="34.42578125" style="1" bestFit="1" customWidth="1"/>
    <col min="2" max="2" width="1" style="1" customWidth="1"/>
    <col min="3" max="3" width="16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11.8554687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11.425781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5.140625" style="1" bestFit="1" customWidth="1"/>
    <col min="16" max="16" width="1" style="1" customWidth="1"/>
    <col min="17" max="17" width="7" style="1" bestFit="1" customWidth="1"/>
    <col min="18" max="18" width="1" style="1" customWidth="1"/>
    <col min="19" max="19" width="18.42578125" style="1" bestFit="1" customWidth="1"/>
    <col min="20" max="20" width="1" style="1" customWidth="1"/>
    <col min="21" max="21" width="11.42578125" style="1" bestFit="1" customWidth="1"/>
    <col min="22" max="22" width="1" style="1" customWidth="1"/>
    <col min="23" max="23" width="20.5703125" style="1" bestFit="1" customWidth="1"/>
    <col min="24" max="24" width="1" style="1" customWidth="1"/>
    <col min="25" max="25" width="11.42578125" style="1" bestFit="1" customWidth="1"/>
    <col min="26" max="26" width="1" style="1" customWidth="1"/>
    <col min="27" max="27" width="24.5703125" style="1" bestFit="1" customWidth="1"/>
    <col min="28" max="28" width="1" style="1" customWidth="1"/>
    <col min="29" max="29" width="20.5703125" style="1" bestFit="1" customWidth="1"/>
    <col min="30" max="30" width="1" style="1" customWidth="1"/>
    <col min="31" max="31" width="25.140625" style="1" bestFit="1" customWidth="1"/>
    <col min="32" max="32" width="1" style="1" customWidth="1"/>
    <col min="33" max="33" width="38.140625" style="1" bestFit="1" customWidth="1"/>
    <col min="34" max="34" width="1" style="1" customWidth="1"/>
    <col min="35" max="35" width="9.140625" style="1" customWidth="1"/>
    <col min="36" max="16384" width="9.140625" style="1"/>
  </cols>
  <sheetData>
    <row r="2" spans="1:33" ht="27.7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 ht="27.7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</row>
    <row r="4" spans="1:33" ht="27.7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</row>
    <row r="6" spans="1:33" ht="27.75">
      <c r="A6" s="14" t="s">
        <v>25</v>
      </c>
      <c r="B6" s="14" t="s">
        <v>25</v>
      </c>
      <c r="C6" s="14" t="s">
        <v>25</v>
      </c>
      <c r="D6" s="14" t="s">
        <v>25</v>
      </c>
      <c r="E6" s="14" t="s">
        <v>25</v>
      </c>
      <c r="F6" s="14" t="s">
        <v>25</v>
      </c>
      <c r="G6" s="14" t="s">
        <v>25</v>
      </c>
      <c r="H6" s="14" t="s">
        <v>25</v>
      </c>
      <c r="I6" s="14" t="s">
        <v>25</v>
      </c>
      <c r="K6" s="14" t="s">
        <v>4</v>
      </c>
      <c r="L6" s="14" t="s">
        <v>4</v>
      </c>
      <c r="M6" s="14" t="s">
        <v>4</v>
      </c>
      <c r="N6" s="14" t="s">
        <v>4</v>
      </c>
      <c r="O6" s="14" t="s">
        <v>4</v>
      </c>
      <c r="Q6" s="14" t="s">
        <v>5</v>
      </c>
      <c r="R6" s="14" t="s">
        <v>5</v>
      </c>
      <c r="S6" s="14" t="s">
        <v>5</v>
      </c>
      <c r="T6" s="14" t="s">
        <v>5</v>
      </c>
      <c r="U6" s="14" t="s">
        <v>5</v>
      </c>
      <c r="V6" s="14" t="s">
        <v>5</v>
      </c>
      <c r="W6" s="14" t="s">
        <v>5</v>
      </c>
      <c r="Y6" s="14" t="s">
        <v>6</v>
      </c>
      <c r="Z6" s="14" t="s">
        <v>6</v>
      </c>
      <c r="AA6" s="14" t="s">
        <v>6</v>
      </c>
      <c r="AB6" s="14" t="s">
        <v>6</v>
      </c>
      <c r="AC6" s="14" t="s">
        <v>6</v>
      </c>
      <c r="AD6" s="14" t="s">
        <v>6</v>
      </c>
      <c r="AE6" s="14" t="s">
        <v>6</v>
      </c>
      <c r="AF6" s="14" t="s">
        <v>6</v>
      </c>
      <c r="AG6" s="14" t="s">
        <v>6</v>
      </c>
    </row>
    <row r="7" spans="1:33" ht="27.75">
      <c r="A7" s="15" t="s">
        <v>26</v>
      </c>
      <c r="C7" s="15" t="s">
        <v>27</v>
      </c>
      <c r="E7" s="15" t="s">
        <v>28</v>
      </c>
      <c r="G7" s="15" t="s">
        <v>29</v>
      </c>
      <c r="I7" s="15" t="s">
        <v>22</v>
      </c>
      <c r="K7" s="15" t="s">
        <v>7</v>
      </c>
      <c r="M7" s="15" t="s">
        <v>8</v>
      </c>
      <c r="O7" s="15" t="s">
        <v>9</v>
      </c>
      <c r="Q7" s="14" t="s">
        <v>10</v>
      </c>
      <c r="R7" s="14" t="s">
        <v>10</v>
      </c>
      <c r="S7" s="14" t="s">
        <v>10</v>
      </c>
      <c r="U7" s="14" t="s">
        <v>11</v>
      </c>
      <c r="V7" s="14" t="s">
        <v>11</v>
      </c>
      <c r="W7" s="14" t="s">
        <v>11</v>
      </c>
      <c r="Y7" s="15" t="s">
        <v>7</v>
      </c>
      <c r="AA7" s="15" t="s">
        <v>30</v>
      </c>
      <c r="AC7" s="15" t="s">
        <v>8</v>
      </c>
      <c r="AE7" s="15" t="s">
        <v>9</v>
      </c>
      <c r="AG7" s="15" t="s">
        <v>13</v>
      </c>
    </row>
    <row r="8" spans="1:33" ht="27.75">
      <c r="A8" s="14" t="s">
        <v>26</v>
      </c>
      <c r="C8" s="14" t="s">
        <v>27</v>
      </c>
      <c r="E8" s="14" t="s">
        <v>28</v>
      </c>
      <c r="G8" s="14" t="s">
        <v>29</v>
      </c>
      <c r="I8" s="14" t="s">
        <v>22</v>
      </c>
      <c r="K8" s="14" t="s">
        <v>7</v>
      </c>
      <c r="M8" s="14" t="s">
        <v>8</v>
      </c>
      <c r="O8" s="14" t="s">
        <v>9</v>
      </c>
      <c r="Q8" s="14" t="s">
        <v>7</v>
      </c>
      <c r="S8" s="14" t="s">
        <v>8</v>
      </c>
      <c r="U8" s="14" t="s">
        <v>7</v>
      </c>
      <c r="W8" s="14" t="s">
        <v>14</v>
      </c>
      <c r="Y8" s="14" t="s">
        <v>7</v>
      </c>
      <c r="AA8" s="14" t="s">
        <v>30</v>
      </c>
      <c r="AC8" s="14" t="s">
        <v>8</v>
      </c>
      <c r="AE8" s="14" t="s">
        <v>9</v>
      </c>
      <c r="AG8" s="14" t="s">
        <v>13</v>
      </c>
    </row>
    <row r="9" spans="1:33">
      <c r="A9" s="1" t="s">
        <v>31</v>
      </c>
      <c r="C9" s="1" t="s">
        <v>32</v>
      </c>
      <c r="E9" s="1" t="s">
        <v>33</v>
      </c>
      <c r="G9" s="2">
        <v>0</v>
      </c>
      <c r="I9" s="2">
        <v>0</v>
      </c>
      <c r="K9" s="2">
        <v>3490000</v>
      </c>
      <c r="M9" s="2">
        <v>3503188710000</v>
      </c>
      <c r="O9" s="2">
        <v>4727373357687</v>
      </c>
      <c r="Q9" s="2">
        <v>0</v>
      </c>
      <c r="S9" s="2">
        <v>0</v>
      </c>
      <c r="U9" s="2">
        <v>0</v>
      </c>
      <c r="W9" s="2">
        <v>0</v>
      </c>
      <c r="Y9" s="2">
        <v>3490000</v>
      </c>
      <c r="AA9" s="2">
        <v>1374575</v>
      </c>
      <c r="AC9" s="2">
        <v>3503188710000</v>
      </c>
      <c r="AE9" s="2">
        <v>4793788731606</v>
      </c>
      <c r="AG9" s="6">
        <v>0.1043</v>
      </c>
    </row>
    <row r="10" spans="1:33">
      <c r="A10" s="1" t="s">
        <v>34</v>
      </c>
      <c r="C10" s="1" t="s">
        <v>35</v>
      </c>
      <c r="E10" s="1" t="s">
        <v>36</v>
      </c>
      <c r="G10" s="2">
        <v>18</v>
      </c>
      <c r="I10" s="2">
        <v>18</v>
      </c>
      <c r="K10" s="2">
        <v>2495000</v>
      </c>
      <c r="M10" s="2">
        <v>2495000000000</v>
      </c>
      <c r="O10" s="2">
        <v>2494547781250</v>
      </c>
      <c r="Q10" s="2">
        <v>0</v>
      </c>
      <c r="S10" s="2">
        <v>0</v>
      </c>
      <c r="U10" s="2">
        <v>0</v>
      </c>
      <c r="W10" s="2">
        <v>0</v>
      </c>
      <c r="Y10" s="2">
        <v>2495000</v>
      </c>
      <c r="AA10" s="2">
        <v>1000000</v>
      </c>
      <c r="AC10" s="2">
        <v>2495000000000</v>
      </c>
      <c r="AE10" s="2">
        <v>2494547781250</v>
      </c>
      <c r="AG10" s="6">
        <v>5.4300000000000001E-2</v>
      </c>
    </row>
    <row r="11" spans="1:33">
      <c r="A11" s="1" t="s">
        <v>37</v>
      </c>
      <c r="C11" s="1" t="s">
        <v>38</v>
      </c>
      <c r="E11" s="1" t="s">
        <v>39</v>
      </c>
      <c r="G11" s="2">
        <v>0</v>
      </c>
      <c r="I11" s="2">
        <v>0</v>
      </c>
      <c r="K11" s="2">
        <v>156899</v>
      </c>
      <c r="M11" s="2">
        <v>83637896726</v>
      </c>
      <c r="O11" s="2">
        <v>125232907100</v>
      </c>
      <c r="Q11" s="2">
        <v>0</v>
      </c>
      <c r="S11" s="2">
        <v>0</v>
      </c>
      <c r="U11" s="2">
        <v>0</v>
      </c>
      <c r="W11" s="2">
        <v>0</v>
      </c>
      <c r="Y11" s="2">
        <v>156899</v>
      </c>
      <c r="AA11" s="2">
        <v>803810</v>
      </c>
      <c r="AC11" s="2">
        <v>83637896726</v>
      </c>
      <c r="AE11" s="2">
        <v>126094126486</v>
      </c>
      <c r="AG11" s="6">
        <v>2.7000000000000001E-3</v>
      </c>
    </row>
    <row r="12" spans="1:33">
      <c r="A12" s="1" t="s">
        <v>40</v>
      </c>
      <c r="C12" s="1" t="s">
        <v>41</v>
      </c>
      <c r="E12" s="1" t="s">
        <v>42</v>
      </c>
      <c r="G12" s="2">
        <v>21</v>
      </c>
      <c r="I12" s="2">
        <v>21</v>
      </c>
      <c r="K12" s="2">
        <v>9455000</v>
      </c>
      <c r="M12" s="2">
        <v>8258192833944</v>
      </c>
      <c r="O12" s="2">
        <v>9126174216059</v>
      </c>
      <c r="Q12" s="2">
        <v>2000</v>
      </c>
      <c r="S12" s="2">
        <v>1958637935</v>
      </c>
      <c r="U12" s="2">
        <v>0</v>
      </c>
      <c r="W12" s="2">
        <v>0</v>
      </c>
      <c r="Y12" s="2">
        <v>9457000</v>
      </c>
      <c r="AA12" s="2">
        <v>992886</v>
      </c>
      <c r="AC12" s="2">
        <v>8260151471879</v>
      </c>
      <c r="AE12" s="2">
        <v>9388021014724</v>
      </c>
      <c r="AG12" s="6">
        <v>0.20430000000000001</v>
      </c>
    </row>
    <row r="13" spans="1:33">
      <c r="A13" s="1" t="s">
        <v>43</v>
      </c>
      <c r="C13" s="1" t="s">
        <v>44</v>
      </c>
      <c r="E13" s="1" t="s">
        <v>45</v>
      </c>
      <c r="G13" s="2">
        <v>18</v>
      </c>
      <c r="I13" s="2">
        <v>18</v>
      </c>
      <c r="K13" s="2">
        <v>6498800</v>
      </c>
      <c r="M13" s="2">
        <v>6498800000000</v>
      </c>
      <c r="O13" s="2">
        <v>6497622092500</v>
      </c>
      <c r="Q13" s="2">
        <v>0</v>
      </c>
      <c r="S13" s="2">
        <v>0</v>
      </c>
      <c r="U13" s="2">
        <v>0</v>
      </c>
      <c r="W13" s="2">
        <v>0</v>
      </c>
      <c r="Y13" s="2">
        <v>6498800</v>
      </c>
      <c r="AA13" s="2">
        <v>1000000</v>
      </c>
      <c r="AC13" s="2">
        <v>6498800000000</v>
      </c>
      <c r="AE13" s="2">
        <v>6497622092500</v>
      </c>
      <c r="AG13" s="6">
        <v>0.1414</v>
      </c>
    </row>
    <row r="14" spans="1:33">
      <c r="A14" s="1" t="s">
        <v>46</v>
      </c>
      <c r="C14" s="1" t="s">
        <v>47</v>
      </c>
      <c r="E14" s="1" t="s">
        <v>48</v>
      </c>
      <c r="G14" s="2">
        <v>18</v>
      </c>
      <c r="I14" s="2">
        <v>18</v>
      </c>
      <c r="K14" s="2">
        <v>1997900</v>
      </c>
      <c r="M14" s="2">
        <v>1997900000000</v>
      </c>
      <c r="O14" s="2">
        <v>1997537880625</v>
      </c>
      <c r="Q14" s="2">
        <v>0</v>
      </c>
      <c r="S14" s="2">
        <v>0</v>
      </c>
      <c r="U14" s="2">
        <v>0</v>
      </c>
      <c r="W14" s="2">
        <v>0</v>
      </c>
      <c r="Y14" s="2">
        <v>1997900</v>
      </c>
      <c r="AA14" s="2">
        <v>1000000</v>
      </c>
      <c r="AC14" s="2">
        <v>1997900000000</v>
      </c>
      <c r="AE14" s="2">
        <v>1997537880625</v>
      </c>
      <c r="AG14" s="6">
        <v>4.3499999999999997E-2</v>
      </c>
    </row>
    <row r="15" spans="1:33">
      <c r="A15" s="1" t="s">
        <v>49</v>
      </c>
      <c r="C15" s="1" t="s">
        <v>50</v>
      </c>
      <c r="E15" s="1" t="s">
        <v>51</v>
      </c>
      <c r="G15" s="2">
        <v>18.5</v>
      </c>
      <c r="I15" s="2">
        <v>18.5</v>
      </c>
      <c r="K15" s="2">
        <v>100</v>
      </c>
      <c r="M15" s="2">
        <v>103528759</v>
      </c>
      <c r="O15" s="2">
        <v>95002777</v>
      </c>
      <c r="Q15" s="2">
        <v>0</v>
      </c>
      <c r="S15" s="2">
        <v>0</v>
      </c>
      <c r="U15" s="2">
        <v>0</v>
      </c>
      <c r="W15" s="2">
        <v>0</v>
      </c>
      <c r="Y15" s="2">
        <v>100</v>
      </c>
      <c r="AA15" s="2">
        <v>950200</v>
      </c>
      <c r="AC15" s="2">
        <v>103528759</v>
      </c>
      <c r="AE15" s="2">
        <v>95002777</v>
      </c>
      <c r="AG15" s="6">
        <v>0</v>
      </c>
    </row>
    <row r="16" spans="1:33">
      <c r="A16" s="1" t="s">
        <v>52</v>
      </c>
      <c r="C16" s="1" t="s">
        <v>53</v>
      </c>
      <c r="E16" s="1" t="s">
        <v>54</v>
      </c>
      <c r="G16" s="2">
        <v>18</v>
      </c>
      <c r="I16" s="2">
        <v>18</v>
      </c>
      <c r="K16" s="2">
        <v>3000000</v>
      </c>
      <c r="M16" s="2">
        <v>3000000000000</v>
      </c>
      <c r="O16" s="2">
        <v>2999456250000</v>
      </c>
      <c r="Q16" s="2">
        <v>0</v>
      </c>
      <c r="S16" s="2">
        <v>0</v>
      </c>
      <c r="U16" s="2">
        <v>0</v>
      </c>
      <c r="W16" s="2">
        <v>0</v>
      </c>
      <c r="Y16" s="2">
        <v>3000000</v>
      </c>
      <c r="AA16" s="2">
        <v>1000000</v>
      </c>
      <c r="AC16" s="2">
        <v>3000000000000</v>
      </c>
      <c r="AE16" s="2">
        <v>2999456250000</v>
      </c>
      <c r="AG16" s="6">
        <v>6.5299999999999997E-2</v>
      </c>
    </row>
    <row r="17" spans="1:33">
      <c r="A17" s="1" t="s">
        <v>55</v>
      </c>
      <c r="C17" s="1" t="s">
        <v>56</v>
      </c>
      <c r="E17" s="1" t="s">
        <v>57</v>
      </c>
      <c r="G17" s="2">
        <v>18</v>
      </c>
      <c r="I17" s="2">
        <v>18</v>
      </c>
      <c r="K17" s="2">
        <v>995000</v>
      </c>
      <c r="M17" s="2">
        <v>995000000000</v>
      </c>
      <c r="O17" s="2">
        <v>1004767852812</v>
      </c>
      <c r="Q17" s="2">
        <v>0</v>
      </c>
      <c r="S17" s="2">
        <v>0</v>
      </c>
      <c r="U17" s="2">
        <v>0</v>
      </c>
      <c r="W17" s="2">
        <v>0</v>
      </c>
      <c r="Y17" s="2">
        <v>995000</v>
      </c>
      <c r="AA17" s="2">
        <v>1010000</v>
      </c>
      <c r="AC17" s="2">
        <v>995000000000</v>
      </c>
      <c r="AE17" s="2">
        <v>1004767852812</v>
      </c>
      <c r="AG17" s="6">
        <v>2.1899999999999999E-2</v>
      </c>
    </row>
    <row r="18" spans="1:33">
      <c r="A18" s="1" t="s">
        <v>58</v>
      </c>
      <c r="C18" s="1" t="s">
        <v>59</v>
      </c>
      <c r="E18" s="1" t="s">
        <v>60</v>
      </c>
      <c r="G18" s="2">
        <v>18</v>
      </c>
      <c r="I18" s="2">
        <v>18</v>
      </c>
      <c r="K18" s="2">
        <v>1247500</v>
      </c>
      <c r="M18" s="2">
        <v>1247500000000</v>
      </c>
      <c r="O18" s="2">
        <v>1247273890625</v>
      </c>
      <c r="Q18" s="2">
        <v>0</v>
      </c>
      <c r="S18" s="2">
        <v>0</v>
      </c>
      <c r="U18" s="2">
        <v>1247500</v>
      </c>
      <c r="W18" s="2">
        <v>1247460515625</v>
      </c>
      <c r="Y18" s="2">
        <v>0</v>
      </c>
      <c r="AA18" s="2">
        <v>0</v>
      </c>
      <c r="AC18" s="2">
        <v>0</v>
      </c>
      <c r="AE18" s="2">
        <v>0</v>
      </c>
      <c r="AG18" s="6">
        <v>0</v>
      </c>
    </row>
    <row r="19" spans="1:33">
      <c r="A19" s="1" t="s">
        <v>61</v>
      </c>
      <c r="C19" s="1" t="s">
        <v>62</v>
      </c>
      <c r="E19" s="1" t="s">
        <v>63</v>
      </c>
      <c r="G19" s="2">
        <v>16</v>
      </c>
      <c r="I19" s="2">
        <v>16</v>
      </c>
      <c r="K19" s="2">
        <v>5000</v>
      </c>
      <c r="M19" s="2">
        <v>4910889937</v>
      </c>
      <c r="O19" s="2">
        <v>4951602359</v>
      </c>
      <c r="Q19" s="2">
        <v>0</v>
      </c>
      <c r="S19" s="2">
        <v>0</v>
      </c>
      <c r="U19" s="2">
        <v>0</v>
      </c>
      <c r="W19" s="2">
        <v>0</v>
      </c>
      <c r="Y19" s="2">
        <v>5000</v>
      </c>
      <c r="AA19" s="2">
        <v>999990</v>
      </c>
      <c r="AC19" s="2">
        <v>4910889937</v>
      </c>
      <c r="AE19" s="2">
        <v>4999043759</v>
      </c>
      <c r="AG19" s="6">
        <v>1E-4</v>
      </c>
    </row>
    <row r="20" spans="1:33">
      <c r="A20" s="1" t="s">
        <v>64</v>
      </c>
      <c r="C20" s="1" t="s">
        <v>65</v>
      </c>
      <c r="E20" s="1" t="s">
        <v>66</v>
      </c>
      <c r="G20" s="2">
        <v>17</v>
      </c>
      <c r="I20" s="2">
        <v>17</v>
      </c>
      <c r="K20" s="2">
        <v>263000</v>
      </c>
      <c r="M20" s="2">
        <v>241729291202</v>
      </c>
      <c r="O20" s="2">
        <v>266675736260</v>
      </c>
      <c r="Q20" s="2">
        <v>0</v>
      </c>
      <c r="S20" s="2">
        <v>0</v>
      </c>
      <c r="U20" s="2">
        <v>0</v>
      </c>
      <c r="W20" s="2">
        <v>0</v>
      </c>
      <c r="Y20" s="2">
        <v>263000</v>
      </c>
      <c r="AA20" s="2">
        <v>1014160</v>
      </c>
      <c r="AC20" s="2">
        <v>241729291202</v>
      </c>
      <c r="AE20" s="2">
        <v>266675736260</v>
      </c>
      <c r="AG20" s="6">
        <v>5.7999999999999996E-3</v>
      </c>
    </row>
    <row r="21" spans="1:33">
      <c r="A21" s="1" t="s">
        <v>67</v>
      </c>
      <c r="C21" s="1" t="s">
        <v>68</v>
      </c>
      <c r="E21" s="1" t="s">
        <v>69</v>
      </c>
      <c r="G21" s="2">
        <v>18</v>
      </c>
      <c r="I21" s="2">
        <v>18</v>
      </c>
      <c r="K21" s="2">
        <v>2095500</v>
      </c>
      <c r="M21" s="2">
        <v>1990494495000</v>
      </c>
      <c r="O21" s="2">
        <v>2026442150776</v>
      </c>
      <c r="Q21" s="2">
        <v>0</v>
      </c>
      <c r="S21" s="2">
        <v>0</v>
      </c>
      <c r="U21" s="2">
        <v>0</v>
      </c>
      <c r="W21" s="2">
        <v>0</v>
      </c>
      <c r="Y21" s="2">
        <v>2095500</v>
      </c>
      <c r="AA21" s="2">
        <v>969060</v>
      </c>
      <c r="AC21" s="2">
        <v>1990494495000</v>
      </c>
      <c r="AE21" s="2">
        <v>2030297171927</v>
      </c>
      <c r="AG21" s="6">
        <v>4.4200000000000003E-2</v>
      </c>
    </row>
    <row r="22" spans="1:33">
      <c r="A22" s="1" t="s">
        <v>70</v>
      </c>
      <c r="C22" s="1" t="s">
        <v>71</v>
      </c>
      <c r="E22" s="1" t="s">
        <v>72</v>
      </c>
      <c r="G22" s="2">
        <v>18</v>
      </c>
      <c r="I22" s="2">
        <v>18</v>
      </c>
      <c r="K22" s="2">
        <v>990000</v>
      </c>
      <c r="M22" s="2">
        <v>990000000000</v>
      </c>
      <c r="O22" s="2">
        <v>1029858804253</v>
      </c>
      <c r="Q22" s="2">
        <v>0</v>
      </c>
      <c r="S22" s="2">
        <v>0</v>
      </c>
      <c r="U22" s="2">
        <v>0</v>
      </c>
      <c r="W22" s="2">
        <v>0</v>
      </c>
      <c r="Y22" s="2">
        <v>990000</v>
      </c>
      <c r="AA22" s="2">
        <v>1040450</v>
      </c>
      <c r="AC22" s="2">
        <v>990000000000</v>
      </c>
      <c r="AE22" s="2">
        <v>1029858804253</v>
      </c>
      <c r="AG22" s="6">
        <v>2.24E-2</v>
      </c>
    </row>
    <row r="23" spans="1:33">
      <c r="A23" s="1" t="s">
        <v>73</v>
      </c>
      <c r="C23" s="1" t="s">
        <v>74</v>
      </c>
      <c r="E23" s="1" t="s">
        <v>75</v>
      </c>
      <c r="G23" s="2">
        <v>20.5</v>
      </c>
      <c r="I23" s="2">
        <v>20.5</v>
      </c>
      <c r="K23" s="2">
        <v>332473</v>
      </c>
      <c r="M23" s="2">
        <v>323599295630</v>
      </c>
      <c r="O23" s="2">
        <v>325565036839</v>
      </c>
      <c r="Q23" s="2">
        <v>0</v>
      </c>
      <c r="S23" s="2">
        <v>0</v>
      </c>
      <c r="U23" s="2">
        <v>0</v>
      </c>
      <c r="W23" s="2">
        <v>0</v>
      </c>
      <c r="Y23" s="2">
        <v>332473</v>
      </c>
      <c r="AA23" s="2">
        <v>979400</v>
      </c>
      <c r="AC23" s="2">
        <v>323599295630</v>
      </c>
      <c r="AE23" s="2">
        <v>325565036839</v>
      </c>
      <c r="AG23" s="6">
        <v>7.1000000000000004E-3</v>
      </c>
    </row>
    <row r="24" spans="1:33">
      <c r="A24" s="1" t="s">
        <v>76</v>
      </c>
      <c r="C24" s="1" t="s">
        <v>74</v>
      </c>
      <c r="E24" s="1" t="s">
        <v>77</v>
      </c>
      <c r="G24" s="2">
        <v>20.5</v>
      </c>
      <c r="I24" s="2">
        <v>20.5</v>
      </c>
      <c r="K24" s="2">
        <v>341203</v>
      </c>
      <c r="M24" s="2">
        <v>323842591360</v>
      </c>
      <c r="O24" s="2">
        <v>326369744860</v>
      </c>
      <c r="Q24" s="2">
        <v>0</v>
      </c>
      <c r="S24" s="2">
        <v>0</v>
      </c>
      <c r="U24" s="2">
        <v>0</v>
      </c>
      <c r="W24" s="2">
        <v>0</v>
      </c>
      <c r="Y24" s="2">
        <v>341203</v>
      </c>
      <c r="AA24" s="2">
        <v>964000</v>
      </c>
      <c r="AC24" s="2">
        <v>323842591360</v>
      </c>
      <c r="AE24" s="2">
        <v>328860075305</v>
      </c>
      <c r="AG24" s="6">
        <v>7.1999999999999998E-3</v>
      </c>
    </row>
    <row r="25" spans="1:33">
      <c r="A25" s="1" t="s">
        <v>78</v>
      </c>
      <c r="C25" s="1" t="s">
        <v>74</v>
      </c>
      <c r="E25" s="1" t="s">
        <v>79</v>
      </c>
      <c r="G25" s="2">
        <v>20.5</v>
      </c>
      <c r="I25" s="2">
        <v>20.5</v>
      </c>
      <c r="K25" s="2">
        <v>530854</v>
      </c>
      <c r="M25" s="2">
        <v>491168056860</v>
      </c>
      <c r="O25" s="2">
        <v>489475442373</v>
      </c>
      <c r="Q25" s="2">
        <v>0</v>
      </c>
      <c r="S25" s="2">
        <v>0</v>
      </c>
      <c r="U25" s="2">
        <v>0</v>
      </c>
      <c r="W25" s="2">
        <v>0</v>
      </c>
      <c r="Y25" s="2">
        <v>530854</v>
      </c>
      <c r="AA25" s="2">
        <v>924250</v>
      </c>
      <c r="AC25" s="2">
        <v>491168056860</v>
      </c>
      <c r="AE25" s="2">
        <v>490552880672</v>
      </c>
      <c r="AG25" s="6">
        <v>1.0699999999999999E-2</v>
      </c>
    </row>
    <row r="26" spans="1:33">
      <c r="A26" s="1" t="s">
        <v>80</v>
      </c>
      <c r="C26" s="1" t="s">
        <v>81</v>
      </c>
      <c r="E26" s="1" t="s">
        <v>82</v>
      </c>
      <c r="G26" s="2">
        <v>20.5</v>
      </c>
      <c r="I26" s="2">
        <v>20.5</v>
      </c>
      <c r="K26" s="2">
        <v>500000</v>
      </c>
      <c r="M26" s="2">
        <v>458335000000</v>
      </c>
      <c r="O26" s="2">
        <v>458811825281</v>
      </c>
      <c r="Q26" s="2">
        <v>0</v>
      </c>
      <c r="S26" s="2">
        <v>0</v>
      </c>
      <c r="U26" s="2">
        <v>0</v>
      </c>
      <c r="W26" s="2">
        <v>0</v>
      </c>
      <c r="Y26" s="2">
        <v>500000</v>
      </c>
      <c r="AA26" s="2">
        <v>918320</v>
      </c>
      <c r="AC26" s="2">
        <v>458335000000</v>
      </c>
      <c r="AE26" s="2">
        <v>459076777250</v>
      </c>
      <c r="AG26" s="6">
        <v>0.01</v>
      </c>
    </row>
    <row r="27" spans="1:33">
      <c r="A27" s="1" t="s">
        <v>83</v>
      </c>
      <c r="C27" s="1" t="s">
        <v>84</v>
      </c>
      <c r="E27" s="1" t="s">
        <v>85</v>
      </c>
      <c r="G27" s="2">
        <v>20.5</v>
      </c>
      <c r="I27" s="2">
        <v>20.5</v>
      </c>
      <c r="K27" s="2">
        <v>500000</v>
      </c>
      <c r="M27" s="2">
        <v>478175000000</v>
      </c>
      <c r="O27" s="2">
        <v>478393275500</v>
      </c>
      <c r="Q27" s="2">
        <v>0</v>
      </c>
      <c r="S27" s="2">
        <v>0</v>
      </c>
      <c r="U27" s="2">
        <v>0</v>
      </c>
      <c r="W27" s="2">
        <v>0</v>
      </c>
      <c r="Y27" s="2">
        <v>500000</v>
      </c>
      <c r="AA27" s="2">
        <v>958690</v>
      </c>
      <c r="AC27" s="2">
        <v>478175000000</v>
      </c>
      <c r="AE27" s="2">
        <v>479258118718</v>
      </c>
      <c r="AG27" s="6">
        <v>1.04E-2</v>
      </c>
    </row>
    <row r="28" spans="1:33">
      <c r="A28" s="1" t="s">
        <v>86</v>
      </c>
      <c r="C28" s="1" t="s">
        <v>87</v>
      </c>
      <c r="E28" s="1" t="s">
        <v>88</v>
      </c>
      <c r="G28" s="2">
        <v>15</v>
      </c>
      <c r="I28" s="2">
        <v>15</v>
      </c>
      <c r="K28" s="2">
        <v>5000</v>
      </c>
      <c r="M28" s="2">
        <v>4779616146</v>
      </c>
      <c r="O28" s="2">
        <v>4819626284</v>
      </c>
      <c r="Q28" s="2">
        <v>0</v>
      </c>
      <c r="S28" s="2">
        <v>0</v>
      </c>
      <c r="U28" s="2">
        <v>0</v>
      </c>
      <c r="W28" s="2">
        <v>0</v>
      </c>
      <c r="Y28" s="2">
        <v>5000</v>
      </c>
      <c r="AA28" s="2">
        <v>958250</v>
      </c>
      <c r="AC28" s="2">
        <v>4779616146</v>
      </c>
      <c r="AE28" s="2">
        <v>4790381585</v>
      </c>
      <c r="AG28" s="6">
        <v>1E-4</v>
      </c>
    </row>
    <row r="29" spans="1:33">
      <c r="A29" s="1" t="s">
        <v>89</v>
      </c>
      <c r="C29" s="1" t="s">
        <v>90</v>
      </c>
      <c r="E29" s="1" t="s">
        <v>91</v>
      </c>
      <c r="G29" s="2">
        <v>15</v>
      </c>
      <c r="I29" s="2">
        <v>15</v>
      </c>
      <c r="K29" s="2">
        <v>5000</v>
      </c>
      <c r="M29" s="2">
        <v>4911390027</v>
      </c>
      <c r="O29" s="2">
        <v>4958601090</v>
      </c>
      <c r="Q29" s="2">
        <v>0</v>
      </c>
      <c r="S29" s="2">
        <v>0</v>
      </c>
      <c r="U29" s="2">
        <v>0</v>
      </c>
      <c r="W29" s="2">
        <v>0</v>
      </c>
      <c r="Y29" s="2">
        <v>5000</v>
      </c>
      <c r="AA29" s="2">
        <v>990990</v>
      </c>
      <c r="AC29" s="2">
        <v>4911390027</v>
      </c>
      <c r="AE29" s="2">
        <v>4954051915</v>
      </c>
      <c r="AG29" s="6">
        <v>1E-4</v>
      </c>
    </row>
    <row r="30" spans="1:33">
      <c r="A30" s="1" t="s">
        <v>92</v>
      </c>
      <c r="C30" s="1" t="s">
        <v>93</v>
      </c>
      <c r="E30" s="1" t="s">
        <v>94</v>
      </c>
      <c r="G30" s="2">
        <v>18</v>
      </c>
      <c r="I30" s="2">
        <v>18</v>
      </c>
      <c r="K30" s="2">
        <v>5000</v>
      </c>
      <c r="M30" s="2">
        <v>4890886312</v>
      </c>
      <c r="O30" s="2">
        <v>4999093750</v>
      </c>
      <c r="Q30" s="2">
        <v>0</v>
      </c>
      <c r="S30" s="2">
        <v>0</v>
      </c>
      <c r="U30" s="2">
        <v>0</v>
      </c>
      <c r="W30" s="2">
        <v>0</v>
      </c>
      <c r="Y30" s="2">
        <v>5000</v>
      </c>
      <c r="AA30" s="2">
        <v>978700</v>
      </c>
      <c r="AC30" s="2">
        <v>4890886312</v>
      </c>
      <c r="AE30" s="2">
        <v>4892613053</v>
      </c>
      <c r="AG30" s="6">
        <v>1E-4</v>
      </c>
    </row>
    <row r="31" spans="1:33">
      <c r="A31" s="1" t="s">
        <v>95</v>
      </c>
      <c r="C31" s="1" t="s">
        <v>96</v>
      </c>
      <c r="E31" s="1" t="s">
        <v>97</v>
      </c>
      <c r="G31" s="2">
        <v>18</v>
      </c>
      <c r="I31" s="2">
        <v>18</v>
      </c>
      <c r="K31" s="2">
        <v>9100</v>
      </c>
      <c r="M31" s="2">
        <v>8643316314</v>
      </c>
      <c r="O31" s="2">
        <v>9098350625</v>
      </c>
      <c r="Q31" s="2">
        <v>0</v>
      </c>
      <c r="S31" s="2">
        <v>0</v>
      </c>
      <c r="U31" s="2">
        <v>0</v>
      </c>
      <c r="W31" s="2">
        <v>0</v>
      </c>
      <c r="Y31" s="2">
        <v>9100</v>
      </c>
      <c r="AA31" s="2">
        <v>1000000</v>
      </c>
      <c r="AC31" s="2">
        <v>8643316314</v>
      </c>
      <c r="AE31" s="2">
        <v>9098350625</v>
      </c>
      <c r="AG31" s="6">
        <v>2.0000000000000001E-4</v>
      </c>
    </row>
    <row r="32" spans="1:33">
      <c r="A32" s="1" t="s">
        <v>98</v>
      </c>
      <c r="C32" s="1" t="s">
        <v>99</v>
      </c>
      <c r="E32" s="1" t="s">
        <v>100</v>
      </c>
      <c r="G32" s="2">
        <v>17</v>
      </c>
      <c r="I32" s="2">
        <v>17</v>
      </c>
      <c r="K32" s="2">
        <v>5000</v>
      </c>
      <c r="M32" s="2">
        <v>4852679388</v>
      </c>
      <c r="O32" s="2">
        <v>4890113506</v>
      </c>
      <c r="Q32" s="2">
        <v>0</v>
      </c>
      <c r="S32" s="2">
        <v>0</v>
      </c>
      <c r="U32" s="2">
        <v>0</v>
      </c>
      <c r="W32" s="2">
        <v>0</v>
      </c>
      <c r="Y32" s="2">
        <v>5000</v>
      </c>
      <c r="AA32" s="2">
        <v>982000</v>
      </c>
      <c r="AC32" s="2">
        <v>4852679388</v>
      </c>
      <c r="AE32" s="2">
        <v>4909110062</v>
      </c>
      <c r="AG32" s="6">
        <v>1E-4</v>
      </c>
    </row>
    <row r="33" spans="1:33">
      <c r="A33" s="1" t="s">
        <v>101</v>
      </c>
      <c r="C33" s="1" t="s">
        <v>102</v>
      </c>
      <c r="E33" s="1" t="s">
        <v>103</v>
      </c>
      <c r="G33" s="2">
        <v>17</v>
      </c>
      <c r="I33" s="2">
        <v>17</v>
      </c>
      <c r="K33" s="2">
        <v>2980310</v>
      </c>
      <c r="M33" s="2">
        <v>2743285945700</v>
      </c>
      <c r="O33" s="2">
        <v>2812902708959</v>
      </c>
      <c r="Q33" s="2">
        <v>0</v>
      </c>
      <c r="S33" s="2">
        <v>0</v>
      </c>
      <c r="U33" s="2">
        <v>0</v>
      </c>
      <c r="W33" s="2">
        <v>0</v>
      </c>
      <c r="Y33" s="2">
        <v>2980310</v>
      </c>
      <c r="AA33" s="2">
        <v>943600</v>
      </c>
      <c r="AC33" s="2">
        <v>2743285945700</v>
      </c>
      <c r="AE33" s="2">
        <v>2811710801031</v>
      </c>
      <c r="AG33" s="6">
        <v>6.1199999999999997E-2</v>
      </c>
    </row>
    <row r="34" spans="1:33">
      <c r="A34" s="1" t="s">
        <v>104</v>
      </c>
      <c r="C34" s="1" t="s">
        <v>105</v>
      </c>
      <c r="E34" s="1" t="s">
        <v>106</v>
      </c>
      <c r="G34" s="2">
        <v>17</v>
      </c>
      <c r="I34" s="2">
        <v>17</v>
      </c>
      <c r="K34" s="2">
        <v>5000</v>
      </c>
      <c r="M34" s="2">
        <v>4827374802</v>
      </c>
      <c r="O34" s="2">
        <v>4819126375</v>
      </c>
      <c r="Q34" s="2">
        <v>0</v>
      </c>
      <c r="S34" s="2">
        <v>0</v>
      </c>
      <c r="U34" s="2">
        <v>0</v>
      </c>
      <c r="W34" s="2">
        <v>0</v>
      </c>
      <c r="Y34" s="2">
        <v>5000</v>
      </c>
      <c r="AA34" s="2">
        <v>959600</v>
      </c>
      <c r="AC34" s="2">
        <v>4827374802</v>
      </c>
      <c r="AE34" s="2">
        <v>4797130362</v>
      </c>
      <c r="AG34" s="6">
        <v>1E-4</v>
      </c>
    </row>
    <row r="35" spans="1:33">
      <c r="A35" s="1" t="s">
        <v>107</v>
      </c>
      <c r="C35" s="1" t="s">
        <v>108</v>
      </c>
      <c r="E35" s="1" t="s">
        <v>109</v>
      </c>
      <c r="G35" s="2">
        <v>18</v>
      </c>
      <c r="I35" s="2">
        <v>18</v>
      </c>
      <c r="K35" s="2">
        <v>998898</v>
      </c>
      <c r="M35" s="2">
        <v>948973078000</v>
      </c>
      <c r="O35" s="2">
        <v>1003705540901</v>
      </c>
      <c r="Q35" s="2">
        <v>0</v>
      </c>
      <c r="S35" s="2">
        <v>0</v>
      </c>
      <c r="U35" s="2">
        <v>0</v>
      </c>
      <c r="W35" s="2">
        <v>0</v>
      </c>
      <c r="Y35" s="2">
        <v>998898</v>
      </c>
      <c r="AA35" s="2">
        <v>1004995</v>
      </c>
      <c r="AC35" s="2">
        <v>948973078000</v>
      </c>
      <c r="AE35" s="2">
        <v>1003705540901</v>
      </c>
      <c r="AG35" s="6">
        <v>2.18E-2</v>
      </c>
    </row>
    <row r="36" spans="1:33">
      <c r="A36" s="1" t="s">
        <v>110</v>
      </c>
      <c r="C36" s="1" t="s">
        <v>111</v>
      </c>
      <c r="E36" s="1" t="s">
        <v>112</v>
      </c>
      <c r="G36" s="2">
        <v>18</v>
      </c>
      <c r="I36" s="2">
        <v>18</v>
      </c>
      <c r="K36" s="2">
        <v>2998950</v>
      </c>
      <c r="M36" s="2">
        <v>2998970011118</v>
      </c>
      <c r="O36" s="2">
        <v>2998406440312</v>
      </c>
      <c r="Q36" s="2">
        <v>0</v>
      </c>
      <c r="S36" s="2">
        <v>0</v>
      </c>
      <c r="U36" s="2">
        <v>1500000</v>
      </c>
      <c r="W36" s="2">
        <v>1499765625000</v>
      </c>
      <c r="Y36" s="2">
        <v>1498950</v>
      </c>
      <c r="AA36" s="2">
        <v>1000000</v>
      </c>
      <c r="AC36" s="2">
        <v>1498960002053</v>
      </c>
      <c r="AE36" s="2">
        <v>1498678315312</v>
      </c>
      <c r="AG36" s="6">
        <v>3.2599999999999997E-2</v>
      </c>
    </row>
    <row r="37" spans="1:33">
      <c r="A37" s="1" t="s">
        <v>113</v>
      </c>
      <c r="C37" s="1" t="s">
        <v>114</v>
      </c>
      <c r="E37" s="1" t="s">
        <v>115</v>
      </c>
      <c r="G37" s="2">
        <v>18</v>
      </c>
      <c r="I37" s="2">
        <v>18</v>
      </c>
      <c r="K37" s="2">
        <v>1999000</v>
      </c>
      <c r="M37" s="2">
        <v>1999000000000</v>
      </c>
      <c r="O37" s="2">
        <v>1998637681249</v>
      </c>
      <c r="Q37" s="2">
        <v>0</v>
      </c>
      <c r="S37" s="2">
        <v>0</v>
      </c>
      <c r="U37" s="2">
        <v>0</v>
      </c>
      <c r="W37" s="2">
        <v>0</v>
      </c>
      <c r="Y37" s="2">
        <v>1999000</v>
      </c>
      <c r="AA37" s="2">
        <v>1000000</v>
      </c>
      <c r="AC37" s="2">
        <v>1999000000000</v>
      </c>
      <c r="AE37" s="2">
        <v>1998637681249</v>
      </c>
      <c r="AG37" s="6">
        <v>4.3499999999999997E-2</v>
      </c>
    </row>
    <row r="38" spans="1:33" ht="19.5" thickBot="1">
      <c r="K38" s="5">
        <f>SUM(K9:K37)</f>
        <v>43905487</v>
      </c>
      <c r="M38" s="5">
        <f>SUM(M9:M37)</f>
        <v>42104711887225</v>
      </c>
      <c r="O38" s="5">
        <f>SUM(O9:O37)</f>
        <v>44473862132987</v>
      </c>
      <c r="Q38" s="5">
        <f>SUM(Q9:Q37)</f>
        <v>2000</v>
      </c>
      <c r="S38" s="5">
        <f>SUM(S9:S37)</f>
        <v>1958637935</v>
      </c>
      <c r="U38" s="5">
        <f>SUM(U9:U37)</f>
        <v>2747500</v>
      </c>
      <c r="W38" s="5">
        <f>SUM(W9:W37)</f>
        <v>2747226140625</v>
      </c>
      <c r="Y38" s="5">
        <f>SUM(Y9:Y37)</f>
        <v>41159987</v>
      </c>
      <c r="AA38" s="5">
        <f>SUM(AA9:AA37)</f>
        <v>27717926</v>
      </c>
      <c r="AC38" s="5">
        <f>SUM(AC9:AC37)</f>
        <v>39359160516095</v>
      </c>
      <c r="AE38" s="5">
        <f>SUM(AE9:AE37)</f>
        <v>42063248353858</v>
      </c>
      <c r="AG38" s="7">
        <f>SUM(AG9:AG37)</f>
        <v>0.91539999999999999</v>
      </c>
    </row>
    <row r="39" spans="1:33" ht="19.5" thickTop="1">
      <c r="M39" s="2"/>
      <c r="S39" s="9"/>
      <c r="AC39" s="2"/>
      <c r="AE39" s="2"/>
    </row>
    <row r="40" spans="1:33">
      <c r="M40" s="2"/>
      <c r="O40" s="2"/>
      <c r="S40" s="9"/>
      <c r="AA40" s="2"/>
      <c r="AC40" s="2"/>
      <c r="AE40" s="2"/>
    </row>
    <row r="41" spans="1:33">
      <c r="M41" s="2"/>
      <c r="S41" s="2"/>
      <c r="AA41" s="2"/>
      <c r="AC41" s="2"/>
      <c r="AE41" s="2"/>
    </row>
    <row r="42" spans="1:33">
      <c r="M42" s="2"/>
      <c r="AA42" s="2"/>
      <c r="AC42" s="2"/>
      <c r="AE42" s="2"/>
    </row>
  </sheetData>
  <mergeCells count="26">
    <mergeCell ref="S8"/>
    <mergeCell ref="Q7:S7"/>
    <mergeCell ref="G7:G8"/>
    <mergeCell ref="I7:I8"/>
    <mergeCell ref="A6:I6"/>
    <mergeCell ref="K7:K8"/>
    <mergeCell ref="M7:M8"/>
    <mergeCell ref="A7:A8"/>
    <mergeCell ref="C7:C8"/>
    <mergeCell ref="E7:E8"/>
    <mergeCell ref="A4:AG4"/>
    <mergeCell ref="A3:AG3"/>
    <mergeCell ref="A2:AG2"/>
    <mergeCell ref="AA7:AA8"/>
    <mergeCell ref="AC7:AC8"/>
    <mergeCell ref="AE7:AE8"/>
    <mergeCell ref="AG7:AG8"/>
    <mergeCell ref="Y6:AG6"/>
    <mergeCell ref="U8"/>
    <mergeCell ref="W8"/>
    <mergeCell ref="U7:W7"/>
    <mergeCell ref="Q6:W6"/>
    <mergeCell ref="Y7:Y8"/>
    <mergeCell ref="O7:O8"/>
    <mergeCell ref="K6:O6"/>
    <mergeCell ref="Q8"/>
  </mergeCells>
  <pageMargins left="0.7" right="0.7" top="0.75" bottom="0.75" header="0.3" footer="0.3"/>
  <pageSetup scale="2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8"/>
  <sheetViews>
    <sheetView rightToLeft="1" view="pageBreakPreview" zoomScale="145" zoomScaleNormal="100" zoomScaleSheetLayoutView="145" workbookViewId="0">
      <selection activeCell="C16" sqref="C16"/>
    </sheetView>
  </sheetViews>
  <sheetFormatPr defaultRowHeight="18.75"/>
  <cols>
    <col min="1" max="1" width="31.57031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15.28515625" style="1" bestFit="1" customWidth="1"/>
    <col min="8" max="8" width="1" style="1" customWidth="1"/>
    <col min="9" max="9" width="20.85546875" style="1" bestFit="1" customWidth="1"/>
    <col min="10" max="10" width="1" style="1" customWidth="1"/>
    <col min="11" max="11" width="14.85546875" style="1" bestFit="1" customWidth="1"/>
    <col min="12" max="12" width="1" style="1" customWidth="1"/>
    <col min="13" max="13" width="15.28515625" style="1" bestFit="1" customWidth="1"/>
    <col min="14" max="14" width="1" style="1" customWidth="1"/>
    <col min="15" max="16384" width="9.140625" style="1"/>
  </cols>
  <sheetData>
    <row r="2" spans="1:14" ht="27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27.7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27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6" spans="1:14" ht="27.75">
      <c r="A6" s="18" t="s">
        <v>3</v>
      </c>
      <c r="C6" s="17" t="s">
        <v>4</v>
      </c>
      <c r="D6" s="17" t="s">
        <v>4</v>
      </c>
      <c r="E6" s="17" t="s">
        <v>4</v>
      </c>
      <c r="F6" s="17" t="s">
        <v>4</v>
      </c>
      <c r="G6" s="17" t="s">
        <v>4</v>
      </c>
      <c r="H6" s="17" t="s">
        <v>4</v>
      </c>
      <c r="I6" s="17" t="s">
        <v>6</v>
      </c>
      <c r="J6" s="17" t="s">
        <v>6</v>
      </c>
      <c r="K6" s="17" t="s">
        <v>6</v>
      </c>
      <c r="L6" s="17" t="s">
        <v>6</v>
      </c>
      <c r="M6" s="17" t="s">
        <v>6</v>
      </c>
      <c r="N6" s="17" t="s">
        <v>6</v>
      </c>
    </row>
    <row r="7" spans="1:14" ht="27.75">
      <c r="A7" s="17" t="s">
        <v>3</v>
      </c>
      <c r="C7" s="17" t="s">
        <v>19</v>
      </c>
      <c r="E7" s="17" t="s">
        <v>20</v>
      </c>
      <c r="G7" s="17" t="s">
        <v>21</v>
      </c>
      <c r="I7" s="17" t="s">
        <v>19</v>
      </c>
      <c r="K7" s="17" t="s">
        <v>20</v>
      </c>
      <c r="M7" s="17" t="s">
        <v>21</v>
      </c>
    </row>
    <row r="8" spans="1:14">
      <c r="A8" s="1" t="s">
        <v>23</v>
      </c>
      <c r="C8" s="2">
        <v>59405940</v>
      </c>
      <c r="E8" s="2">
        <v>18943</v>
      </c>
      <c r="G8" s="1" t="s">
        <v>24</v>
      </c>
      <c r="I8" s="2">
        <v>59405940</v>
      </c>
      <c r="K8" s="2">
        <v>18943</v>
      </c>
      <c r="M8" s="1" t="s">
        <v>24</v>
      </c>
    </row>
  </sheetData>
  <mergeCells count="12">
    <mergeCell ref="A4:N4"/>
    <mergeCell ref="A3:N3"/>
    <mergeCell ref="A2:N2"/>
    <mergeCell ref="I7"/>
    <mergeCell ref="K7"/>
    <mergeCell ref="M7"/>
    <mergeCell ref="I6:N6"/>
    <mergeCell ref="A6:A7"/>
    <mergeCell ref="C7"/>
    <mergeCell ref="E7"/>
    <mergeCell ref="G7"/>
    <mergeCell ref="C6:H6"/>
  </mergeCells>
  <pageMargins left="0.7" right="0.7" top="0.75" bottom="0.75" header="0.3" footer="0.3"/>
  <pageSetup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8"/>
  <sheetViews>
    <sheetView rightToLeft="1" view="pageBreakPreview" zoomScale="130" zoomScaleNormal="100" zoomScaleSheetLayoutView="130" workbookViewId="0">
      <selection activeCell="G18" sqref="G18"/>
    </sheetView>
  </sheetViews>
  <sheetFormatPr defaultRowHeight="18.75"/>
  <cols>
    <col min="1" max="1" width="26.42578125" style="1" bestFit="1" customWidth="1"/>
    <col min="2" max="2" width="1" style="1" customWidth="1"/>
    <col min="3" max="3" width="11.42578125" style="1" bestFit="1" customWidth="1"/>
    <col min="4" max="4" width="1" style="1" customWidth="1"/>
    <col min="5" max="5" width="15" style="1" bestFit="1" customWidth="1"/>
    <col min="6" max="6" width="1" style="1" customWidth="1"/>
    <col min="7" max="7" width="23" style="1" bestFit="1" customWidth="1"/>
    <col min="8" max="8" width="1" style="1" customWidth="1"/>
    <col min="9" max="9" width="15.140625" style="1" bestFit="1" customWidth="1"/>
    <col min="10" max="10" width="1" style="1" customWidth="1"/>
    <col min="11" max="11" width="32.7109375" style="1" bestFit="1" customWidth="1"/>
    <col min="12" max="16384" width="9.140625" style="1"/>
  </cols>
  <sheetData>
    <row r="2" spans="1:11" ht="27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27.7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27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6" spans="1:11" ht="27.75">
      <c r="A6" s="18" t="s">
        <v>3</v>
      </c>
      <c r="C6" s="17" t="s">
        <v>6</v>
      </c>
      <c r="D6" s="17" t="s">
        <v>6</v>
      </c>
      <c r="E6" s="17" t="s">
        <v>6</v>
      </c>
      <c r="F6" s="17" t="s">
        <v>6</v>
      </c>
      <c r="G6" s="17" t="s">
        <v>6</v>
      </c>
      <c r="H6" s="17" t="s">
        <v>6</v>
      </c>
      <c r="I6" s="17" t="s">
        <v>6</v>
      </c>
      <c r="J6" s="17" t="s">
        <v>6</v>
      </c>
      <c r="K6" s="17" t="s">
        <v>6</v>
      </c>
    </row>
    <row r="7" spans="1:11" ht="27.75">
      <c r="A7" s="17" t="s">
        <v>3</v>
      </c>
      <c r="C7" s="17" t="s">
        <v>7</v>
      </c>
      <c r="E7" s="17" t="s">
        <v>116</v>
      </c>
      <c r="G7" s="17" t="s">
        <v>117</v>
      </c>
      <c r="I7" s="17" t="s">
        <v>118</v>
      </c>
      <c r="K7" s="17" t="s">
        <v>119</v>
      </c>
    </row>
    <row r="8" spans="1:11">
      <c r="A8" s="1" t="s">
        <v>31</v>
      </c>
      <c r="C8" s="2">
        <v>3490000</v>
      </c>
      <c r="E8" s="2">
        <v>1329113.3759999999</v>
      </c>
      <c r="G8" s="2">
        <v>1374575</v>
      </c>
      <c r="I8" s="6">
        <v>3.4200000000000001E-2</v>
      </c>
      <c r="K8" s="2">
        <v>4797266750000</v>
      </c>
    </row>
  </sheetData>
  <mergeCells count="10">
    <mergeCell ref="A4:K4"/>
    <mergeCell ref="A3:K3"/>
    <mergeCell ref="A2:K2"/>
    <mergeCell ref="K7"/>
    <mergeCell ref="C6:K6"/>
    <mergeCell ref="A6:A7"/>
    <mergeCell ref="C7"/>
    <mergeCell ref="E7"/>
    <mergeCell ref="G7"/>
    <mergeCell ref="I7"/>
  </mergeCells>
  <pageMargins left="0.7" right="0.7" top="0.75" bottom="0.75" header="0.3" footer="0.3"/>
  <pageSetup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27"/>
  <sheetViews>
    <sheetView rightToLeft="1" view="pageBreakPreview" zoomScaleNormal="100" zoomScaleSheetLayoutView="100" workbookViewId="0">
      <selection activeCell="F15" sqref="F15"/>
    </sheetView>
  </sheetViews>
  <sheetFormatPr defaultRowHeight="18.75"/>
  <cols>
    <col min="1" max="1" width="2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3.57031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7.7109375" style="1" bestFit="1" customWidth="1"/>
    <col min="12" max="12" width="1" style="1" customWidth="1"/>
    <col min="13" max="13" width="17.85546875" style="1" bestFit="1" customWidth="1"/>
    <col min="14" max="14" width="1" style="1" customWidth="1"/>
    <col min="15" max="15" width="14.85546875" style="1" bestFit="1" customWidth="1"/>
    <col min="16" max="16" width="1" style="1" customWidth="1"/>
    <col min="17" max="17" width="24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27.7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27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27.75">
      <c r="A6" s="18" t="s">
        <v>121</v>
      </c>
      <c r="C6" s="17" t="s">
        <v>122</v>
      </c>
      <c r="D6" s="17" t="s">
        <v>122</v>
      </c>
      <c r="E6" s="17" t="s">
        <v>122</v>
      </c>
      <c r="F6" s="17" t="s">
        <v>122</v>
      </c>
      <c r="G6" s="17" t="s">
        <v>122</v>
      </c>
      <c r="H6" s="17" t="s">
        <v>122</v>
      </c>
      <c r="I6" s="17" t="s">
        <v>4</v>
      </c>
      <c r="K6" s="17" t="s">
        <v>5</v>
      </c>
      <c r="L6" s="17" t="s">
        <v>5</v>
      </c>
      <c r="M6" s="17" t="s">
        <v>5</v>
      </c>
      <c r="O6" s="17" t="s">
        <v>6</v>
      </c>
      <c r="P6" s="17" t="s">
        <v>6</v>
      </c>
      <c r="Q6" s="17" t="s">
        <v>6</v>
      </c>
    </row>
    <row r="7" spans="1:17" ht="27.75">
      <c r="A7" s="17" t="s">
        <v>121</v>
      </c>
      <c r="C7" s="17" t="s">
        <v>123</v>
      </c>
      <c r="E7" s="17" t="s">
        <v>124</v>
      </c>
      <c r="G7" s="17" t="s">
        <v>125</v>
      </c>
      <c r="I7" s="17" t="s">
        <v>126</v>
      </c>
      <c r="K7" s="17" t="s">
        <v>127</v>
      </c>
      <c r="M7" s="17" t="s">
        <v>128</v>
      </c>
      <c r="O7" s="17" t="s">
        <v>126</v>
      </c>
      <c r="Q7" s="17" t="s">
        <v>120</v>
      </c>
    </row>
    <row r="8" spans="1:17">
      <c r="A8" s="1" t="s">
        <v>129</v>
      </c>
      <c r="C8" s="1" t="s">
        <v>130</v>
      </c>
      <c r="E8" s="1" t="s">
        <v>131</v>
      </c>
      <c r="G8" s="1" t="s">
        <v>132</v>
      </c>
      <c r="I8" s="2">
        <v>156556</v>
      </c>
      <c r="K8" s="1">
        <v>1281</v>
      </c>
      <c r="M8" s="1">
        <v>0</v>
      </c>
      <c r="O8" s="2">
        <v>157837</v>
      </c>
      <c r="Q8" s="6">
        <v>0</v>
      </c>
    </row>
    <row r="9" spans="1:17">
      <c r="A9" s="1" t="s">
        <v>133</v>
      </c>
      <c r="C9" s="1" t="s">
        <v>134</v>
      </c>
      <c r="E9" s="1" t="s">
        <v>135</v>
      </c>
      <c r="G9" s="1" t="s">
        <v>136</v>
      </c>
      <c r="I9" s="2">
        <v>188986</v>
      </c>
      <c r="K9" s="2">
        <v>0</v>
      </c>
      <c r="L9" s="2"/>
      <c r="M9" s="2">
        <v>0</v>
      </c>
      <c r="N9" s="2"/>
      <c r="O9" s="2">
        <v>188986</v>
      </c>
      <c r="Q9" s="6">
        <v>0</v>
      </c>
    </row>
    <row r="10" spans="1:17">
      <c r="A10" s="1" t="s">
        <v>137</v>
      </c>
      <c r="C10" s="1" t="s">
        <v>138</v>
      </c>
      <c r="E10" s="1" t="s">
        <v>135</v>
      </c>
      <c r="G10" s="1" t="s">
        <v>132</v>
      </c>
      <c r="I10" s="2">
        <v>147966915533</v>
      </c>
      <c r="K10" s="2">
        <v>891166150684</v>
      </c>
      <c r="L10" s="2"/>
      <c r="M10" s="2">
        <v>1039132011720</v>
      </c>
      <c r="N10" s="2"/>
      <c r="O10" s="2">
        <v>1054497</v>
      </c>
      <c r="Q10" s="6">
        <v>0</v>
      </c>
    </row>
    <row r="11" spans="1:17">
      <c r="A11" s="1" t="s">
        <v>137</v>
      </c>
      <c r="C11" s="1" t="s">
        <v>139</v>
      </c>
      <c r="E11" s="1" t="s">
        <v>131</v>
      </c>
      <c r="G11" s="1" t="s">
        <v>132</v>
      </c>
      <c r="I11" s="2">
        <v>3683888</v>
      </c>
      <c r="K11" s="2">
        <v>2405494061930</v>
      </c>
      <c r="L11" s="2"/>
      <c r="M11" s="2">
        <v>2364966634177</v>
      </c>
      <c r="N11" s="2"/>
      <c r="O11" s="2">
        <v>40531111641</v>
      </c>
      <c r="Q11" s="6">
        <v>8.9999999999999998E-4</v>
      </c>
    </row>
    <row r="12" spans="1:17">
      <c r="A12" s="1" t="s">
        <v>140</v>
      </c>
      <c r="C12" s="1" t="s">
        <v>141</v>
      </c>
      <c r="E12" s="1" t="s">
        <v>131</v>
      </c>
      <c r="G12" s="1" t="s">
        <v>132</v>
      </c>
      <c r="I12" s="2">
        <v>82465089</v>
      </c>
      <c r="K12" s="2">
        <v>338885</v>
      </c>
      <c r="L12" s="2"/>
      <c r="M12" s="2">
        <v>1008000</v>
      </c>
      <c r="N12" s="2"/>
      <c r="O12" s="2">
        <v>81795974</v>
      </c>
      <c r="Q12" s="6">
        <v>0</v>
      </c>
    </row>
    <row r="13" spans="1:17">
      <c r="A13" s="1" t="s">
        <v>142</v>
      </c>
      <c r="C13" s="1" t="s">
        <v>143</v>
      </c>
      <c r="E13" s="1" t="s">
        <v>131</v>
      </c>
      <c r="G13" s="1" t="s">
        <v>132</v>
      </c>
      <c r="I13" s="2">
        <v>577137</v>
      </c>
      <c r="K13" s="2">
        <v>1002372</v>
      </c>
      <c r="L13" s="2"/>
      <c r="M13" s="2">
        <v>504000</v>
      </c>
      <c r="N13" s="2"/>
      <c r="O13" s="2">
        <v>1075509</v>
      </c>
      <c r="Q13" s="6">
        <v>0</v>
      </c>
    </row>
    <row r="14" spans="1:17">
      <c r="A14" s="1" t="s">
        <v>144</v>
      </c>
      <c r="C14" s="1" t="s">
        <v>145</v>
      </c>
      <c r="E14" s="1" t="s">
        <v>131</v>
      </c>
      <c r="G14" s="1" t="s">
        <v>132</v>
      </c>
      <c r="I14" s="2">
        <v>34875</v>
      </c>
      <c r="K14" s="2">
        <v>0</v>
      </c>
      <c r="L14" s="2"/>
      <c r="M14" s="2">
        <v>0</v>
      </c>
      <c r="N14" s="2"/>
      <c r="O14" s="2">
        <v>34875</v>
      </c>
      <c r="Q14" s="6">
        <v>0</v>
      </c>
    </row>
    <row r="15" spans="1:17">
      <c r="A15" s="1" t="s">
        <v>146</v>
      </c>
      <c r="C15" s="1" t="s">
        <v>147</v>
      </c>
      <c r="E15" s="1" t="s">
        <v>131</v>
      </c>
      <c r="G15" s="1" t="s">
        <v>148</v>
      </c>
      <c r="I15" s="2">
        <v>672915</v>
      </c>
      <c r="K15" s="2">
        <v>0</v>
      </c>
      <c r="L15" s="2"/>
      <c r="M15" s="2">
        <v>504000</v>
      </c>
      <c r="N15" s="2"/>
      <c r="O15" s="2">
        <v>168915</v>
      </c>
      <c r="Q15" s="6">
        <v>0</v>
      </c>
    </row>
    <row r="16" spans="1:17">
      <c r="A16" s="1" t="s">
        <v>149</v>
      </c>
      <c r="C16" s="1" t="s">
        <v>150</v>
      </c>
      <c r="E16" s="1" t="s">
        <v>131</v>
      </c>
      <c r="G16" s="1" t="s">
        <v>151</v>
      </c>
      <c r="I16" s="2">
        <v>1435101</v>
      </c>
      <c r="K16" s="2">
        <v>5897</v>
      </c>
      <c r="L16" s="2"/>
      <c r="M16" s="2">
        <v>1008000</v>
      </c>
      <c r="N16" s="2"/>
      <c r="O16" s="2">
        <v>432998</v>
      </c>
      <c r="Q16" s="6">
        <v>0</v>
      </c>
    </row>
    <row r="17" spans="1:17">
      <c r="A17" s="1" t="s">
        <v>152</v>
      </c>
      <c r="C17" s="1" t="s">
        <v>153</v>
      </c>
      <c r="E17" s="1" t="s">
        <v>131</v>
      </c>
      <c r="G17" s="1" t="s">
        <v>154</v>
      </c>
      <c r="I17" s="2">
        <v>684147</v>
      </c>
      <c r="K17" s="2">
        <v>2800</v>
      </c>
      <c r="L17" s="2"/>
      <c r="M17" s="2">
        <v>504000</v>
      </c>
      <c r="N17" s="2"/>
      <c r="O17" s="2">
        <v>182947</v>
      </c>
      <c r="Q17" s="6">
        <v>0</v>
      </c>
    </row>
    <row r="18" spans="1:17">
      <c r="A18" s="1" t="s">
        <v>155</v>
      </c>
      <c r="C18" s="1" t="s">
        <v>156</v>
      </c>
      <c r="E18" s="1" t="s">
        <v>131</v>
      </c>
      <c r="G18" s="1" t="s">
        <v>157</v>
      </c>
      <c r="I18" s="2">
        <v>1026234</v>
      </c>
      <c r="K18" s="2">
        <v>4200</v>
      </c>
      <c r="L18" s="2"/>
      <c r="M18" s="2">
        <v>50000</v>
      </c>
      <c r="N18" s="2"/>
      <c r="O18" s="2">
        <v>980434</v>
      </c>
      <c r="Q18" s="6">
        <v>0</v>
      </c>
    </row>
    <row r="19" spans="1:17">
      <c r="A19" s="1" t="s">
        <v>158</v>
      </c>
      <c r="C19" s="1" t="s">
        <v>159</v>
      </c>
      <c r="E19" s="1" t="s">
        <v>131</v>
      </c>
      <c r="G19" s="1" t="s">
        <v>160</v>
      </c>
      <c r="I19" s="2">
        <v>467708</v>
      </c>
      <c r="K19" s="2">
        <v>0</v>
      </c>
      <c r="L19" s="2"/>
      <c r="M19" s="2">
        <v>0</v>
      </c>
      <c r="N19" s="2"/>
      <c r="O19" s="2">
        <v>467708</v>
      </c>
      <c r="Q19" s="6">
        <v>0</v>
      </c>
    </row>
    <row r="20" spans="1:17">
      <c r="A20" s="1" t="s">
        <v>161</v>
      </c>
      <c r="C20" s="1" t="s">
        <v>162</v>
      </c>
      <c r="E20" s="1" t="s">
        <v>131</v>
      </c>
      <c r="G20" s="1" t="s">
        <v>163</v>
      </c>
      <c r="I20" s="2">
        <v>1194328</v>
      </c>
      <c r="K20" s="2">
        <v>2836</v>
      </c>
      <c r="L20" s="2"/>
      <c r="M20" s="2">
        <v>504000</v>
      </c>
      <c r="N20" s="2"/>
      <c r="O20" s="2">
        <v>693164</v>
      </c>
      <c r="Q20" s="6">
        <v>0</v>
      </c>
    </row>
    <row r="21" spans="1:17">
      <c r="A21" s="1" t="s">
        <v>164</v>
      </c>
      <c r="C21" s="1" t="s">
        <v>165</v>
      </c>
      <c r="E21" s="1" t="s">
        <v>131</v>
      </c>
      <c r="G21" s="1" t="s">
        <v>166</v>
      </c>
      <c r="I21" s="2">
        <v>26000</v>
      </c>
      <c r="K21" s="2">
        <v>1000000</v>
      </c>
      <c r="L21" s="2"/>
      <c r="M21" s="2">
        <v>504000</v>
      </c>
      <c r="N21" s="2"/>
      <c r="O21" s="2">
        <v>522000</v>
      </c>
      <c r="Q21" s="6">
        <v>0</v>
      </c>
    </row>
    <row r="22" spans="1:17">
      <c r="A22" s="1" t="s">
        <v>167</v>
      </c>
      <c r="C22" s="1" t="s">
        <v>168</v>
      </c>
      <c r="E22" s="1" t="s">
        <v>131</v>
      </c>
      <c r="G22" s="1" t="s">
        <v>169</v>
      </c>
      <c r="I22" s="2">
        <v>1062986</v>
      </c>
      <c r="K22" s="2">
        <v>0</v>
      </c>
      <c r="L22" s="2"/>
      <c r="M22" s="2">
        <v>504000</v>
      </c>
      <c r="N22" s="2"/>
      <c r="O22" s="2">
        <v>558986</v>
      </c>
      <c r="Q22" s="6">
        <v>0</v>
      </c>
    </row>
    <row r="23" spans="1:17">
      <c r="A23" s="1" t="s">
        <v>170</v>
      </c>
      <c r="C23" s="1" t="s">
        <v>171</v>
      </c>
      <c r="E23" s="1" t="s">
        <v>131</v>
      </c>
      <c r="G23" s="1" t="s">
        <v>53</v>
      </c>
      <c r="I23" s="2">
        <v>1609998</v>
      </c>
      <c r="K23" s="2">
        <v>780003400593</v>
      </c>
      <c r="L23" s="2"/>
      <c r="M23" s="2">
        <v>780004344000</v>
      </c>
      <c r="N23" s="2"/>
      <c r="O23" s="2">
        <v>666591</v>
      </c>
      <c r="Q23" s="6">
        <v>0</v>
      </c>
    </row>
    <row r="24" spans="1:17">
      <c r="A24" s="1" t="s">
        <v>170</v>
      </c>
      <c r="C24" s="1" t="s">
        <v>172</v>
      </c>
      <c r="E24" s="1" t="s">
        <v>173</v>
      </c>
      <c r="G24" s="1" t="s">
        <v>174</v>
      </c>
      <c r="I24" s="2">
        <v>607000000000</v>
      </c>
      <c r="K24" s="2">
        <v>0</v>
      </c>
      <c r="L24" s="2"/>
      <c r="M24" s="2">
        <v>607000000000</v>
      </c>
      <c r="N24" s="2"/>
      <c r="O24" s="2">
        <v>0</v>
      </c>
      <c r="Q24" s="6">
        <v>0</v>
      </c>
    </row>
    <row r="25" spans="1:17">
      <c r="A25" s="1" t="s">
        <v>170</v>
      </c>
      <c r="C25" s="1" t="s">
        <v>175</v>
      </c>
      <c r="E25" s="1" t="s">
        <v>173</v>
      </c>
      <c r="G25" s="1" t="s">
        <v>176</v>
      </c>
      <c r="I25" s="2">
        <v>172000000000</v>
      </c>
      <c r="K25" s="2">
        <v>0</v>
      </c>
      <c r="L25" s="2"/>
      <c r="M25" s="2">
        <v>172000000000</v>
      </c>
      <c r="N25" s="2"/>
      <c r="O25" s="2">
        <v>0</v>
      </c>
      <c r="Q25" s="6">
        <v>0</v>
      </c>
    </row>
    <row r="26" spans="1:17" ht="19.5" thickBot="1">
      <c r="I26" s="5">
        <f>SUM(I8:I25)</f>
        <v>927062201481</v>
      </c>
      <c r="K26" s="5">
        <f>SUM(K8:K25)</f>
        <v>4076665971478</v>
      </c>
      <c r="M26" s="5">
        <f>SUM(M8:M25)</f>
        <v>4963108079897</v>
      </c>
      <c r="O26" s="5">
        <f>SUM(O8:O25)</f>
        <v>40620093062</v>
      </c>
      <c r="Q26" s="7">
        <f>SUM(Q8:Q25)</f>
        <v>8.9999999999999998E-4</v>
      </c>
    </row>
    <row r="27" spans="1:17" ht="19.5" thickTop="1"/>
  </sheetData>
  <mergeCells count="16">
    <mergeCell ref="A4:Q4"/>
    <mergeCell ref="A3:Q3"/>
    <mergeCell ref="A2:Q2"/>
    <mergeCell ref="O7"/>
    <mergeCell ref="Q7"/>
    <mergeCell ref="O6:Q6"/>
    <mergeCell ref="I7"/>
    <mergeCell ref="I6"/>
    <mergeCell ref="K7"/>
    <mergeCell ref="M7"/>
    <mergeCell ref="K6:M6"/>
    <mergeCell ref="A6:A7"/>
    <mergeCell ref="C7"/>
    <mergeCell ref="E7"/>
    <mergeCell ref="G7"/>
    <mergeCell ref="C6:H6"/>
  </mergeCells>
  <pageMargins left="0.7" right="0.7" top="0.75" bottom="0.75" header="0.3" footer="0.3"/>
  <pageSetup scale="5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Q49"/>
  <sheetViews>
    <sheetView rightToLeft="1" view="pageBreakPreview" topLeftCell="A28" zoomScaleNormal="100" zoomScaleSheetLayoutView="100" workbookViewId="0">
      <selection activeCell="K46" sqref="K46"/>
    </sheetView>
  </sheetViews>
  <sheetFormatPr defaultRowHeight="18.75"/>
  <cols>
    <col min="1" max="1" width="34.42578125" style="1" bestFit="1" customWidth="1"/>
    <col min="2" max="2" width="1" style="1" customWidth="1"/>
    <col min="3" max="3" width="19.28515625" style="1" bestFit="1" customWidth="1"/>
    <col min="4" max="4" width="1" style="1" customWidth="1"/>
    <col min="5" max="5" width="11.855468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15.1406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18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27.75">
      <c r="A3" s="11" t="s">
        <v>177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27.7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27.75">
      <c r="A6" s="14" t="s">
        <v>178</v>
      </c>
      <c r="B6" s="14" t="s">
        <v>178</v>
      </c>
      <c r="C6" s="14" t="s">
        <v>178</v>
      </c>
      <c r="D6" s="14" t="s">
        <v>178</v>
      </c>
      <c r="E6" s="14" t="s">
        <v>178</v>
      </c>
      <c r="G6" s="14" t="s">
        <v>179</v>
      </c>
      <c r="H6" s="14" t="s">
        <v>179</v>
      </c>
      <c r="I6" s="14" t="s">
        <v>179</v>
      </c>
      <c r="J6" s="14" t="s">
        <v>179</v>
      </c>
      <c r="K6" s="14" t="s">
        <v>179</v>
      </c>
      <c r="M6" s="14" t="s">
        <v>180</v>
      </c>
      <c r="N6" s="14" t="s">
        <v>180</v>
      </c>
      <c r="O6" s="14" t="s">
        <v>180</v>
      </c>
      <c r="P6" s="14" t="s">
        <v>180</v>
      </c>
      <c r="Q6" s="14" t="s">
        <v>180</v>
      </c>
    </row>
    <row r="7" spans="1:17" ht="27.75">
      <c r="A7" s="14" t="s">
        <v>181</v>
      </c>
      <c r="C7" s="14" t="s">
        <v>28</v>
      </c>
      <c r="E7" s="14" t="s">
        <v>29</v>
      </c>
      <c r="G7" s="14" t="s">
        <v>182</v>
      </c>
      <c r="I7" s="14" t="s">
        <v>183</v>
      </c>
      <c r="K7" s="14" t="s">
        <v>184</v>
      </c>
      <c r="M7" s="14" t="s">
        <v>182</v>
      </c>
      <c r="O7" s="14" t="s">
        <v>183</v>
      </c>
      <c r="Q7" s="14" t="s">
        <v>184</v>
      </c>
    </row>
    <row r="8" spans="1:17">
      <c r="A8" s="1" t="s">
        <v>86</v>
      </c>
      <c r="C8" s="1" t="s">
        <v>88</v>
      </c>
      <c r="E8" s="2">
        <v>15</v>
      </c>
      <c r="G8" s="2">
        <v>57919521</v>
      </c>
      <c r="I8" s="2">
        <v>0</v>
      </c>
      <c r="K8" s="2">
        <v>57919521</v>
      </c>
      <c r="M8" s="2">
        <v>57919521</v>
      </c>
      <c r="O8" s="2">
        <v>0</v>
      </c>
      <c r="Q8" s="2">
        <v>57919521</v>
      </c>
    </row>
    <row r="9" spans="1:17">
      <c r="A9" s="1" t="s">
        <v>83</v>
      </c>
      <c r="C9" s="1" t="s">
        <v>85</v>
      </c>
      <c r="E9" s="2">
        <v>20.5</v>
      </c>
      <c r="G9" s="2">
        <v>7853769979</v>
      </c>
      <c r="I9" s="2">
        <v>0</v>
      </c>
      <c r="K9" s="2">
        <v>7853769979</v>
      </c>
      <c r="M9" s="2">
        <v>7853769979</v>
      </c>
      <c r="O9" s="2">
        <v>0</v>
      </c>
      <c r="Q9" s="2">
        <v>7853769979</v>
      </c>
    </row>
    <row r="10" spans="1:17">
      <c r="A10" s="1" t="s">
        <v>80</v>
      </c>
      <c r="C10" s="1" t="s">
        <v>82</v>
      </c>
      <c r="E10" s="2">
        <v>20.5</v>
      </c>
      <c r="G10" s="2">
        <v>7920933218</v>
      </c>
      <c r="I10" s="2">
        <v>0</v>
      </c>
      <c r="K10" s="2">
        <v>7920933218</v>
      </c>
      <c r="M10" s="2">
        <v>7920933218</v>
      </c>
      <c r="O10" s="2">
        <v>0</v>
      </c>
      <c r="Q10" s="2">
        <v>7920933218</v>
      </c>
    </row>
    <row r="11" spans="1:17">
      <c r="A11" s="1" t="s">
        <v>61</v>
      </c>
      <c r="C11" s="1" t="s">
        <v>63</v>
      </c>
      <c r="E11" s="2">
        <v>16</v>
      </c>
      <c r="G11" s="2">
        <v>68601523</v>
      </c>
      <c r="I11" s="2">
        <v>0</v>
      </c>
      <c r="K11" s="2">
        <v>68601523</v>
      </c>
      <c r="M11" s="2">
        <v>68601523</v>
      </c>
      <c r="O11" s="2">
        <v>0</v>
      </c>
      <c r="Q11" s="2">
        <v>68601523</v>
      </c>
    </row>
    <row r="12" spans="1:17">
      <c r="A12" s="1" t="s">
        <v>78</v>
      </c>
      <c r="C12" s="1" t="s">
        <v>79</v>
      </c>
      <c r="E12" s="2">
        <v>20.5</v>
      </c>
      <c r="G12" s="2">
        <v>9062991030</v>
      </c>
      <c r="I12" s="2">
        <v>0</v>
      </c>
      <c r="K12" s="2">
        <v>9062991030</v>
      </c>
      <c r="M12" s="2">
        <v>9062991030</v>
      </c>
      <c r="O12" s="2">
        <v>0</v>
      </c>
      <c r="Q12" s="2">
        <v>9062991030</v>
      </c>
    </row>
    <row r="13" spans="1:17">
      <c r="A13" s="1" t="s">
        <v>76</v>
      </c>
      <c r="C13" s="1" t="s">
        <v>77</v>
      </c>
      <c r="E13" s="2">
        <v>20.5</v>
      </c>
      <c r="G13" s="2">
        <v>5825179290</v>
      </c>
      <c r="I13" s="2">
        <v>0</v>
      </c>
      <c r="K13" s="2">
        <v>5825179290</v>
      </c>
      <c r="M13" s="2">
        <v>5825179290</v>
      </c>
      <c r="O13" s="2">
        <v>0</v>
      </c>
      <c r="Q13" s="2">
        <v>5825179290</v>
      </c>
    </row>
    <row r="14" spans="1:17">
      <c r="A14" s="1" t="s">
        <v>73</v>
      </c>
      <c r="C14" s="1" t="s">
        <v>75</v>
      </c>
      <c r="E14" s="2">
        <v>20.5</v>
      </c>
      <c r="G14" s="2">
        <v>5676136593</v>
      </c>
      <c r="I14" s="2">
        <v>0</v>
      </c>
      <c r="K14" s="2">
        <v>5676136593</v>
      </c>
      <c r="M14" s="2">
        <v>5676136593</v>
      </c>
      <c r="O14" s="2">
        <v>0</v>
      </c>
      <c r="Q14" s="2">
        <v>5676136593</v>
      </c>
    </row>
    <row r="15" spans="1:17">
      <c r="A15" s="1" t="s">
        <v>52</v>
      </c>
      <c r="C15" s="1" t="s">
        <v>54</v>
      </c>
      <c r="E15" s="2">
        <v>18</v>
      </c>
      <c r="G15" s="2">
        <v>43844974603</v>
      </c>
      <c r="I15" s="2">
        <v>0</v>
      </c>
      <c r="K15" s="2">
        <v>43844974603</v>
      </c>
      <c r="M15" s="2">
        <v>43844974603</v>
      </c>
      <c r="O15" s="2">
        <v>0</v>
      </c>
      <c r="Q15" s="2">
        <v>43844974603</v>
      </c>
    </row>
    <row r="16" spans="1:17">
      <c r="A16" s="1" t="s">
        <v>40</v>
      </c>
      <c r="C16" s="1" t="s">
        <v>42</v>
      </c>
      <c r="E16" s="2">
        <v>21</v>
      </c>
      <c r="G16" s="2">
        <v>158590742803</v>
      </c>
      <c r="I16" s="2">
        <v>0</v>
      </c>
      <c r="K16" s="2">
        <v>158590742803</v>
      </c>
      <c r="M16" s="2">
        <v>158590742803</v>
      </c>
      <c r="O16" s="2">
        <v>0</v>
      </c>
      <c r="Q16" s="2">
        <v>158590742803</v>
      </c>
    </row>
    <row r="17" spans="1:17">
      <c r="A17" s="1" t="s">
        <v>110</v>
      </c>
      <c r="C17" s="1" t="s">
        <v>112</v>
      </c>
      <c r="E17" s="2">
        <v>18</v>
      </c>
      <c r="G17" s="2">
        <v>43029423690</v>
      </c>
      <c r="I17" s="2">
        <v>0</v>
      </c>
      <c r="K17" s="2">
        <v>43029423690</v>
      </c>
      <c r="M17" s="2">
        <v>43029423690</v>
      </c>
      <c r="O17" s="2">
        <v>0</v>
      </c>
      <c r="Q17" s="2">
        <v>43029423690</v>
      </c>
    </row>
    <row r="18" spans="1:17">
      <c r="A18" s="1" t="s">
        <v>55</v>
      </c>
      <c r="C18" s="1" t="s">
        <v>57</v>
      </c>
      <c r="E18" s="2">
        <v>18</v>
      </c>
      <c r="G18" s="2">
        <v>14958723117</v>
      </c>
      <c r="I18" s="2">
        <v>0</v>
      </c>
      <c r="K18" s="2">
        <v>14958723117</v>
      </c>
      <c r="M18" s="2">
        <v>14958723117</v>
      </c>
      <c r="O18" s="2">
        <v>0</v>
      </c>
      <c r="Q18" s="2">
        <v>14958723117</v>
      </c>
    </row>
    <row r="19" spans="1:17">
      <c r="A19" s="1" t="s">
        <v>70</v>
      </c>
      <c r="C19" s="1" t="s">
        <v>72</v>
      </c>
      <c r="E19" s="2">
        <v>18</v>
      </c>
      <c r="G19" s="2">
        <v>14505868653</v>
      </c>
      <c r="I19" s="2">
        <v>0</v>
      </c>
      <c r="K19" s="2">
        <v>14505868653</v>
      </c>
      <c r="M19" s="2">
        <v>14505868653</v>
      </c>
      <c r="O19" s="2">
        <v>0</v>
      </c>
      <c r="Q19" s="2">
        <v>14505868653</v>
      </c>
    </row>
    <row r="20" spans="1:17">
      <c r="A20" s="1" t="s">
        <v>58</v>
      </c>
      <c r="C20" s="1" t="s">
        <v>60</v>
      </c>
      <c r="E20" s="2">
        <v>18</v>
      </c>
      <c r="G20" s="2">
        <v>6357349891</v>
      </c>
      <c r="I20" s="2">
        <v>0</v>
      </c>
      <c r="K20" s="2">
        <v>6357349891</v>
      </c>
      <c r="M20" s="2">
        <v>6357349891</v>
      </c>
      <c r="O20" s="2">
        <v>0</v>
      </c>
      <c r="Q20" s="2">
        <v>6357349891</v>
      </c>
    </row>
    <row r="21" spans="1:17">
      <c r="A21" s="1" t="s">
        <v>67</v>
      </c>
      <c r="C21" s="1" t="s">
        <v>69</v>
      </c>
      <c r="E21" s="2">
        <v>18</v>
      </c>
      <c r="G21" s="2">
        <v>28847283287</v>
      </c>
      <c r="I21" s="2">
        <v>0</v>
      </c>
      <c r="K21" s="2">
        <v>28847283287</v>
      </c>
      <c r="M21" s="2">
        <v>28847283287</v>
      </c>
      <c r="O21" s="2">
        <v>0</v>
      </c>
      <c r="Q21" s="2">
        <v>28847283287</v>
      </c>
    </row>
    <row r="22" spans="1:17">
      <c r="A22" s="1" t="s">
        <v>64</v>
      </c>
      <c r="C22" s="1" t="s">
        <v>66</v>
      </c>
      <c r="E22" s="2">
        <v>17</v>
      </c>
      <c r="G22" s="2">
        <v>3794531125</v>
      </c>
      <c r="I22" s="2">
        <v>0</v>
      </c>
      <c r="K22" s="2">
        <v>3794531125</v>
      </c>
      <c r="M22" s="2">
        <v>3794531125</v>
      </c>
      <c r="O22" s="2">
        <v>0</v>
      </c>
      <c r="Q22" s="2">
        <v>3794531125</v>
      </c>
    </row>
    <row r="23" spans="1:17">
      <c r="A23" s="1" t="s">
        <v>46</v>
      </c>
      <c r="C23" s="1" t="s">
        <v>48</v>
      </c>
      <c r="E23" s="2">
        <v>18</v>
      </c>
      <c r="G23" s="2">
        <v>28810720366</v>
      </c>
      <c r="I23" s="2">
        <v>0</v>
      </c>
      <c r="K23" s="2">
        <v>28810720366</v>
      </c>
      <c r="M23" s="2">
        <v>28810720366</v>
      </c>
      <c r="O23" s="2">
        <v>0</v>
      </c>
      <c r="Q23" s="2">
        <v>28810720366</v>
      </c>
    </row>
    <row r="24" spans="1:17">
      <c r="A24" s="1" t="s">
        <v>43</v>
      </c>
      <c r="C24" s="1" t="s">
        <v>45</v>
      </c>
      <c r="E24" s="2">
        <v>18</v>
      </c>
      <c r="G24" s="2">
        <v>98309911580</v>
      </c>
      <c r="I24" s="2">
        <v>0</v>
      </c>
      <c r="K24" s="2">
        <v>98309911580</v>
      </c>
      <c r="M24" s="2">
        <v>98309911580</v>
      </c>
      <c r="O24" s="2">
        <v>0</v>
      </c>
      <c r="Q24" s="2">
        <v>98309911580</v>
      </c>
    </row>
    <row r="25" spans="1:17">
      <c r="A25" s="1" t="s">
        <v>113</v>
      </c>
      <c r="C25" s="1" t="s">
        <v>115</v>
      </c>
      <c r="E25" s="2">
        <v>18</v>
      </c>
      <c r="G25" s="2">
        <v>28736863639</v>
      </c>
      <c r="I25" s="2">
        <v>0</v>
      </c>
      <c r="K25" s="2">
        <v>28736863639</v>
      </c>
      <c r="M25" s="2">
        <v>28736863639</v>
      </c>
      <c r="O25" s="2">
        <v>0</v>
      </c>
      <c r="Q25" s="2">
        <v>28736863639</v>
      </c>
    </row>
    <row r="26" spans="1:17">
      <c r="A26" s="1" t="s">
        <v>34</v>
      </c>
      <c r="C26" s="1" t="s">
        <v>36</v>
      </c>
      <c r="E26" s="2">
        <v>18</v>
      </c>
      <c r="G26" s="2">
        <v>36913811291</v>
      </c>
      <c r="I26" s="2">
        <v>0</v>
      </c>
      <c r="K26" s="2">
        <v>36913811291</v>
      </c>
      <c r="M26" s="2">
        <v>36913811291</v>
      </c>
      <c r="O26" s="2">
        <v>0</v>
      </c>
      <c r="Q26" s="2">
        <v>36913811291</v>
      </c>
    </row>
    <row r="27" spans="1:17">
      <c r="A27" s="1" t="s">
        <v>104</v>
      </c>
      <c r="C27" s="1" t="s">
        <v>106</v>
      </c>
      <c r="E27" s="2">
        <v>17</v>
      </c>
      <c r="G27" s="2">
        <v>69531634</v>
      </c>
      <c r="I27" s="2">
        <v>0</v>
      </c>
      <c r="K27" s="2">
        <v>69531634</v>
      </c>
      <c r="M27" s="2">
        <v>69531634</v>
      </c>
      <c r="O27" s="2">
        <v>0</v>
      </c>
      <c r="Q27" s="2">
        <v>69531634</v>
      </c>
    </row>
    <row r="28" spans="1:17">
      <c r="A28" s="1" t="s">
        <v>107</v>
      </c>
      <c r="C28" s="1" t="s">
        <v>109</v>
      </c>
      <c r="E28" s="2">
        <v>18</v>
      </c>
      <c r="G28" s="2">
        <v>14389666476</v>
      </c>
      <c r="I28" s="2">
        <v>0</v>
      </c>
      <c r="K28" s="2">
        <v>14389666476</v>
      </c>
      <c r="M28" s="2">
        <v>14389666476</v>
      </c>
      <c r="O28" s="2">
        <v>0</v>
      </c>
      <c r="Q28" s="2">
        <v>14389666476</v>
      </c>
    </row>
    <row r="29" spans="1:17">
      <c r="A29" s="1" t="s">
        <v>101</v>
      </c>
      <c r="C29" s="1" t="s">
        <v>103</v>
      </c>
      <c r="E29" s="2">
        <v>17</v>
      </c>
      <c r="G29" s="2">
        <v>39223941404</v>
      </c>
      <c r="I29" s="2">
        <v>0</v>
      </c>
      <c r="K29" s="2">
        <v>39223941404</v>
      </c>
      <c r="M29" s="2">
        <v>39223941404</v>
      </c>
      <c r="O29" s="2">
        <v>0</v>
      </c>
      <c r="Q29" s="2">
        <v>39223941404</v>
      </c>
    </row>
    <row r="30" spans="1:17">
      <c r="A30" s="1" t="s">
        <v>89</v>
      </c>
      <c r="C30" s="1" t="s">
        <v>91</v>
      </c>
      <c r="E30" s="2">
        <v>15</v>
      </c>
      <c r="G30" s="2">
        <v>61748314</v>
      </c>
      <c r="I30" s="2">
        <v>0</v>
      </c>
      <c r="K30" s="2">
        <v>61748314</v>
      </c>
      <c r="M30" s="2">
        <v>61748314</v>
      </c>
      <c r="O30" s="2">
        <v>0</v>
      </c>
      <c r="Q30" s="2">
        <v>61748314</v>
      </c>
    </row>
    <row r="31" spans="1:17">
      <c r="A31" s="1" t="s">
        <v>98</v>
      </c>
      <c r="C31" s="1" t="s">
        <v>100</v>
      </c>
      <c r="E31" s="2">
        <v>17</v>
      </c>
      <c r="G31" s="2">
        <v>66596912</v>
      </c>
      <c r="I31" s="2">
        <v>0</v>
      </c>
      <c r="K31" s="2">
        <v>66596912</v>
      </c>
      <c r="M31" s="2">
        <v>66596912</v>
      </c>
      <c r="O31" s="2">
        <v>0</v>
      </c>
      <c r="Q31" s="2">
        <v>66596912</v>
      </c>
    </row>
    <row r="32" spans="1:17">
      <c r="A32" s="1" t="s">
        <v>49</v>
      </c>
      <c r="C32" s="1" t="s">
        <v>51</v>
      </c>
      <c r="E32" s="2">
        <v>18.5</v>
      </c>
      <c r="G32" s="2">
        <v>1565087</v>
      </c>
      <c r="I32" s="2">
        <v>0</v>
      </c>
      <c r="K32" s="2">
        <v>1565087</v>
      </c>
      <c r="M32" s="2">
        <v>1565087</v>
      </c>
      <c r="O32" s="2">
        <v>0</v>
      </c>
      <c r="Q32" s="2">
        <v>1565087</v>
      </c>
    </row>
    <row r="33" spans="1:17">
      <c r="A33" s="1" t="s">
        <v>95</v>
      </c>
      <c r="C33" s="1" t="s">
        <v>97</v>
      </c>
      <c r="E33" s="2">
        <v>18</v>
      </c>
      <c r="G33" s="2">
        <v>139948025</v>
      </c>
      <c r="I33" s="2">
        <v>0</v>
      </c>
      <c r="K33" s="2">
        <v>139948025</v>
      </c>
      <c r="M33" s="2">
        <v>139948025</v>
      </c>
      <c r="O33" s="2">
        <v>0</v>
      </c>
      <c r="Q33" s="2">
        <v>139948025</v>
      </c>
    </row>
    <row r="34" spans="1:17">
      <c r="A34" s="1" t="s">
        <v>92</v>
      </c>
      <c r="C34" s="1" t="s">
        <v>94</v>
      </c>
      <c r="E34" s="2">
        <v>18</v>
      </c>
      <c r="G34" s="2">
        <v>77650801</v>
      </c>
      <c r="I34" s="2">
        <v>0</v>
      </c>
      <c r="K34" s="2">
        <v>77650801</v>
      </c>
      <c r="M34" s="2">
        <v>77650801</v>
      </c>
      <c r="O34" s="2">
        <v>0</v>
      </c>
      <c r="Q34" s="2">
        <v>77650801</v>
      </c>
    </row>
    <row r="35" spans="1:17">
      <c r="A35" s="1" t="s">
        <v>129</v>
      </c>
      <c r="C35" s="1" t="s">
        <v>185</v>
      </c>
      <c r="E35" s="2">
        <v>0</v>
      </c>
      <c r="G35" s="2">
        <v>1281</v>
      </c>
      <c r="I35" s="2">
        <v>0</v>
      </c>
      <c r="K35" s="2">
        <v>1281</v>
      </c>
      <c r="M35" s="2">
        <v>1281</v>
      </c>
      <c r="O35" s="2">
        <v>0</v>
      </c>
      <c r="Q35" s="2">
        <v>1281</v>
      </c>
    </row>
    <row r="36" spans="1:17">
      <c r="A36" s="1" t="s">
        <v>140</v>
      </c>
      <c r="C36" s="1" t="s">
        <v>185</v>
      </c>
      <c r="E36" s="2">
        <v>0</v>
      </c>
      <c r="G36" s="2">
        <v>338885</v>
      </c>
      <c r="I36" s="2">
        <v>0</v>
      </c>
      <c r="K36" s="2">
        <v>338885</v>
      </c>
      <c r="M36" s="2">
        <v>338885</v>
      </c>
      <c r="O36" s="2">
        <v>0</v>
      </c>
      <c r="Q36" s="2">
        <v>338885</v>
      </c>
    </row>
    <row r="37" spans="1:17">
      <c r="A37" s="1" t="s">
        <v>142</v>
      </c>
      <c r="C37" s="1" t="s">
        <v>185</v>
      </c>
      <c r="E37" s="2">
        <v>0</v>
      </c>
      <c r="G37" s="2">
        <v>2372</v>
      </c>
      <c r="I37" s="2">
        <v>0</v>
      </c>
      <c r="K37" s="2">
        <v>2372</v>
      </c>
      <c r="M37" s="2">
        <v>2372</v>
      </c>
      <c r="O37" s="2">
        <v>0</v>
      </c>
      <c r="Q37" s="2">
        <v>2372</v>
      </c>
    </row>
    <row r="38" spans="1:17">
      <c r="A38" s="1" t="s">
        <v>149</v>
      </c>
      <c r="C38" s="1" t="s">
        <v>185</v>
      </c>
      <c r="E38" s="2">
        <v>0</v>
      </c>
      <c r="G38" s="2">
        <v>5897</v>
      </c>
      <c r="I38" s="2">
        <v>0</v>
      </c>
      <c r="K38" s="2">
        <v>5897</v>
      </c>
      <c r="M38" s="2">
        <v>5897</v>
      </c>
      <c r="O38" s="2">
        <v>0</v>
      </c>
      <c r="Q38" s="2">
        <v>5897</v>
      </c>
    </row>
    <row r="39" spans="1:17">
      <c r="A39" s="1" t="s">
        <v>152</v>
      </c>
      <c r="C39" s="1" t="s">
        <v>185</v>
      </c>
      <c r="E39" s="2">
        <v>0</v>
      </c>
      <c r="G39" s="2">
        <v>2800</v>
      </c>
      <c r="I39" s="2">
        <v>0</v>
      </c>
      <c r="K39" s="2">
        <v>2800</v>
      </c>
      <c r="M39" s="2">
        <v>2800</v>
      </c>
      <c r="O39" s="2">
        <v>0</v>
      </c>
      <c r="Q39" s="2">
        <v>2800</v>
      </c>
    </row>
    <row r="40" spans="1:17">
      <c r="A40" s="1" t="s">
        <v>155</v>
      </c>
      <c r="C40" s="1" t="s">
        <v>185</v>
      </c>
      <c r="E40" s="2">
        <v>0</v>
      </c>
      <c r="G40" s="2">
        <v>4200</v>
      </c>
      <c r="I40" s="2">
        <v>0</v>
      </c>
      <c r="K40" s="2">
        <v>4200</v>
      </c>
      <c r="M40" s="2">
        <v>4200</v>
      </c>
      <c r="O40" s="2">
        <v>0</v>
      </c>
      <c r="Q40" s="2">
        <v>4200</v>
      </c>
    </row>
    <row r="41" spans="1:17">
      <c r="A41" s="1" t="s">
        <v>161</v>
      </c>
      <c r="C41" s="1" t="s">
        <v>185</v>
      </c>
      <c r="E41" s="2">
        <v>0</v>
      </c>
      <c r="G41" s="2">
        <v>2836</v>
      </c>
      <c r="I41" s="2">
        <v>0</v>
      </c>
      <c r="K41" s="2">
        <v>2836</v>
      </c>
      <c r="M41" s="2">
        <v>2836</v>
      </c>
      <c r="O41" s="2">
        <v>0</v>
      </c>
      <c r="Q41" s="2">
        <v>2836</v>
      </c>
    </row>
    <row r="42" spans="1:17">
      <c r="A42" s="1" t="s">
        <v>186</v>
      </c>
      <c r="C42" s="1" t="s">
        <v>185</v>
      </c>
      <c r="E42" s="2">
        <v>22.5</v>
      </c>
      <c r="G42" s="2">
        <v>-32</v>
      </c>
      <c r="I42" s="2">
        <v>0</v>
      </c>
      <c r="K42" s="2">
        <v>-32</v>
      </c>
      <c r="M42" s="2">
        <v>-32</v>
      </c>
      <c r="O42" s="2">
        <v>0</v>
      </c>
      <c r="Q42" s="2">
        <v>-32</v>
      </c>
    </row>
    <row r="43" spans="1:17">
      <c r="A43" s="1" t="s">
        <v>170</v>
      </c>
      <c r="C43" s="1" t="s">
        <v>185</v>
      </c>
      <c r="E43" s="2">
        <v>0</v>
      </c>
      <c r="G43" s="2">
        <v>3334</v>
      </c>
      <c r="I43" s="2">
        <v>0</v>
      </c>
      <c r="K43" s="2">
        <v>3334</v>
      </c>
      <c r="M43" s="2">
        <v>3334</v>
      </c>
      <c r="O43" s="2">
        <v>0</v>
      </c>
      <c r="Q43" s="2">
        <v>3334</v>
      </c>
    </row>
    <row r="44" spans="1:17">
      <c r="A44" s="1" t="s">
        <v>170</v>
      </c>
      <c r="C44" s="1" t="s">
        <v>185</v>
      </c>
      <c r="E44" s="2">
        <v>26</v>
      </c>
      <c r="G44" s="2">
        <v>432383561</v>
      </c>
      <c r="I44" s="2">
        <v>262078886</v>
      </c>
      <c r="K44" s="2">
        <f>G44-I44</f>
        <v>170304675</v>
      </c>
      <c r="M44" s="2">
        <v>432383561</v>
      </c>
      <c r="O44" s="2">
        <f>100630157+161448729</f>
        <v>262078886</v>
      </c>
      <c r="Q44" s="2">
        <f>M44-O44</f>
        <v>170304675</v>
      </c>
    </row>
    <row r="45" spans="1:17">
      <c r="A45" s="1" t="s">
        <v>170</v>
      </c>
      <c r="C45" s="1" t="s">
        <v>185</v>
      </c>
      <c r="E45" s="2">
        <v>26</v>
      </c>
      <c r="G45" s="2">
        <v>122520547</v>
      </c>
      <c r="I45" s="2">
        <v>14706340</v>
      </c>
      <c r="K45" s="2">
        <f>G45-I45</f>
        <v>107814207</v>
      </c>
      <c r="M45" s="2">
        <v>122520547</v>
      </c>
      <c r="O45" s="2">
        <v>14706340</v>
      </c>
      <c r="Q45" s="2">
        <f>M45-O45</f>
        <v>107814207</v>
      </c>
    </row>
    <row r="46" spans="1:17" ht="19.5" thickBot="1">
      <c r="G46" s="5">
        <f>SUM(G8:G45)</f>
        <v>597751649533</v>
      </c>
      <c r="I46" s="5">
        <f>SUM(I8:I45)</f>
        <v>276785226</v>
      </c>
      <c r="K46" s="5">
        <f>SUM(K8:K45)</f>
        <v>597474864307</v>
      </c>
      <c r="M46" s="5">
        <f>SUM(M8:M45)</f>
        <v>597751649533</v>
      </c>
      <c r="O46" s="5">
        <f>SUM(O8:O45)</f>
        <v>276785226</v>
      </c>
      <c r="Q46" s="5">
        <f>SUM(Q8:Q45)</f>
        <v>597474864307</v>
      </c>
    </row>
    <row r="47" spans="1:17" ht="19.5" thickTop="1">
      <c r="G47" s="2"/>
      <c r="O47" s="2"/>
      <c r="Q47" s="2"/>
    </row>
    <row r="48" spans="1:17">
      <c r="M48" s="2"/>
      <c r="Q48" s="2"/>
    </row>
    <row r="49" spans="13:13">
      <c r="M49" s="2"/>
    </row>
  </sheetData>
  <mergeCells count="15">
    <mergeCell ref="A2:Q2"/>
    <mergeCell ref="A3:Q3"/>
    <mergeCell ref="A4:Q4"/>
    <mergeCell ref="O7"/>
    <mergeCell ref="Q7"/>
    <mergeCell ref="M6:Q6"/>
    <mergeCell ref="G7"/>
    <mergeCell ref="I7"/>
    <mergeCell ref="K7"/>
    <mergeCell ref="G6:K6"/>
    <mergeCell ref="M7"/>
    <mergeCell ref="A7"/>
    <mergeCell ref="C7"/>
    <mergeCell ref="E7"/>
    <mergeCell ref="A6:E6"/>
  </mergeCells>
  <pageMargins left="0.7" right="0.7" top="0.75" bottom="0.75" header="0.3" footer="0.3"/>
  <pageSetup scale="5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3"/>
  <sheetViews>
    <sheetView rightToLeft="1" view="pageBreakPreview" topLeftCell="A13" zoomScaleNormal="100" zoomScaleSheetLayoutView="100" workbookViewId="0">
      <selection activeCell="I8" sqref="I8:I10"/>
    </sheetView>
  </sheetViews>
  <sheetFormatPr defaultRowHeight="18.75"/>
  <cols>
    <col min="1" max="1" width="31.57031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85546875" style="1" bestFit="1" customWidth="1"/>
    <col min="6" max="6" width="1" style="1" customWidth="1"/>
    <col min="7" max="7" width="20.140625" style="1" bestFit="1" customWidth="1"/>
    <col min="8" max="8" width="1" style="1" customWidth="1"/>
    <col min="9" max="9" width="35.42578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20.140625" style="1" bestFit="1" customWidth="1"/>
    <col min="16" max="16" width="1" style="1" customWidth="1"/>
    <col min="17" max="17" width="35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27.75">
      <c r="A3" s="11" t="s">
        <v>177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27.7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27.75">
      <c r="A6" s="15" t="s">
        <v>3</v>
      </c>
      <c r="C6" s="14" t="s">
        <v>179</v>
      </c>
      <c r="D6" s="14" t="s">
        <v>179</v>
      </c>
      <c r="E6" s="14" t="s">
        <v>179</v>
      </c>
      <c r="F6" s="14" t="s">
        <v>179</v>
      </c>
      <c r="G6" s="14" t="s">
        <v>179</v>
      </c>
      <c r="H6" s="14" t="s">
        <v>179</v>
      </c>
      <c r="I6" s="14" t="s">
        <v>179</v>
      </c>
      <c r="K6" s="14" t="s">
        <v>180</v>
      </c>
      <c r="L6" s="14" t="s">
        <v>180</v>
      </c>
      <c r="M6" s="14" t="s">
        <v>180</v>
      </c>
      <c r="N6" s="14" t="s">
        <v>180</v>
      </c>
      <c r="O6" s="14" t="s">
        <v>180</v>
      </c>
      <c r="P6" s="14" t="s">
        <v>180</v>
      </c>
      <c r="Q6" s="14" t="s">
        <v>180</v>
      </c>
    </row>
    <row r="7" spans="1:17" ht="27.75">
      <c r="A7" s="14" t="s">
        <v>3</v>
      </c>
      <c r="C7" s="14" t="s">
        <v>7</v>
      </c>
      <c r="E7" s="14" t="s">
        <v>187</v>
      </c>
      <c r="G7" s="14" t="s">
        <v>188</v>
      </c>
      <c r="I7" s="14" t="s">
        <v>189</v>
      </c>
      <c r="K7" s="14" t="s">
        <v>7</v>
      </c>
      <c r="M7" s="14" t="s">
        <v>187</v>
      </c>
      <c r="O7" s="14" t="s">
        <v>188</v>
      </c>
      <c r="Q7" s="14" t="s">
        <v>189</v>
      </c>
    </row>
    <row r="8" spans="1:17">
      <c r="A8" s="1" t="s">
        <v>15</v>
      </c>
      <c r="C8" s="2">
        <v>59405940</v>
      </c>
      <c r="E8" s="2">
        <v>1064657065591</v>
      </c>
      <c r="G8" s="2">
        <v>1047472795465</v>
      </c>
      <c r="I8" s="2">
        <v>17184270126</v>
      </c>
      <c r="K8" s="2">
        <v>59405940</v>
      </c>
      <c r="M8" s="2">
        <v>1064657065591</v>
      </c>
      <c r="O8" s="2">
        <v>1047472795465</v>
      </c>
      <c r="Q8" s="2">
        <v>17184270126</v>
      </c>
    </row>
    <row r="9" spans="1:17">
      <c r="A9" s="1" t="s">
        <v>18</v>
      </c>
      <c r="C9" s="2">
        <v>3817890</v>
      </c>
      <c r="E9" s="2">
        <v>104133829391</v>
      </c>
      <c r="G9" s="2">
        <v>94032797919</v>
      </c>
      <c r="I9" s="2">
        <v>10101031472</v>
      </c>
      <c r="K9" s="2">
        <v>3817890</v>
      </c>
      <c r="M9" s="2">
        <v>104133829391</v>
      </c>
      <c r="O9" s="2">
        <v>94032797919</v>
      </c>
      <c r="Q9" s="2">
        <v>10101031472</v>
      </c>
    </row>
    <row r="10" spans="1:17">
      <c r="A10" s="1" t="s">
        <v>16</v>
      </c>
      <c r="C10" s="2">
        <v>675520</v>
      </c>
      <c r="E10" s="2">
        <v>4566204460</v>
      </c>
      <c r="G10" s="2">
        <v>5237705129</v>
      </c>
      <c r="I10" s="2">
        <v>-671500668</v>
      </c>
      <c r="K10" s="2">
        <v>675520</v>
      </c>
      <c r="M10" s="2">
        <v>4566204460</v>
      </c>
      <c r="O10" s="2">
        <v>5237705129</v>
      </c>
      <c r="Q10" s="2">
        <v>-671500668</v>
      </c>
    </row>
    <row r="11" spans="1:17">
      <c r="A11" s="1" t="s">
        <v>86</v>
      </c>
      <c r="C11" s="2">
        <v>5000</v>
      </c>
      <c r="E11" s="2">
        <v>4790381585</v>
      </c>
      <c r="G11" s="2">
        <v>4819626284</v>
      </c>
      <c r="I11" s="2">
        <v>-29244699</v>
      </c>
      <c r="K11" s="2">
        <v>5000</v>
      </c>
      <c r="M11" s="2">
        <v>4790381585</v>
      </c>
      <c r="O11" s="2">
        <v>4819626284</v>
      </c>
      <c r="Q11" s="2">
        <v>-29244699</v>
      </c>
    </row>
    <row r="12" spans="1:17">
      <c r="A12" s="1" t="s">
        <v>89</v>
      </c>
      <c r="C12" s="2">
        <v>5000</v>
      </c>
      <c r="E12" s="2">
        <v>4954051915</v>
      </c>
      <c r="G12" s="2">
        <v>4958601090</v>
      </c>
      <c r="I12" s="2">
        <v>-4549175</v>
      </c>
      <c r="K12" s="2">
        <v>5000</v>
      </c>
      <c r="M12" s="2">
        <v>4954051915</v>
      </c>
      <c r="O12" s="2">
        <v>4958601090</v>
      </c>
      <c r="Q12" s="2">
        <v>-4549175</v>
      </c>
    </row>
    <row r="13" spans="1:17">
      <c r="A13" s="1" t="s">
        <v>92</v>
      </c>
      <c r="C13" s="2">
        <v>5000</v>
      </c>
      <c r="E13" s="2">
        <v>4892613053</v>
      </c>
      <c r="G13" s="2">
        <v>4999093750</v>
      </c>
      <c r="I13" s="2">
        <v>-106480697</v>
      </c>
      <c r="K13" s="2">
        <v>5000</v>
      </c>
      <c r="M13" s="2">
        <v>4892613053</v>
      </c>
      <c r="O13" s="2">
        <v>4999093750</v>
      </c>
      <c r="Q13" s="2">
        <v>-106480697</v>
      </c>
    </row>
    <row r="14" spans="1:17">
      <c r="A14" s="1" t="s">
        <v>95</v>
      </c>
      <c r="C14" s="2">
        <v>9100</v>
      </c>
      <c r="E14" s="2">
        <v>9098350625</v>
      </c>
      <c r="G14" s="2">
        <v>9098350625</v>
      </c>
      <c r="I14" s="2">
        <v>0</v>
      </c>
      <c r="K14" s="2">
        <v>9100</v>
      </c>
      <c r="M14" s="2">
        <v>9098350625</v>
      </c>
      <c r="O14" s="2">
        <v>9098350625</v>
      </c>
      <c r="Q14" s="2">
        <v>0</v>
      </c>
    </row>
    <row r="15" spans="1:17">
      <c r="A15" s="1" t="s">
        <v>49</v>
      </c>
      <c r="C15" s="2">
        <v>100</v>
      </c>
      <c r="E15" s="2">
        <v>95002777</v>
      </c>
      <c r="G15" s="2">
        <v>95002777</v>
      </c>
      <c r="I15" s="2">
        <v>0</v>
      </c>
      <c r="K15" s="2">
        <v>100</v>
      </c>
      <c r="M15" s="2">
        <v>95002777</v>
      </c>
      <c r="O15" s="2">
        <v>95002777</v>
      </c>
      <c r="Q15" s="2">
        <v>0</v>
      </c>
    </row>
    <row r="16" spans="1:17">
      <c r="A16" s="1" t="s">
        <v>98</v>
      </c>
      <c r="C16" s="2">
        <v>5000</v>
      </c>
      <c r="E16" s="2">
        <v>4909110062</v>
      </c>
      <c r="G16" s="2">
        <v>4890113506</v>
      </c>
      <c r="I16" s="2">
        <v>18996556</v>
      </c>
      <c r="K16" s="2">
        <v>5000</v>
      </c>
      <c r="M16" s="2">
        <v>4909110062</v>
      </c>
      <c r="O16" s="2">
        <v>4890113506</v>
      </c>
      <c r="Q16" s="2">
        <v>18996556</v>
      </c>
    </row>
    <row r="17" spans="1:17">
      <c r="A17" s="1" t="s">
        <v>37</v>
      </c>
      <c r="C17" s="2">
        <v>156899</v>
      </c>
      <c r="E17" s="2">
        <v>126094126486</v>
      </c>
      <c r="G17" s="2">
        <v>125232907100</v>
      </c>
      <c r="I17" s="2">
        <v>861219386</v>
      </c>
      <c r="K17" s="2">
        <v>156899</v>
      </c>
      <c r="M17" s="2">
        <v>126094126486</v>
      </c>
      <c r="O17" s="2">
        <v>125232907100</v>
      </c>
      <c r="Q17" s="2">
        <v>861219386</v>
      </c>
    </row>
    <row r="18" spans="1:17">
      <c r="A18" s="1" t="s">
        <v>101</v>
      </c>
      <c r="C18" s="2">
        <v>2980310</v>
      </c>
      <c r="E18" s="2">
        <v>2811710801031</v>
      </c>
      <c r="G18" s="2">
        <v>2812902708959</v>
      </c>
      <c r="I18" s="2">
        <v>-1191907928</v>
      </c>
      <c r="K18" s="2">
        <v>2980310</v>
      </c>
      <c r="M18" s="2">
        <v>2811710801031</v>
      </c>
      <c r="O18" s="2">
        <v>2812902708959</v>
      </c>
      <c r="Q18" s="2">
        <v>-1191907928</v>
      </c>
    </row>
    <row r="19" spans="1:17">
      <c r="A19" s="1" t="s">
        <v>107</v>
      </c>
      <c r="C19" s="2">
        <v>998898</v>
      </c>
      <c r="E19" s="2">
        <v>1003705540901</v>
      </c>
      <c r="G19" s="2">
        <v>1003705540901</v>
      </c>
      <c r="I19" s="2">
        <v>0</v>
      </c>
      <c r="K19" s="2">
        <v>998898</v>
      </c>
      <c r="M19" s="2">
        <v>1003705540901</v>
      </c>
      <c r="O19" s="2">
        <v>1003705540901</v>
      </c>
      <c r="Q19" s="2">
        <v>0</v>
      </c>
    </row>
    <row r="20" spans="1:17">
      <c r="A20" s="1" t="s">
        <v>104</v>
      </c>
      <c r="C20" s="2">
        <v>5000</v>
      </c>
      <c r="E20" s="2">
        <v>4797130362</v>
      </c>
      <c r="G20" s="2">
        <v>4819126375</v>
      </c>
      <c r="I20" s="2">
        <v>-21996013</v>
      </c>
      <c r="K20" s="2">
        <v>5000</v>
      </c>
      <c r="M20" s="2">
        <v>4797130362</v>
      </c>
      <c r="O20" s="2">
        <v>4819126375</v>
      </c>
      <c r="Q20" s="2">
        <v>-21996013</v>
      </c>
    </row>
    <row r="21" spans="1:17">
      <c r="A21" s="1" t="s">
        <v>34</v>
      </c>
      <c r="C21" s="2">
        <v>2495000</v>
      </c>
      <c r="E21" s="2">
        <v>2494547781250</v>
      </c>
      <c r="G21" s="2">
        <v>2494547781250</v>
      </c>
      <c r="I21" s="2">
        <v>0</v>
      </c>
      <c r="K21" s="2">
        <v>2495000</v>
      </c>
      <c r="M21" s="2">
        <v>2494547781250</v>
      </c>
      <c r="O21" s="2">
        <v>2494547781250</v>
      </c>
      <c r="Q21" s="2">
        <v>0</v>
      </c>
    </row>
    <row r="22" spans="1:17">
      <c r="A22" s="1" t="s">
        <v>64</v>
      </c>
      <c r="C22" s="2">
        <v>263000</v>
      </c>
      <c r="E22" s="2">
        <v>266675736260</v>
      </c>
      <c r="G22" s="2">
        <v>266675736260</v>
      </c>
      <c r="I22" s="2">
        <v>0</v>
      </c>
      <c r="K22" s="2">
        <v>263000</v>
      </c>
      <c r="M22" s="2">
        <v>266675736260</v>
      </c>
      <c r="O22" s="2">
        <v>266675736260</v>
      </c>
      <c r="Q22" s="2">
        <v>0</v>
      </c>
    </row>
    <row r="23" spans="1:17">
      <c r="A23" s="1" t="s">
        <v>113</v>
      </c>
      <c r="C23" s="2">
        <v>1999000</v>
      </c>
      <c r="E23" s="2">
        <v>1998637681250</v>
      </c>
      <c r="G23" s="2">
        <v>1998637681250</v>
      </c>
      <c r="I23" s="2">
        <v>0</v>
      </c>
      <c r="K23" s="2">
        <v>1999000</v>
      </c>
      <c r="M23" s="2">
        <v>1998637681250</v>
      </c>
      <c r="O23" s="2">
        <v>1998637681250</v>
      </c>
      <c r="Q23" s="2">
        <v>0</v>
      </c>
    </row>
    <row r="24" spans="1:17">
      <c r="A24" s="1" t="s">
        <v>43</v>
      </c>
      <c r="C24" s="2">
        <v>6498800</v>
      </c>
      <c r="E24" s="2">
        <v>6497622092500</v>
      </c>
      <c r="G24" s="2">
        <v>6497622092500</v>
      </c>
      <c r="I24" s="2">
        <v>0</v>
      </c>
      <c r="K24" s="2">
        <v>6498800</v>
      </c>
      <c r="M24" s="2">
        <v>6497622092500</v>
      </c>
      <c r="O24" s="2">
        <v>6497622092500</v>
      </c>
      <c r="Q24" s="2">
        <v>0</v>
      </c>
    </row>
    <row r="25" spans="1:17">
      <c r="A25" s="1" t="s">
        <v>31</v>
      </c>
      <c r="C25" s="2">
        <v>3490000</v>
      </c>
      <c r="E25" s="2">
        <v>4793788731606</v>
      </c>
      <c r="G25" s="2">
        <v>4727373357687</v>
      </c>
      <c r="I25" s="2">
        <v>66415373919</v>
      </c>
      <c r="K25" s="2">
        <v>3490000</v>
      </c>
      <c r="M25" s="2">
        <v>4793788731606</v>
      </c>
      <c r="O25" s="2">
        <v>4727373357687</v>
      </c>
      <c r="Q25" s="2">
        <v>66415373919</v>
      </c>
    </row>
    <row r="26" spans="1:17">
      <c r="A26" s="1" t="s">
        <v>46</v>
      </c>
      <c r="C26" s="2">
        <v>1997900</v>
      </c>
      <c r="E26" s="2">
        <v>1997537880625</v>
      </c>
      <c r="G26" s="2">
        <v>1997537880625</v>
      </c>
      <c r="I26" s="2">
        <v>0</v>
      </c>
      <c r="K26" s="2">
        <v>1997900</v>
      </c>
      <c r="M26" s="2">
        <v>1997537880625</v>
      </c>
      <c r="O26" s="2">
        <v>1997537880625</v>
      </c>
      <c r="Q26" s="2">
        <v>0</v>
      </c>
    </row>
    <row r="27" spans="1:17">
      <c r="A27" s="1" t="s">
        <v>67</v>
      </c>
      <c r="C27" s="2">
        <v>2095500</v>
      </c>
      <c r="E27" s="2">
        <v>2030297171927</v>
      </c>
      <c r="G27" s="2">
        <v>2026442150776</v>
      </c>
      <c r="I27" s="2">
        <v>3855021151</v>
      </c>
      <c r="K27" s="2">
        <v>2095500</v>
      </c>
      <c r="M27" s="2">
        <v>2030297171927</v>
      </c>
      <c r="O27" s="2">
        <v>2026442150776</v>
      </c>
      <c r="Q27" s="2">
        <v>3855021151</v>
      </c>
    </row>
    <row r="28" spans="1:17">
      <c r="A28" s="1" t="s">
        <v>70</v>
      </c>
      <c r="C28" s="2">
        <v>990000</v>
      </c>
      <c r="E28" s="2">
        <v>1029858804253</v>
      </c>
      <c r="G28" s="2">
        <v>1029858804253</v>
      </c>
      <c r="I28" s="2">
        <v>0</v>
      </c>
      <c r="K28" s="2">
        <v>990000</v>
      </c>
      <c r="M28" s="2">
        <v>1029858804253</v>
      </c>
      <c r="O28" s="2">
        <v>1029858804253</v>
      </c>
      <c r="Q28" s="2">
        <v>0</v>
      </c>
    </row>
    <row r="29" spans="1:17">
      <c r="A29" s="1" t="s">
        <v>55</v>
      </c>
      <c r="C29" s="2">
        <v>995000</v>
      </c>
      <c r="E29" s="2">
        <v>1004767852812</v>
      </c>
      <c r="G29" s="2">
        <v>1004767852812</v>
      </c>
      <c r="I29" s="2">
        <v>0</v>
      </c>
      <c r="K29" s="2">
        <v>995000</v>
      </c>
      <c r="M29" s="2">
        <v>1004767852812</v>
      </c>
      <c r="O29" s="2">
        <v>1004767852812</v>
      </c>
      <c r="Q29" s="2">
        <v>0</v>
      </c>
    </row>
    <row r="30" spans="1:17">
      <c r="A30" s="1" t="s">
        <v>110</v>
      </c>
      <c r="C30" s="2">
        <v>1498950</v>
      </c>
      <c r="E30" s="2">
        <v>1498678315312</v>
      </c>
      <c r="G30" s="2">
        <v>1498678315297</v>
      </c>
      <c r="I30" s="2">
        <v>15</v>
      </c>
      <c r="K30" s="2">
        <v>1498950</v>
      </c>
      <c r="M30" s="2">
        <v>1498678315312</v>
      </c>
      <c r="O30" s="2">
        <v>1498678315297</v>
      </c>
      <c r="Q30" s="2">
        <v>15</v>
      </c>
    </row>
    <row r="31" spans="1:17">
      <c r="A31" s="1" t="s">
        <v>40</v>
      </c>
      <c r="C31" s="2">
        <v>9457000</v>
      </c>
      <c r="E31" s="2">
        <v>9388021014724</v>
      </c>
      <c r="G31" s="2">
        <v>9128132853994</v>
      </c>
      <c r="I31" s="2">
        <v>259888160730</v>
      </c>
      <c r="K31" s="2">
        <v>9457000</v>
      </c>
      <c r="M31" s="2">
        <v>9388021014724</v>
      </c>
      <c r="O31" s="2">
        <v>9128132853994</v>
      </c>
      <c r="Q31" s="2">
        <v>259888160730</v>
      </c>
    </row>
    <row r="32" spans="1:17">
      <c r="A32" s="1" t="s">
        <v>52</v>
      </c>
      <c r="C32" s="2">
        <v>3000000</v>
      </c>
      <c r="E32" s="2">
        <v>2999456250000</v>
      </c>
      <c r="G32" s="2">
        <v>2999456250000</v>
      </c>
      <c r="I32" s="2">
        <v>0</v>
      </c>
      <c r="K32" s="2">
        <v>3000000</v>
      </c>
      <c r="M32" s="2">
        <v>2999456250000</v>
      </c>
      <c r="O32" s="2">
        <v>2999456250000</v>
      </c>
      <c r="Q32" s="2">
        <v>0</v>
      </c>
    </row>
    <row r="33" spans="1:17">
      <c r="A33" s="1" t="s">
        <v>73</v>
      </c>
      <c r="C33" s="2">
        <v>332473</v>
      </c>
      <c r="E33" s="2">
        <v>325565036839</v>
      </c>
      <c r="G33" s="2">
        <v>325565036839</v>
      </c>
      <c r="I33" s="2">
        <v>0</v>
      </c>
      <c r="K33" s="2">
        <v>332473</v>
      </c>
      <c r="M33" s="2">
        <v>325565036839</v>
      </c>
      <c r="O33" s="2">
        <v>325565036839</v>
      </c>
      <c r="Q33" s="2">
        <v>0</v>
      </c>
    </row>
    <row r="34" spans="1:17">
      <c r="A34" s="1" t="s">
        <v>76</v>
      </c>
      <c r="C34" s="2">
        <v>341203</v>
      </c>
      <c r="E34" s="2">
        <v>328860075305</v>
      </c>
      <c r="G34" s="2">
        <v>326369744860</v>
      </c>
      <c r="I34" s="2">
        <v>2490330445</v>
      </c>
      <c r="K34" s="2">
        <v>341203</v>
      </c>
      <c r="M34" s="2">
        <v>328860075305</v>
      </c>
      <c r="O34" s="2">
        <v>326369744860</v>
      </c>
      <c r="Q34" s="2">
        <v>2490330445</v>
      </c>
    </row>
    <row r="35" spans="1:17">
      <c r="A35" s="1" t="s">
        <v>78</v>
      </c>
      <c r="C35" s="2">
        <v>530854</v>
      </c>
      <c r="E35" s="2">
        <v>490552880672</v>
      </c>
      <c r="G35" s="2">
        <v>489475442373</v>
      </c>
      <c r="I35" s="2">
        <v>1077438299</v>
      </c>
      <c r="K35" s="2">
        <v>530854</v>
      </c>
      <c r="M35" s="2">
        <v>490552880672</v>
      </c>
      <c r="O35" s="2">
        <v>489475442373</v>
      </c>
      <c r="Q35" s="2">
        <v>1077438299</v>
      </c>
    </row>
    <row r="36" spans="1:17">
      <c r="A36" s="1" t="s">
        <v>61</v>
      </c>
      <c r="C36" s="2">
        <v>5000</v>
      </c>
      <c r="E36" s="2">
        <v>4999043759</v>
      </c>
      <c r="G36" s="2">
        <v>4951602359</v>
      </c>
      <c r="I36" s="2">
        <v>47441400</v>
      </c>
      <c r="K36" s="2">
        <v>5000</v>
      </c>
      <c r="M36" s="2">
        <v>4999043759</v>
      </c>
      <c r="O36" s="2">
        <v>4951602359</v>
      </c>
      <c r="Q36" s="2">
        <v>47441400</v>
      </c>
    </row>
    <row r="37" spans="1:17">
      <c r="A37" s="1" t="s">
        <v>80</v>
      </c>
      <c r="C37" s="2">
        <v>500000</v>
      </c>
      <c r="E37" s="2">
        <v>459076777250</v>
      </c>
      <c r="G37" s="2">
        <v>458811825281</v>
      </c>
      <c r="I37" s="2">
        <v>264951968</v>
      </c>
      <c r="K37" s="2">
        <v>500000</v>
      </c>
      <c r="M37" s="2">
        <v>459076777250</v>
      </c>
      <c r="O37" s="2">
        <v>458811825281</v>
      </c>
      <c r="Q37" s="2">
        <v>264951968</v>
      </c>
    </row>
    <row r="38" spans="1:17">
      <c r="A38" s="1" t="s">
        <v>83</v>
      </c>
      <c r="C38" s="2">
        <v>500000</v>
      </c>
      <c r="E38" s="2">
        <v>479258118717</v>
      </c>
      <c r="G38" s="2">
        <v>478393275499</v>
      </c>
      <c r="I38" s="2">
        <v>864843218</v>
      </c>
      <c r="K38" s="2">
        <v>500000</v>
      </c>
      <c r="M38" s="2">
        <v>479258118717</v>
      </c>
      <c r="O38" s="2">
        <v>478393275499</v>
      </c>
      <c r="Q38" s="2">
        <v>864843218</v>
      </c>
    </row>
    <row r="39" spans="1:17" ht="19.5" thickBot="1">
      <c r="C39" s="5">
        <f>SUM(C8:C38)</f>
        <v>105059337</v>
      </c>
      <c r="E39" s="5">
        <f>SUM(E8:E38)</f>
        <v>43236605453300</v>
      </c>
      <c r="G39" s="5">
        <f>SUM(G8:G38)</f>
        <v>42875562053795</v>
      </c>
      <c r="I39" s="5">
        <f>SUM(I8:I38)</f>
        <v>361043399505</v>
      </c>
      <c r="K39" s="5">
        <f>SUM(K8:K38)</f>
        <v>105059337</v>
      </c>
      <c r="M39" s="5">
        <f>SUM(M8:M38)</f>
        <v>43236605453300</v>
      </c>
      <c r="O39" s="5">
        <f>SUM(O8:O38)</f>
        <v>42875562053795</v>
      </c>
      <c r="Q39" s="5">
        <f>SUM(Q8:Q38)</f>
        <v>361043399505</v>
      </c>
    </row>
    <row r="40" spans="1:17" ht="19.5" thickTop="1">
      <c r="I40" s="2"/>
      <c r="M40" s="2"/>
      <c r="O40" s="2"/>
      <c r="Q40" s="2"/>
    </row>
    <row r="41" spans="1:17">
      <c r="I41" s="2"/>
      <c r="M41" s="2"/>
      <c r="Q41" s="2"/>
    </row>
    <row r="42" spans="1:17" ht="21">
      <c r="I42" s="4"/>
      <c r="M42" s="2"/>
      <c r="Q42" s="2"/>
    </row>
    <row r="43" spans="1:17">
      <c r="I43" s="2"/>
      <c r="M43" s="2"/>
      <c r="Q43" s="2"/>
    </row>
    <row r="44" spans="1:17">
      <c r="M44" s="2"/>
      <c r="Q44" s="2"/>
    </row>
    <row r="45" spans="1:17">
      <c r="M45" s="2"/>
    </row>
    <row r="46" spans="1:17">
      <c r="M46" s="2"/>
    </row>
    <row r="47" spans="1:17">
      <c r="M47" s="2"/>
    </row>
    <row r="48" spans="1:17">
      <c r="M48" s="2"/>
    </row>
    <row r="49" spans="13:13">
      <c r="M49" s="2"/>
    </row>
    <row r="50" spans="13:13">
      <c r="M50" s="2"/>
    </row>
    <row r="51" spans="13:13">
      <c r="M51" s="2"/>
    </row>
    <row r="52" spans="13:13">
      <c r="M52" s="2"/>
    </row>
    <row r="53" spans="13:13">
      <c r="M53" s="2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14"/>
  <sheetViews>
    <sheetView rightToLeft="1" view="pageBreakPreview" zoomScale="115" zoomScaleNormal="100" zoomScaleSheetLayoutView="115" workbookViewId="0">
      <selection activeCell="I18" sqref="I18"/>
    </sheetView>
  </sheetViews>
  <sheetFormatPr defaultRowHeight="18.75"/>
  <cols>
    <col min="1" max="1" width="32.5703125" style="1" bestFit="1" customWidth="1"/>
    <col min="2" max="2" width="1" style="1" customWidth="1"/>
    <col min="3" max="3" width="11" style="1" bestFit="1" customWidth="1"/>
    <col min="4" max="4" width="1" style="1" customWidth="1"/>
    <col min="5" max="5" width="17.8554687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1" style="1" bestFit="1" customWidth="1"/>
    <col min="12" max="12" width="1" style="1" customWidth="1"/>
    <col min="13" max="13" width="17.8554687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14.7109375" style="1" bestFit="1" customWidth="1"/>
    <col min="20" max="16384" width="9.140625" style="1"/>
  </cols>
  <sheetData>
    <row r="2" spans="1:19" ht="27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9" ht="27.75">
      <c r="A3" s="16" t="s">
        <v>177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9" ht="27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9" ht="27.75">
      <c r="A6" s="18" t="s">
        <v>3</v>
      </c>
      <c r="C6" s="17" t="s">
        <v>179</v>
      </c>
      <c r="D6" s="17" t="s">
        <v>179</v>
      </c>
      <c r="E6" s="17" t="s">
        <v>179</v>
      </c>
      <c r="F6" s="17" t="s">
        <v>179</v>
      </c>
      <c r="G6" s="17" t="s">
        <v>179</v>
      </c>
      <c r="H6" s="17" t="s">
        <v>179</v>
      </c>
      <c r="I6" s="17" t="s">
        <v>179</v>
      </c>
      <c r="K6" s="17" t="s">
        <v>180</v>
      </c>
      <c r="L6" s="17" t="s">
        <v>180</v>
      </c>
      <c r="M6" s="17" t="s">
        <v>180</v>
      </c>
      <c r="N6" s="17" t="s">
        <v>180</v>
      </c>
      <c r="O6" s="17" t="s">
        <v>180</v>
      </c>
      <c r="P6" s="17" t="s">
        <v>180</v>
      </c>
      <c r="Q6" s="17" t="s">
        <v>180</v>
      </c>
    </row>
    <row r="7" spans="1:19" ht="27.75">
      <c r="A7" s="17" t="s">
        <v>3</v>
      </c>
      <c r="C7" s="17" t="s">
        <v>7</v>
      </c>
      <c r="E7" s="17" t="s">
        <v>187</v>
      </c>
      <c r="G7" s="17" t="s">
        <v>188</v>
      </c>
      <c r="I7" s="17" t="s">
        <v>190</v>
      </c>
      <c r="K7" s="17" t="s">
        <v>7</v>
      </c>
      <c r="M7" s="17" t="s">
        <v>187</v>
      </c>
      <c r="O7" s="17" t="s">
        <v>188</v>
      </c>
      <c r="Q7" s="17" t="s">
        <v>190</v>
      </c>
    </row>
    <row r="8" spans="1:19">
      <c r="A8" s="1" t="s">
        <v>16</v>
      </c>
      <c r="C8" s="2">
        <v>1960000</v>
      </c>
      <c r="E8" s="2">
        <v>15313492351</v>
      </c>
      <c r="G8" s="2">
        <v>15197036387</v>
      </c>
      <c r="I8" s="2">
        <f>E8-G8</f>
        <v>116455964</v>
      </c>
      <c r="K8" s="2">
        <v>1960000</v>
      </c>
      <c r="M8" s="2">
        <v>15313492351</v>
      </c>
      <c r="O8" s="2">
        <v>15197036387</v>
      </c>
      <c r="Q8" s="2">
        <v>116455964</v>
      </c>
    </row>
    <row r="9" spans="1:19">
      <c r="A9" s="1" t="s">
        <v>17</v>
      </c>
      <c r="C9" s="2">
        <v>13994627</v>
      </c>
      <c r="E9" s="2">
        <v>98075080736</v>
      </c>
      <c r="G9" s="2">
        <v>99605330220</v>
      </c>
      <c r="I9" s="2">
        <f t="shared" ref="I9:I11" si="0">E9-G9</f>
        <v>-1530249484</v>
      </c>
      <c r="K9" s="2">
        <v>13994627</v>
      </c>
      <c r="M9" s="2">
        <v>98075080736</v>
      </c>
      <c r="O9" s="2">
        <v>99605330220</v>
      </c>
      <c r="Q9" s="2">
        <v>-1530249484</v>
      </c>
    </row>
    <row r="10" spans="1:19">
      <c r="A10" s="1" t="s">
        <v>58</v>
      </c>
      <c r="C10" s="2">
        <v>1247500</v>
      </c>
      <c r="E10" s="2">
        <v>1247500000000</v>
      </c>
      <c r="G10" s="2">
        <v>1247313375000</v>
      </c>
      <c r="I10" s="2">
        <f t="shared" si="0"/>
        <v>186625000</v>
      </c>
      <c r="K10" s="2">
        <v>1247500</v>
      </c>
      <c r="M10" s="2">
        <v>1247500000000</v>
      </c>
      <c r="O10" s="2">
        <f>1247273890625+39484375</f>
        <v>1247313375000</v>
      </c>
      <c r="Q10" s="2">
        <v>186625000</v>
      </c>
      <c r="S10" s="2"/>
    </row>
    <row r="11" spans="1:19">
      <c r="A11" s="1" t="s">
        <v>110</v>
      </c>
      <c r="C11" s="2">
        <v>1500000</v>
      </c>
      <c r="E11" s="2">
        <v>1500000000000</v>
      </c>
      <c r="G11" s="2">
        <v>1499962500015</v>
      </c>
      <c r="I11" s="2">
        <f t="shared" si="0"/>
        <v>37499985</v>
      </c>
      <c r="K11" s="2">
        <v>1500000</v>
      </c>
      <c r="M11" s="2">
        <v>1500000000000</v>
      </c>
      <c r="O11" s="2">
        <f>1499728125015+234375000</f>
        <v>1499962500015</v>
      </c>
      <c r="Q11" s="2">
        <v>37499985</v>
      </c>
    </row>
    <row r="12" spans="1:19" ht="19.5" thickBot="1">
      <c r="C12" s="5">
        <f>SUM(C8:C11)</f>
        <v>18702127</v>
      </c>
      <c r="E12" s="5">
        <f>SUM(E8:E11)</f>
        <v>2860888573087</v>
      </c>
      <c r="G12" s="5">
        <f>SUM(G8:G11)</f>
        <v>2862078241622</v>
      </c>
      <c r="I12" s="5">
        <f>SUM(I8:I11)</f>
        <v>-1189668535</v>
      </c>
      <c r="K12" s="5">
        <f>SUM(K8:K11)</f>
        <v>18702127</v>
      </c>
      <c r="M12" s="5">
        <f>SUM(M8:M11)</f>
        <v>2860888573087</v>
      </c>
      <c r="O12" s="5">
        <f>SUM(O8:O11)</f>
        <v>2862078241622</v>
      </c>
      <c r="Q12" s="5">
        <f>SUM(Q8:Q11)</f>
        <v>-1189668535</v>
      </c>
    </row>
    <row r="13" spans="1:19" ht="19.5" thickTop="1">
      <c r="Q13" s="2"/>
    </row>
    <row r="14" spans="1:19">
      <c r="O14" s="2"/>
      <c r="Q14" s="2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6"/>
  <sheetViews>
    <sheetView rightToLeft="1" view="pageBreakPreview" zoomScaleNormal="100" zoomScaleSheetLayoutView="100" workbookViewId="0">
      <selection activeCell="C18" sqref="C18"/>
    </sheetView>
  </sheetViews>
  <sheetFormatPr defaultRowHeight="18.75"/>
  <cols>
    <col min="1" max="1" width="28.5703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24.8554687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16.7109375" style="1" bestFit="1" customWidth="1"/>
    <col min="18" max="18" width="1" style="1" customWidth="1"/>
    <col min="19" max="19" width="17.28515625" style="1" bestFit="1" customWidth="1"/>
    <col min="20" max="20" width="1" style="1" customWidth="1"/>
    <col min="21" max="21" width="24.855468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7.7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27.75">
      <c r="A3" s="16" t="s">
        <v>177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27.7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6" spans="1:21" ht="27.75">
      <c r="A6" s="18" t="s">
        <v>3</v>
      </c>
      <c r="C6" s="17" t="s">
        <v>179</v>
      </c>
      <c r="D6" s="17" t="s">
        <v>179</v>
      </c>
      <c r="E6" s="17" t="s">
        <v>179</v>
      </c>
      <c r="F6" s="17" t="s">
        <v>179</v>
      </c>
      <c r="G6" s="17" t="s">
        <v>179</v>
      </c>
      <c r="H6" s="17" t="s">
        <v>179</v>
      </c>
      <c r="I6" s="17" t="s">
        <v>179</v>
      </c>
      <c r="J6" s="17" t="s">
        <v>179</v>
      </c>
      <c r="K6" s="17" t="s">
        <v>179</v>
      </c>
      <c r="M6" s="17" t="s">
        <v>180</v>
      </c>
      <c r="N6" s="17" t="s">
        <v>180</v>
      </c>
      <c r="O6" s="17" t="s">
        <v>180</v>
      </c>
      <c r="P6" s="17" t="s">
        <v>180</v>
      </c>
      <c r="Q6" s="17" t="s">
        <v>180</v>
      </c>
      <c r="R6" s="17" t="s">
        <v>180</v>
      </c>
      <c r="S6" s="17" t="s">
        <v>180</v>
      </c>
      <c r="T6" s="17" t="s">
        <v>180</v>
      </c>
      <c r="U6" s="17" t="s">
        <v>180</v>
      </c>
    </row>
    <row r="7" spans="1:21" ht="27.75">
      <c r="A7" s="17" t="s">
        <v>3</v>
      </c>
      <c r="C7" s="17" t="s">
        <v>191</v>
      </c>
      <c r="E7" s="17" t="s">
        <v>192</v>
      </c>
      <c r="G7" s="17" t="s">
        <v>193</v>
      </c>
      <c r="I7" s="17" t="s">
        <v>126</v>
      </c>
      <c r="K7" s="17" t="s">
        <v>194</v>
      </c>
      <c r="M7" s="17" t="s">
        <v>191</v>
      </c>
      <c r="O7" s="17" t="s">
        <v>192</v>
      </c>
      <c r="Q7" s="17" t="s">
        <v>193</v>
      </c>
      <c r="S7" s="17" t="s">
        <v>126</v>
      </c>
      <c r="U7" s="17" t="s">
        <v>194</v>
      </c>
    </row>
    <row r="8" spans="1:21">
      <c r="A8" s="1" t="s">
        <v>16</v>
      </c>
      <c r="C8" s="2">
        <v>0</v>
      </c>
      <c r="E8" s="2">
        <v>-671500668</v>
      </c>
      <c r="G8" s="2">
        <v>116455964</v>
      </c>
      <c r="I8" s="2">
        <v>-555044704</v>
      </c>
      <c r="K8" s="6">
        <v>-5.9999999999999995E-4</v>
      </c>
      <c r="M8" s="2">
        <v>0</v>
      </c>
      <c r="O8" s="2">
        <v>-671500668</v>
      </c>
      <c r="Q8" s="2">
        <v>116455964</v>
      </c>
      <c r="S8" s="2">
        <v>-555044704</v>
      </c>
      <c r="U8" s="6">
        <v>-5.9999999999999995E-4</v>
      </c>
    </row>
    <row r="9" spans="1:21">
      <c r="A9" s="1" t="s">
        <v>17</v>
      </c>
      <c r="C9" s="2">
        <v>0</v>
      </c>
      <c r="E9" s="2">
        <v>0</v>
      </c>
      <c r="G9" s="2">
        <v>-1530249484</v>
      </c>
      <c r="I9" s="2">
        <v>-1530249484</v>
      </c>
      <c r="K9" s="6">
        <v>-1.6000000000000001E-3</v>
      </c>
      <c r="M9" s="2">
        <v>0</v>
      </c>
      <c r="O9" s="2">
        <v>0</v>
      </c>
      <c r="Q9" s="2">
        <v>-1530249484</v>
      </c>
      <c r="S9" s="2">
        <v>-1530249484</v>
      </c>
      <c r="U9" s="6">
        <v>-1.6000000000000001E-3</v>
      </c>
    </row>
    <row r="10" spans="1:21">
      <c r="A10" s="1" t="s">
        <v>15</v>
      </c>
      <c r="C10" s="2">
        <v>0</v>
      </c>
      <c r="E10" s="2">
        <v>17184270126</v>
      </c>
      <c r="G10" s="2">
        <v>0</v>
      </c>
      <c r="I10" s="2">
        <v>17184270126</v>
      </c>
      <c r="K10" s="6">
        <v>1.7899999999999999E-2</v>
      </c>
      <c r="M10" s="2">
        <v>0</v>
      </c>
      <c r="O10" s="2">
        <v>17184270126</v>
      </c>
      <c r="Q10" s="2">
        <v>0</v>
      </c>
      <c r="S10" s="2">
        <v>17184270126</v>
      </c>
      <c r="U10" s="6">
        <v>1.7899999999999999E-2</v>
      </c>
    </row>
    <row r="11" spans="1:21">
      <c r="A11" s="1" t="s">
        <v>18</v>
      </c>
      <c r="C11" s="2">
        <v>0</v>
      </c>
      <c r="E11" s="2">
        <v>10101031472</v>
      </c>
      <c r="G11" s="2">
        <v>0</v>
      </c>
      <c r="I11" s="2">
        <v>10101031472</v>
      </c>
      <c r="K11" s="6">
        <v>1.0500000000000001E-2</v>
      </c>
      <c r="M11" s="2">
        <v>0</v>
      </c>
      <c r="O11" s="2">
        <v>10101031472</v>
      </c>
      <c r="Q11" s="2">
        <v>0</v>
      </c>
      <c r="S11" s="2">
        <v>10101031472</v>
      </c>
      <c r="U11" s="6">
        <v>1.0500000000000001E-2</v>
      </c>
    </row>
    <row r="12" spans="1:21" ht="19.5" thickBot="1">
      <c r="C12" s="5">
        <f>SUM(C8:C11)</f>
        <v>0</v>
      </c>
      <c r="E12" s="5">
        <f>SUM(E8:E11)</f>
        <v>26613800930</v>
      </c>
      <c r="G12" s="5">
        <f>SUM(G8:G11)</f>
        <v>-1413793520</v>
      </c>
      <c r="I12" s="5">
        <f>SUM(I8:I11)</f>
        <v>25200007410</v>
      </c>
      <c r="K12" s="7">
        <f>SUM(K8:K11)</f>
        <v>2.6200000000000001E-2</v>
      </c>
      <c r="M12" s="5">
        <f>SUM(M8:M11)</f>
        <v>0</v>
      </c>
      <c r="O12" s="5">
        <f>SUM(O8:O11)</f>
        <v>26613800930</v>
      </c>
      <c r="Q12" s="5">
        <f>SUM(Q8:Q11)</f>
        <v>-1413793520</v>
      </c>
      <c r="S12" s="5">
        <f>SUM(S8:S11)</f>
        <v>25200007410</v>
      </c>
      <c r="U12" s="7">
        <f>SUM(U8:U11)</f>
        <v>2.6200000000000001E-2</v>
      </c>
    </row>
    <row r="13" spans="1:21" ht="19.5" thickTop="1">
      <c r="E13" s="2"/>
      <c r="G13" s="2"/>
    </row>
    <row r="14" spans="1:21">
      <c r="E14" s="10"/>
      <c r="F14" s="3"/>
      <c r="G14" s="10"/>
      <c r="I14" s="2"/>
    </row>
    <row r="15" spans="1:21">
      <c r="E15" s="2"/>
      <c r="G15" s="2"/>
    </row>
    <row r="16" spans="1:21">
      <c r="E16" s="2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سهام</vt:lpstr>
      <vt:lpstr>اوراق مشارکت</vt:lpstr>
      <vt:lpstr>تبعی</vt:lpstr>
      <vt:lpstr>تعدیل قیمت</vt:lpstr>
      <vt:lpstr>سپرده</vt:lpstr>
      <vt:lpstr>سود اوراق بهادار و سپرده بانکی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Behnia</dc:creator>
  <cp:lastModifiedBy>Mahsa Behnia</cp:lastModifiedBy>
  <dcterms:created xsi:type="dcterms:W3CDTF">2024-01-23T12:31:50Z</dcterms:created>
  <dcterms:modified xsi:type="dcterms:W3CDTF">2024-01-24T05:05:38Z</dcterms:modified>
</cp:coreProperties>
</file>