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صندوق سرمایه گذاری با درآمد ثابت نگین سامان\گزارش افشا پرتفو\1402\"/>
    </mc:Choice>
  </mc:AlternateContent>
  <xr:revisionPtr revIDLastSave="0" documentId="13_ncr:1_{B39058DB-95C6-4DE5-9077-518C3217C8F2}" xr6:coauthVersionLast="45" xr6:coauthVersionMax="47" xr10:uidLastSave="{00000000-0000-0000-0000-000000000000}"/>
  <bookViews>
    <workbookView xWindow="-120" yWindow="-120" windowWidth="29040" windowHeight="15840" tabRatio="1000" activeTab="13" xr2:uid="{00000000-000D-0000-FFFF-FFFF00000000}"/>
  </bookViews>
  <sheets>
    <sheet name="سهام" sheetId="1" r:id="rId1"/>
    <sheet name="تبعی" sheetId="2" r:id="rId2"/>
    <sheet name="اوراق مشارکت" sheetId="3" r:id="rId3"/>
    <sheet name="تعدیل قیمت" sheetId="4" r:id="rId4"/>
    <sheet name="گواهی سپرده" sheetId="5" r:id="rId5"/>
    <sheet name="سپرده" sheetId="6" r:id="rId6"/>
    <sheet name="سود اوراق بهادار و سپرده بانکی" sheetId="7" r:id="rId7"/>
    <sheet name="درآمد سود سهام" sheetId="8" r:id="rId8"/>
    <sheet name="درآمد ناشی از تغییر قیمت اوراق" sheetId="9" r:id="rId9"/>
    <sheet name="درآمد ناشی از فروش" sheetId="10" r:id="rId10"/>
    <sheet name="سرمایه‌گذاری در سهام" sheetId="11" r:id="rId11"/>
    <sheet name="سرمایه‌گذاری در اوراق بهادار" sheetId="12" r:id="rId12"/>
    <sheet name="درآمد سپرده بانکی" sheetId="13" r:id="rId13"/>
    <sheet name="سایر درآمدها" sheetId="14" r:id="rId14"/>
    <sheet name="جمع درآمدها" sheetId="15" r:id="rId1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Q47" i="10" l="1"/>
  <c r="Q33" i="9"/>
  <c r="O12" i="8"/>
  <c r="S11" i="8"/>
  <c r="O11" i="8"/>
  <c r="C10" i="14" l="1"/>
  <c r="E10" i="14"/>
  <c r="M28" i="11"/>
  <c r="I47" i="10"/>
  <c r="Q46" i="10"/>
  <c r="I56" i="7"/>
  <c r="O56" i="7"/>
  <c r="O30" i="3"/>
  <c r="O31" i="3" s="1"/>
  <c r="AE30" i="3"/>
  <c r="W13" i="1"/>
  <c r="G13" i="1"/>
  <c r="G14" i="1" s="1"/>
  <c r="E13" i="1"/>
  <c r="E14" i="1" s="1"/>
  <c r="U13" i="1"/>
  <c r="C47" i="10"/>
  <c r="E47" i="10"/>
  <c r="G47" i="10"/>
  <c r="K47" i="10"/>
  <c r="M47" i="10"/>
  <c r="O47" i="10"/>
  <c r="C33" i="9"/>
  <c r="E33" i="9"/>
  <c r="G33" i="9"/>
  <c r="I33" i="9"/>
  <c r="K33" i="9"/>
  <c r="M33" i="9"/>
  <c r="O33" i="9"/>
  <c r="S12" i="8"/>
  <c r="Q12" i="8"/>
  <c r="M12" i="8"/>
  <c r="K12" i="8"/>
  <c r="I12" i="8"/>
  <c r="G56" i="7"/>
  <c r="M56" i="7"/>
  <c r="Q56" i="7"/>
  <c r="S28" i="11"/>
  <c r="U28" i="11"/>
  <c r="Q28" i="11"/>
  <c r="O28" i="11"/>
  <c r="K28" i="11"/>
  <c r="I28" i="11"/>
  <c r="G28" i="11"/>
  <c r="E28" i="11"/>
  <c r="C28" i="11"/>
  <c r="C40" i="12"/>
  <c r="E40" i="12"/>
  <c r="G40" i="12"/>
  <c r="I40" i="12"/>
  <c r="K40" i="12"/>
  <c r="M40" i="12"/>
  <c r="O40" i="12"/>
  <c r="Q40" i="12"/>
  <c r="E35" i="13"/>
  <c r="G35" i="13"/>
  <c r="E10" i="15"/>
  <c r="C10" i="15"/>
  <c r="G10" i="15"/>
  <c r="K32" i="6"/>
  <c r="M32" i="6"/>
  <c r="O32" i="6"/>
  <c r="Q32" i="6"/>
  <c r="S32" i="6"/>
  <c r="K31" i="3"/>
  <c r="M31" i="3"/>
  <c r="Q31" i="3"/>
  <c r="S31" i="3"/>
  <c r="U31" i="3"/>
  <c r="W31" i="3"/>
  <c r="Y31" i="3"/>
  <c r="AA31" i="3"/>
  <c r="AC31" i="3"/>
  <c r="AE31" i="3"/>
  <c r="AG31" i="3"/>
  <c r="E10" i="2"/>
  <c r="C10" i="2"/>
  <c r="I10" i="2"/>
  <c r="K10" i="2"/>
  <c r="C14" i="1"/>
  <c r="I14" i="1"/>
  <c r="K14" i="1"/>
  <c r="M14" i="1"/>
  <c r="O14" i="1"/>
  <c r="Q14" i="1"/>
  <c r="S14" i="1"/>
  <c r="U14" i="1"/>
  <c r="W14" i="1"/>
  <c r="Y14" i="1"/>
  <c r="K56" i="7" l="1"/>
</calcChain>
</file>

<file path=xl/sharedStrings.xml><?xml version="1.0" encoding="utf-8"?>
<sst xmlns="http://schemas.openxmlformats.org/spreadsheetml/2006/main" count="909" uniqueCount="258">
  <si>
    <t>صندوق سرمایه‌گذاری در اوراق بهادار با درآمد ثابت نگین سامان</t>
  </si>
  <si>
    <t>صورت وضعیت پورتفوی</t>
  </si>
  <si>
    <t>برای ماه منتهی به 1402/04/31</t>
  </si>
  <si>
    <t>نام شرکت</t>
  </si>
  <si>
    <t>1402/03/31</t>
  </si>
  <si>
    <t>تغییرات طی دوره</t>
  </si>
  <si>
    <t>1402/04/31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</si>
  <si>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</si>
  <si>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</si>
  <si>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</si>
  <si>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</si>
  <si>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</si>
  <si>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</si>
  <si>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</si>
  <si>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</si>
  <si>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بیمه سامان</t>
  </si>
  <si>
    <t>پتروشیمی مارون</t>
  </si>
  <si>
    <t>پیشگامان فن آوری و دانش آرامیس</t>
  </si>
  <si>
    <t>تامین سرمایه کیمیا</t>
  </si>
  <si>
    <t>0.00%</t>
  </si>
  <si>
    <t>سرمایه‌گذاری‌ ملی‌ایران‌</t>
  </si>
  <si>
    <t>تعداد اوراق تبعی</t>
  </si>
  <si>
    <t>قیمت اعمال</t>
  </si>
  <si>
    <t>تاریخ اعمال</t>
  </si>
  <si>
    <t>نرخ موثر</t>
  </si>
  <si>
    <t>اختیار ف.ت. بساما-18943-030201</t>
  </si>
  <si>
    <t>1403/02/01</t>
  </si>
  <si>
    <t>اختیارف.ت. مارون-244239-020904</t>
  </si>
  <si>
    <t>1402/09/04</t>
  </si>
  <si>
    <t>اطلاعات اوراق بهادار با درآمد ثابت</t>
  </si>
  <si>
    <t>نام اوراق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</si>
  <si>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</si>
  <si>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</si>
  <si>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</si>
  <si>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</si>
  <si>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</si>
  <si>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سلف موازی متانول بوشهر 025</t>
  </si>
  <si>
    <t>1400/12/24</t>
  </si>
  <si>
    <t>1402/12/24</t>
  </si>
  <si>
    <t>اجاره تابان کاردان14041015</t>
  </si>
  <si>
    <t>1400/10/15</t>
  </si>
  <si>
    <t>1404/10/15</t>
  </si>
  <si>
    <t>اسنادخزانه-م20بودجه98-020806</t>
  </si>
  <si>
    <t>1399/02/20</t>
  </si>
  <si>
    <t>1402/08/06</t>
  </si>
  <si>
    <t>اسنادخزانه-م7بودجه00-030912</t>
  </si>
  <si>
    <t>1400/04/14</t>
  </si>
  <si>
    <t>1403/09/12</t>
  </si>
  <si>
    <t>اسنادخزانه-م7بودجه99-020704</t>
  </si>
  <si>
    <t>1399/09/25</t>
  </si>
  <si>
    <t>1402/07/04</t>
  </si>
  <si>
    <t>صکوک اجاره فولاد512-بدون ضامن</t>
  </si>
  <si>
    <t>1401/12/24</t>
  </si>
  <si>
    <t>1405/12/24</t>
  </si>
  <si>
    <t>صکوک اجاره ملی412-6 ماهه18%</t>
  </si>
  <si>
    <t>1400/12/23</t>
  </si>
  <si>
    <t>1404/12/22</t>
  </si>
  <si>
    <t>صکوک مرابحه دعبید12-3ماهه18%</t>
  </si>
  <si>
    <t>1400/12/25</t>
  </si>
  <si>
    <t>1404/12/24</t>
  </si>
  <si>
    <t>صکوک منفعت نفت1312-6ماهه 18/5%</t>
  </si>
  <si>
    <t>1399/12/17</t>
  </si>
  <si>
    <t>1403/12/17</t>
  </si>
  <si>
    <t>مرابحه ذوب و نوردکرمان14060814</t>
  </si>
  <si>
    <t>1401/08/14</t>
  </si>
  <si>
    <t>1406/08/14</t>
  </si>
  <si>
    <t>مرابحه ش. دبش سبز گستر14060717</t>
  </si>
  <si>
    <t>1401/07/17</t>
  </si>
  <si>
    <t>1406/07/17</t>
  </si>
  <si>
    <t>مرابحه عام دولت102-ش.خ031211</t>
  </si>
  <si>
    <t>1400/12/11</t>
  </si>
  <si>
    <t>1403/12/11</t>
  </si>
  <si>
    <t>مرابحه عام دولت107-ش.خ030724</t>
  </si>
  <si>
    <t>1401/03/24</t>
  </si>
  <si>
    <t>1403/07/24</t>
  </si>
  <si>
    <t>مرابحه عام دولت118-ش.خ060725</t>
  </si>
  <si>
    <t>1401/07/25</t>
  </si>
  <si>
    <t>1406/07/25</t>
  </si>
  <si>
    <t>مرابحه عام دولت4-ش.خ 0205</t>
  </si>
  <si>
    <t>1399/05/07</t>
  </si>
  <si>
    <t>1402/05/07</t>
  </si>
  <si>
    <t>مرابحه عام دولت76-ش.خ030406</t>
  </si>
  <si>
    <t>1399/12/06</t>
  </si>
  <si>
    <t>1403/04/06</t>
  </si>
  <si>
    <t>مرابحه عام دولت86-ش.خ020404</t>
  </si>
  <si>
    <t>1400/03/04</t>
  </si>
  <si>
    <t>1402/04/04</t>
  </si>
  <si>
    <t>مرابحه عام دولت94-ش.خ030816</t>
  </si>
  <si>
    <t>1400/09/16</t>
  </si>
  <si>
    <t>1403/08/16</t>
  </si>
  <si>
    <t>مشارکت ش اسلامشهر312-3ماهه18%</t>
  </si>
  <si>
    <t>1399/12/26</t>
  </si>
  <si>
    <t>1403/12/26</t>
  </si>
  <si>
    <t>مشارکت ش اصفهان306-3ماهه18%</t>
  </si>
  <si>
    <t>1399/06/31</t>
  </si>
  <si>
    <t>1403/06/31</t>
  </si>
  <si>
    <t>مشارکت ش قم0312-سه ماهه18%</t>
  </si>
  <si>
    <t>1399/12/28</t>
  </si>
  <si>
    <t>1403/12/28</t>
  </si>
  <si>
    <t>مشارکت ش کرج0312-سه ماهه18%</t>
  </si>
  <si>
    <t>قیمت پایانی</t>
  </si>
  <si>
    <t>قیمت پس از تعدیل</t>
  </si>
  <si>
    <t>درصد تعدیل</t>
  </si>
  <si>
    <t>ارزش ناشی از تعدیل قیمت</t>
  </si>
  <si>
    <t>1.61%</t>
  </si>
  <si>
    <t>اطلاعات اوراق گواهی سپرده</t>
  </si>
  <si>
    <t>سرمایه‌گذاری در اوراق گواهی سپرده بانکی</t>
  </si>
  <si>
    <t>نرخ فروش</t>
  </si>
  <si>
    <t>درصد به کل دارایی‌ها</t>
  </si>
  <si>
    <t xml:space="preserve"> گواهی سپرده مدت دار ویژه سرمایه گذاری بانک تجارت 1</t>
  </si>
  <si>
    <t>1402/05/24</t>
  </si>
  <si>
    <t>خیر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</si>
  <si>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</si>
  <si>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</si>
  <si>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</si>
  <si>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</si>
  <si>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</si>
  <si>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</si>
  <si>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</si>
  <si>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</si>
  <si>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سامان آرژانتين</t>
  </si>
  <si>
    <t>826-810-13470000-1</t>
  </si>
  <si>
    <t>سپرده کوتاه مدت</t>
  </si>
  <si>
    <t>1395/12/07</t>
  </si>
  <si>
    <t>بانک ملی جهان کودک</t>
  </si>
  <si>
    <t>0111343018008</t>
  </si>
  <si>
    <t>حساب جاری</t>
  </si>
  <si>
    <t>1396/05/15</t>
  </si>
  <si>
    <t>بانک تجارت مطهري-مهرداد</t>
  </si>
  <si>
    <t>279915127</t>
  </si>
  <si>
    <t>279928474</t>
  </si>
  <si>
    <t>بانک سامان ملاصدرا</t>
  </si>
  <si>
    <t>829-810-13470000-1</t>
  </si>
  <si>
    <t>بانک ملی مستقل حافظ</t>
  </si>
  <si>
    <t>0226057940000</t>
  </si>
  <si>
    <t>بانک گردشگری آپادانا</t>
  </si>
  <si>
    <t>120-9967-722176-1</t>
  </si>
  <si>
    <t>بانک پاسارگاد ارمغان</t>
  </si>
  <si>
    <t>279-8100-14681876-1</t>
  </si>
  <si>
    <t>1399/12/27</t>
  </si>
  <si>
    <t>موسسه اعتباری ملل شیراز جنوبی</t>
  </si>
  <si>
    <t>051510277000000070</t>
  </si>
  <si>
    <t>1400/01/11</t>
  </si>
  <si>
    <t>بانک اقتصاد نوین مرزداران</t>
  </si>
  <si>
    <t>205-850-6681650-1</t>
  </si>
  <si>
    <t>1400/02/07</t>
  </si>
  <si>
    <t>بانک رفاه سعادت آباد</t>
  </si>
  <si>
    <t>332043253</t>
  </si>
  <si>
    <t>1401/02/05</t>
  </si>
  <si>
    <t>بانک پارسیان پاچنار</t>
  </si>
  <si>
    <t>47001229024602</t>
  </si>
  <si>
    <t>1401/04/07</t>
  </si>
  <si>
    <t>بانک خاورمیانه مهستان</t>
  </si>
  <si>
    <t>1005-10-810-707074711</t>
  </si>
  <si>
    <t>1401/06/15</t>
  </si>
  <si>
    <t>بانک آینده گاندی</t>
  </si>
  <si>
    <t>0303596087002</t>
  </si>
  <si>
    <t>1401/08/29</t>
  </si>
  <si>
    <t>بانک آینده بلوار ارتش</t>
  </si>
  <si>
    <t>0404125173003</t>
  </si>
  <si>
    <t>سپرده بلند مدت</t>
  </si>
  <si>
    <t>1401/08/30</t>
  </si>
  <si>
    <t>بانک آینده جنت آباد مرکزی</t>
  </si>
  <si>
    <t>0404125128001</t>
  </si>
  <si>
    <t>بانک سامان باجه تالار بورس</t>
  </si>
  <si>
    <t>2300-111-13470000-1</t>
  </si>
  <si>
    <t>1401/10/07</t>
  </si>
  <si>
    <t>بانک پاسارگاد شهید بهزادی</t>
  </si>
  <si>
    <t>378.307.14681876.1</t>
  </si>
  <si>
    <t>1401/12/28</t>
  </si>
  <si>
    <t>279-307-14681876-1</t>
  </si>
  <si>
    <t>1402/02/20</t>
  </si>
  <si>
    <t>بانک تجارت شریعتی مشهد</t>
  </si>
  <si>
    <t>7020823792</t>
  </si>
  <si>
    <t>1402/02/31</t>
  </si>
  <si>
    <t>بانک تجارت مطهری مهرداد</t>
  </si>
  <si>
    <t>6300267686</t>
  </si>
  <si>
    <t>بانک تجارت پالایشگاه تهران</t>
  </si>
  <si>
    <t>6501926831</t>
  </si>
  <si>
    <t>بانک مسکن داودیه</t>
  </si>
  <si>
    <t>4110001908030</t>
  </si>
  <si>
    <t>1402/03/29</t>
  </si>
  <si>
    <t>2883747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</si>
  <si>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</si>
  <si>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</si>
  <si>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</si>
  <si>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</si>
  <si>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</si>
  <si>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درآمد سود</t>
  </si>
  <si>
    <t>هزینه تنزیل</t>
  </si>
  <si>
    <t>خالص درآمد</t>
  </si>
  <si>
    <t>اجاره دومینو14040208</t>
  </si>
  <si>
    <t/>
  </si>
  <si>
    <t>1404/02/07</t>
  </si>
  <si>
    <t>مرابحه فاران شیمی 14050730</t>
  </si>
  <si>
    <t>1405/07/30</t>
  </si>
  <si>
    <t>صکوک مرابحه پاکشو503-3ماهه 18%</t>
  </si>
  <si>
    <t>1405/03/21</t>
  </si>
  <si>
    <t>مرابحه عام دولت104-ش.خ020303</t>
  </si>
  <si>
    <t>1402/03/03</t>
  </si>
  <si>
    <t>صکوک مرابحه صکورش302-3ماهه18%</t>
  </si>
  <si>
    <t>1403/02/31</t>
  </si>
  <si>
    <t>بانک تجارت مرکزی شیراز</t>
  </si>
  <si>
    <t>بانک اقتصاد نوین شهران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</si>
  <si>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</si>
  <si>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</si>
  <si>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</si>
  <si>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</si>
  <si>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</si>
  <si>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</si>
  <si>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1402/04/24</t>
  </si>
  <si>
    <t>1402/04/03</t>
  </si>
  <si>
    <t>1402/04/21</t>
  </si>
  <si>
    <t>1402/03/11</t>
  </si>
  <si>
    <t>بهای فروش</t>
  </si>
  <si>
    <t>ارزش دفتری</t>
  </si>
  <si>
    <t>سود و زیان ناشی از تغییر قیمت</t>
  </si>
  <si>
    <t>سود و زیان ناشی از فروش</t>
  </si>
  <si>
    <t>بین المللی ساروج بوشهر</t>
  </si>
  <si>
    <t>بیمه اتکایی آوای پارس70% تادیه</t>
  </si>
  <si>
    <t>بیمه اتکایی آوای پارس70%تادیه</t>
  </si>
  <si>
    <t>صندوق س آوای تاراز زاگرس-سهام</t>
  </si>
  <si>
    <t>پارس‌ خزر</t>
  </si>
  <si>
    <t>صندوق س.آرمان سپهر آشنا-م</t>
  </si>
  <si>
    <t>صندوق س سروسودمند مدبران-سهام</t>
  </si>
  <si>
    <t>بیمه اتکایی تهران رواک50%تادیه</t>
  </si>
  <si>
    <t>صندوق س نگین سامان-ثابت</t>
  </si>
  <si>
    <t>صنعتی زر ماکارون</t>
  </si>
  <si>
    <t>صندوق س. سهام زرین کوروش-س</t>
  </si>
  <si>
    <t>صندوق س تجارت شاخصی کاردان</t>
  </si>
  <si>
    <t>صندوق س. ثروت هیوا-س</t>
  </si>
  <si>
    <t>سلف موازی برق نیروی برق حرارتی</t>
  </si>
  <si>
    <t>اسنادخزانه-م2بودجه99-011019</t>
  </si>
  <si>
    <t>اسنادخزانه-م9بودجه99-020316</t>
  </si>
  <si>
    <t>سلف موازی متانول مرجان 031</t>
  </si>
  <si>
    <t>سلف موازی استاندارد سمتا011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</si>
  <si>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</si>
  <si>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</si>
  <si>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</si>
  <si>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</si>
  <si>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</si>
  <si>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</si>
  <si>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</si>
  <si>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</si>
  <si>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</si>
  <si>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گواهی سپرده مدت دار ویژه سرمایه گذاری بانک تجارت</t>
  </si>
  <si>
    <t>6501833922</t>
  </si>
  <si>
    <t>6501834015</t>
  </si>
  <si>
    <t>705984832</t>
  </si>
  <si>
    <t>184-283-6681650-2</t>
  </si>
  <si>
    <t>184-283-6681650-3</t>
  </si>
  <si>
    <t>432366103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</si>
  <si>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</si>
  <si>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</si>
  <si>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</si>
  <si>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</si>
  <si>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سرمایه‌گذاری در اوراق بهادار</t>
  </si>
  <si>
    <t>درآمد سپرده بانکی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</si>
</sst>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;[Black]\(#,##0\);\-\ ;"/>
  </numFmts>
  <fonts count="4" x14ac:knownFonts="1">
    <font>
      <sz val="11"/>
      <name val="Calibri"/>
    </font>
    <font>
      <sz val="12"/>
      <name val="B Nazanin"/>
      <charset val="178"/>
    </font>
    <font>
      <b/>
      <sz val="18"/>
      <name val="B Nazanin"/>
      <charset val="178"/>
    </font>
    <font>
      <sz val="9"/>
      <name val="Tahoma"/>
      <family val="2"/>
      <charset val="17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3" fontId="1" fillId="0" borderId="0" xfId="0" applyNumberFormat="1" applyFont="1"/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10" fontId="1" fillId="0" borderId="0" xfId="0" applyNumberFormat="1" applyFont="1"/>
    <xf numFmtId="164" fontId="1" fillId="0" borderId="3" xfId="0" applyNumberFormat="1" applyFont="1" applyBorder="1" applyAlignment="1">
      <alignment horizontal="center"/>
    </xf>
    <xf numFmtId="10" fontId="1" fillId="0" borderId="3" xfId="0" applyNumberFormat="1" applyFont="1" applyBorder="1"/>
    <xf numFmtId="10" fontId="1" fillId="0" borderId="0" xfId="0" applyNumberFormat="1" applyFont="1" applyAlignment="1">
      <alignment horizontal="center"/>
    </xf>
    <xf numFmtId="10" fontId="1" fillId="0" borderId="3" xfId="0" applyNumberFormat="1" applyFont="1" applyBorder="1" applyAlignment="1">
      <alignment horizontal="center"/>
    </xf>
    <xf numFmtId="164" fontId="1" fillId="0" borderId="0" xfId="0" applyNumberFormat="1" applyFont="1"/>
    <xf numFmtId="3" fontId="3" fillId="0" borderId="0" xfId="0" applyNumberFormat="1" applyFont="1"/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21"/>
  <sheetViews>
    <sheetView rightToLeft="1" view="pageBreakPreview" zoomScale="85" zoomScaleNormal="85" zoomScaleSheetLayoutView="85" workbookViewId="0">
      <selection activeCell="W20" sqref="W20:W21"/>
    </sheetView>
  </sheetViews>
  <sheetFormatPr defaultRowHeight="18.75" x14ac:dyDescent="0.45"/>
  <cols>
    <col min="1" max="1" width="26.5703125" style="1" bestFit="1" customWidth="1"/>
    <col min="2" max="2" width="1" style="1" customWidth="1"/>
    <col min="3" max="3" width="12.140625" style="1" bestFit="1" customWidth="1"/>
    <col min="4" max="4" width="1" style="1" customWidth="1"/>
    <col min="5" max="5" width="18.85546875" style="1" bestFit="1" customWidth="1"/>
    <col min="6" max="6" width="1" style="1" customWidth="1"/>
    <col min="7" max="7" width="23.85546875" style="1" bestFit="1" customWidth="1"/>
    <col min="8" max="8" width="1" style="1" customWidth="1"/>
    <col min="9" max="9" width="7.7109375" style="1" bestFit="1" customWidth="1"/>
    <col min="10" max="10" width="1" style="1" customWidth="1"/>
    <col min="11" max="11" width="18.85546875" style="1" bestFit="1" customWidth="1"/>
    <col min="12" max="12" width="1" style="1" customWidth="1"/>
    <col min="13" max="13" width="8.85546875" style="1" bestFit="1" customWidth="1"/>
    <col min="14" max="14" width="1" style="1" customWidth="1"/>
    <col min="15" max="15" width="14.7109375" style="1" bestFit="1" customWidth="1"/>
    <col min="16" max="16" width="1" style="1" customWidth="1"/>
    <col min="17" max="17" width="12.140625" style="1" bestFit="1" customWidth="1"/>
    <col min="18" max="18" width="1" style="1" customWidth="1"/>
    <col min="19" max="19" width="13.85546875" style="1" bestFit="1" customWidth="1"/>
    <col min="20" max="20" width="1" style="1" customWidth="1"/>
    <col min="21" max="21" width="18.85546875" style="1" bestFit="1" customWidth="1"/>
    <col min="22" max="22" width="1" style="1" customWidth="1"/>
    <col min="23" max="23" width="23.85546875" style="1" bestFit="1" customWidth="1"/>
    <col min="24" max="24" width="1" style="1" customWidth="1"/>
    <col min="25" max="25" width="22.140625" style="1" customWidth="1"/>
    <col min="26" max="26" width="1" style="1" customWidth="1"/>
    <col min="27" max="27" width="9.140625" style="1" customWidth="1"/>
    <col min="28" max="16384" width="9.140625" style="1"/>
  </cols>
  <sheetData>
    <row r="2" spans="1:25" ht="30" x14ac:dyDescent="0.45">
      <c r="A2" s="14" t="s">
        <v>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</row>
    <row r="3" spans="1:25" ht="30" x14ac:dyDescent="0.45">
      <c r="A3" s="14" t="s">
        <v>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</row>
    <row r="4" spans="1:25" ht="30" x14ac:dyDescent="0.45">
      <c r="A4" s="14" t="s">
        <v>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</row>
    <row r="6" spans="1:25" ht="30" x14ac:dyDescent="0.45">
      <c r="A6" s="14" t="s">
        <v>3</v>
      </c>
      <c r="C6" s="15" t="s">
        <v>4</v>
      </c>
      <c r="D6" s="15" t="s">
        <v>4</v>
      </c>
      <c r="E6" s="15" t="s">
        <v>4</v>
      </c>
      <c r="F6" s="15" t="s">
        <v>4</v>
      </c>
      <c r="G6" s="15" t="s">
        <v>4</v>
      </c>
      <c r="I6" s="15" t="s">
        <v>5</v>
      </c>
      <c r="J6" s="15" t="s">
        <v>5</v>
      </c>
      <c r="K6" s="15" t="s">
        <v>5</v>
      </c>
      <c r="L6" s="15" t="s">
        <v>5</v>
      </c>
      <c r="M6" s="15" t="s">
        <v>5</v>
      </c>
      <c r="N6" s="15" t="s">
        <v>5</v>
      </c>
      <c r="O6" s="15" t="s">
        <v>5</v>
      </c>
      <c r="Q6" s="15" t="s">
        <v>6</v>
      </c>
      <c r="R6" s="15" t="s">
        <v>6</v>
      </c>
      <c r="S6" s="15" t="s">
        <v>6</v>
      </c>
      <c r="T6" s="15" t="s">
        <v>6</v>
      </c>
      <c r="U6" s="15" t="s">
        <v>6</v>
      </c>
      <c r="V6" s="15" t="s">
        <v>6</v>
      </c>
      <c r="W6" s="15" t="s">
        <v>6</v>
      </c>
      <c r="X6" s="15" t="s">
        <v>6</v>
      </c>
      <c r="Y6" s="15" t="s">
        <v>6</v>
      </c>
    </row>
    <row r="7" spans="1:25" ht="30" x14ac:dyDescent="0.45">
      <c r="A7" s="14" t="s">
        <v>3</v>
      </c>
      <c r="C7" s="14" t="s">
        <v>7</v>
      </c>
      <c r="E7" s="14" t="s">
        <v>8</v>
      </c>
      <c r="G7" s="14" t="s">
        <v>9</v>
      </c>
      <c r="I7" s="15" t="s">
        <v>10</v>
      </c>
      <c r="J7" s="15" t="s">
        <v>10</v>
      </c>
      <c r="K7" s="15" t="s">
        <v>10</v>
      </c>
      <c r="M7" s="15" t="s">
        <v>11</v>
      </c>
      <c r="N7" s="15" t="s">
        <v>11</v>
      </c>
      <c r="O7" s="15" t="s">
        <v>11</v>
      </c>
      <c r="Q7" s="14" t="s">
        <v>7</v>
      </c>
      <c r="S7" s="14" t="s">
        <v>12</v>
      </c>
      <c r="U7" s="14" t="s">
        <v>8</v>
      </c>
      <c r="W7" s="14" t="s">
        <v>9</v>
      </c>
      <c r="Y7" s="17" t="s">
        <v>13</v>
      </c>
    </row>
    <row r="8" spans="1:25" ht="30" x14ac:dyDescent="0.45">
      <c r="A8" s="15" t="s">
        <v>3</v>
      </c>
      <c r="C8" s="15" t="s">
        <v>7</v>
      </c>
      <c r="E8" s="15" t="s">
        <v>8</v>
      </c>
      <c r="G8" s="15" t="s">
        <v>9</v>
      </c>
      <c r="I8" s="15" t="s">
        <v>7</v>
      </c>
      <c r="K8" s="15" t="s">
        <v>8</v>
      </c>
      <c r="M8" s="15" t="s">
        <v>7</v>
      </c>
      <c r="O8" s="15" t="s">
        <v>14</v>
      </c>
      <c r="Q8" s="15" t="s">
        <v>7</v>
      </c>
      <c r="S8" s="15" t="s">
        <v>12</v>
      </c>
      <c r="U8" s="15" t="s">
        <v>8</v>
      </c>
      <c r="W8" s="15" t="s">
        <v>9</v>
      </c>
      <c r="Y8" s="18" t="s">
        <v>13</v>
      </c>
    </row>
    <row r="9" spans="1:25" x14ac:dyDescent="0.45">
      <c r="A9" s="1" t="s">
        <v>15</v>
      </c>
      <c r="C9" s="4">
        <v>59405940</v>
      </c>
      <c r="D9" s="4"/>
      <c r="E9" s="4">
        <v>780238653285</v>
      </c>
      <c r="F9" s="4"/>
      <c r="G9" s="4">
        <v>963323019079.64099</v>
      </c>
      <c r="H9" s="4"/>
      <c r="I9" s="4">
        <v>0</v>
      </c>
      <c r="J9" s="4"/>
      <c r="K9" s="4">
        <v>0</v>
      </c>
      <c r="L9" s="4"/>
      <c r="M9" s="4">
        <v>0</v>
      </c>
      <c r="N9" s="4"/>
      <c r="O9" s="4">
        <v>0</v>
      </c>
      <c r="P9" s="4"/>
      <c r="Q9" s="4">
        <v>59405940</v>
      </c>
      <c r="R9" s="4"/>
      <c r="S9" s="4">
        <v>16332</v>
      </c>
      <c r="T9" s="4"/>
      <c r="U9" s="4">
        <v>780238653285</v>
      </c>
      <c r="V9" s="4"/>
      <c r="W9" s="4">
        <v>964445016098.12402</v>
      </c>
      <c r="Y9" s="5">
        <v>1.7500000000000002E-2</v>
      </c>
    </row>
    <row r="10" spans="1:25" x14ac:dyDescent="0.45">
      <c r="A10" s="1" t="s">
        <v>16</v>
      </c>
      <c r="C10" s="4">
        <v>5487000</v>
      </c>
      <c r="D10" s="4"/>
      <c r="E10" s="4">
        <v>998293584900</v>
      </c>
      <c r="F10" s="4"/>
      <c r="G10" s="4">
        <v>1268316915002.55</v>
      </c>
      <c r="H10" s="4"/>
      <c r="I10" s="4">
        <v>0</v>
      </c>
      <c r="J10" s="4"/>
      <c r="K10" s="4">
        <v>0</v>
      </c>
      <c r="L10" s="4"/>
      <c r="M10" s="4">
        <v>0</v>
      </c>
      <c r="N10" s="4"/>
      <c r="O10" s="4">
        <v>0</v>
      </c>
      <c r="P10" s="4"/>
      <c r="Q10" s="4">
        <v>5487000</v>
      </c>
      <c r="R10" s="4"/>
      <c r="S10" s="4">
        <v>228078</v>
      </c>
      <c r="T10" s="4"/>
      <c r="U10" s="4">
        <v>998293584900</v>
      </c>
      <c r="V10" s="4"/>
      <c r="W10" s="4">
        <v>1244017775283.3</v>
      </c>
      <c r="Y10" s="5">
        <v>2.2599999999999999E-2</v>
      </c>
    </row>
    <row r="11" spans="1:25" x14ac:dyDescent="0.45">
      <c r="A11" s="1" t="s">
        <v>17</v>
      </c>
      <c r="C11" s="4">
        <v>2635520</v>
      </c>
      <c r="D11" s="4"/>
      <c r="E11" s="4">
        <v>11773894601</v>
      </c>
      <c r="F11" s="4"/>
      <c r="G11" s="4">
        <v>17683910928</v>
      </c>
      <c r="H11" s="4"/>
      <c r="I11" s="4">
        <v>0</v>
      </c>
      <c r="J11" s="4"/>
      <c r="K11" s="4">
        <v>0</v>
      </c>
      <c r="L11" s="4"/>
      <c r="M11" s="4">
        <v>0</v>
      </c>
      <c r="N11" s="4"/>
      <c r="O11" s="4">
        <v>0</v>
      </c>
      <c r="P11" s="4"/>
      <c r="Q11" s="4">
        <v>2635520</v>
      </c>
      <c r="R11" s="4"/>
      <c r="S11" s="4">
        <v>6060</v>
      </c>
      <c r="T11" s="4"/>
      <c r="U11" s="4">
        <v>11773894601</v>
      </c>
      <c r="V11" s="4"/>
      <c r="W11" s="4">
        <v>15876222255.360001</v>
      </c>
      <c r="Y11" s="5">
        <v>2.9999999999999997E-4</v>
      </c>
    </row>
    <row r="12" spans="1:25" x14ac:dyDescent="0.45">
      <c r="A12" s="1" t="s">
        <v>18</v>
      </c>
      <c r="C12" s="4">
        <v>70247</v>
      </c>
      <c r="D12" s="4"/>
      <c r="E12" s="4">
        <v>70310777</v>
      </c>
      <c r="F12" s="4"/>
      <c r="G12" s="4">
        <v>69829030.349999994</v>
      </c>
      <c r="H12" s="4"/>
      <c r="I12" s="4">
        <v>0</v>
      </c>
      <c r="J12" s="4"/>
      <c r="K12" s="4">
        <v>0</v>
      </c>
      <c r="L12" s="4"/>
      <c r="M12" s="4">
        <v>-70247</v>
      </c>
      <c r="N12" s="4"/>
      <c r="O12" s="4">
        <v>153204895</v>
      </c>
      <c r="P12" s="4"/>
      <c r="Q12" s="4">
        <v>0</v>
      </c>
      <c r="R12" s="4"/>
      <c r="S12" s="4">
        <v>0</v>
      </c>
      <c r="T12" s="4"/>
      <c r="U12" s="4">
        <v>0</v>
      </c>
      <c r="V12" s="4"/>
      <c r="W12" s="4">
        <v>0</v>
      </c>
      <c r="Y12" s="5">
        <v>0</v>
      </c>
    </row>
    <row r="13" spans="1:25" x14ac:dyDescent="0.45">
      <c r="A13" s="1" t="s">
        <v>20</v>
      </c>
      <c r="C13" s="4">
        <v>13994627</v>
      </c>
      <c r="D13" s="4"/>
      <c r="E13" s="4">
        <f>75080581722-1286</f>
        <v>75080580436</v>
      </c>
      <c r="F13" s="4"/>
      <c r="G13" s="4">
        <f>109343281499.091-1288</f>
        <v>109343280211.091</v>
      </c>
      <c r="H13" s="4"/>
      <c r="I13" s="4">
        <v>0</v>
      </c>
      <c r="J13" s="4"/>
      <c r="K13" s="4">
        <v>0</v>
      </c>
      <c r="L13" s="4"/>
      <c r="M13" s="4">
        <v>0</v>
      </c>
      <c r="N13" s="4"/>
      <c r="O13" s="4">
        <v>0</v>
      </c>
      <c r="P13" s="4"/>
      <c r="Q13" s="4">
        <v>13994627</v>
      </c>
      <c r="R13" s="4"/>
      <c r="S13" s="4">
        <v>6930</v>
      </c>
      <c r="T13" s="4"/>
      <c r="U13" s="4">
        <f>75080581722-1286</f>
        <v>75080580436</v>
      </c>
      <c r="V13" s="4"/>
      <c r="W13" s="4">
        <f>96405717657.5955-1287</f>
        <v>96405716370.595505</v>
      </c>
      <c r="Y13" s="5">
        <v>1.8E-3</v>
      </c>
    </row>
    <row r="14" spans="1:25" ht="19.5" thickBot="1" x14ac:dyDescent="0.5">
      <c r="C14" s="6">
        <f>SUM(C9:C13)</f>
        <v>81593334</v>
      </c>
      <c r="D14" s="4"/>
      <c r="E14" s="6">
        <f>SUM(E9:E13)</f>
        <v>1865457023999</v>
      </c>
      <c r="F14" s="4"/>
      <c r="G14" s="6">
        <f>SUM(G9:G13)</f>
        <v>2358736954251.6318</v>
      </c>
      <c r="H14" s="4"/>
      <c r="I14" s="6">
        <f>SUM(I9:I13)</f>
        <v>0</v>
      </c>
      <c r="J14" s="4"/>
      <c r="K14" s="6">
        <f>SUM(K9:K13)</f>
        <v>0</v>
      </c>
      <c r="L14" s="4"/>
      <c r="M14" s="6">
        <f>SUM(M9:M13)</f>
        <v>-70247</v>
      </c>
      <c r="N14" s="4"/>
      <c r="O14" s="6">
        <f>SUM(O9:O13)</f>
        <v>153204895</v>
      </c>
      <c r="P14" s="4"/>
      <c r="Q14" s="6">
        <f>SUM(Q9:Q13)</f>
        <v>81523087</v>
      </c>
      <c r="R14" s="4"/>
      <c r="S14" s="6">
        <f>SUM(S9:S13)</f>
        <v>257400</v>
      </c>
      <c r="T14" s="4"/>
      <c r="U14" s="6">
        <f>SUM(U9:U13)</f>
        <v>1865386713222</v>
      </c>
      <c r="V14" s="4"/>
      <c r="W14" s="6">
        <f>SUM(W9:W13)</f>
        <v>2320744730007.3794</v>
      </c>
      <c r="Y14" s="7">
        <f>SUM(Y9:Y13)</f>
        <v>4.2200000000000001E-2</v>
      </c>
    </row>
    <row r="15" spans="1:25" ht="19.5" thickTop="1" x14ac:dyDescent="0.45"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11"/>
      <c r="V15" s="4"/>
      <c r="W15" s="4"/>
      <c r="Y15" s="5"/>
    </row>
    <row r="16" spans="1:25" x14ac:dyDescent="0.45"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</row>
    <row r="20" spans="23:23" x14ac:dyDescent="0.45">
      <c r="W20" s="10"/>
    </row>
    <row r="21" spans="23:23" x14ac:dyDescent="0.45">
      <c r="W21" s="10"/>
    </row>
  </sheetData>
  <mergeCells count="21">
    <mergeCell ref="A4:Y4"/>
    <mergeCell ref="A3:Y3"/>
    <mergeCell ref="A2:Y2"/>
    <mergeCell ref="Y7:Y8"/>
    <mergeCell ref="Q6:Y6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  <mergeCell ref="A6:A8"/>
    <mergeCell ref="C7:C8"/>
    <mergeCell ref="E7:E8"/>
    <mergeCell ref="G7:G8"/>
    <mergeCell ref="C6:G6"/>
  </mergeCells>
  <pageMargins left="0.7" right="0.7" top="0.75" bottom="0.75" header="0.3" footer="0.3"/>
  <pageSetup scale="35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Q76"/>
  <sheetViews>
    <sheetView rightToLeft="1" view="pageBreakPreview" topLeftCell="A25" zoomScale="85" zoomScaleNormal="100" zoomScaleSheetLayoutView="85" workbookViewId="0">
      <selection activeCell="Q50" sqref="Q50:Q53"/>
    </sheetView>
  </sheetViews>
  <sheetFormatPr defaultRowHeight="18.75" x14ac:dyDescent="0.45"/>
  <cols>
    <col min="1" max="1" width="31.5703125" style="1" bestFit="1" customWidth="1"/>
    <col min="2" max="2" width="1" style="1" customWidth="1"/>
    <col min="3" max="3" width="9.7109375" style="1" bestFit="1" customWidth="1"/>
    <col min="4" max="4" width="1" style="1" customWidth="1"/>
    <col min="5" max="5" width="18" style="1" bestFit="1" customWidth="1"/>
    <col min="6" max="6" width="1" style="1" customWidth="1"/>
    <col min="7" max="7" width="18" style="1" bestFit="1" customWidth="1"/>
    <col min="8" max="8" width="1" style="1" customWidth="1"/>
    <col min="9" max="9" width="32.42578125" style="1" bestFit="1" customWidth="1"/>
    <col min="10" max="10" width="1" style="1" customWidth="1"/>
    <col min="11" max="11" width="13.7109375" style="1" bestFit="1" customWidth="1"/>
    <col min="12" max="12" width="1" style="1" customWidth="1"/>
    <col min="13" max="13" width="20.140625" style="1" bestFit="1" customWidth="1"/>
    <col min="14" max="14" width="1" style="1" customWidth="1"/>
    <col min="15" max="15" width="20.5703125" style="1" bestFit="1" customWidth="1"/>
    <col min="16" max="16" width="1" style="1" customWidth="1"/>
    <col min="17" max="17" width="32.42578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30" x14ac:dyDescent="0.45">
      <c r="A2" s="14" t="s">
        <v>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</row>
    <row r="3" spans="1:17" ht="30" x14ac:dyDescent="0.45">
      <c r="A3" s="14" t="s">
        <v>183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</row>
    <row r="4" spans="1:17" ht="30" x14ac:dyDescent="0.45">
      <c r="A4" s="14" t="s">
        <v>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</row>
    <row r="6" spans="1:17" ht="30" x14ac:dyDescent="0.45">
      <c r="A6" s="14" t="s">
        <v>3</v>
      </c>
      <c r="C6" s="15" t="s">
        <v>185</v>
      </c>
      <c r="D6" s="15" t="s">
        <v>185</v>
      </c>
      <c r="E6" s="15" t="s">
        <v>185</v>
      </c>
      <c r="F6" s="15" t="s">
        <v>185</v>
      </c>
      <c r="G6" s="15" t="s">
        <v>185</v>
      </c>
      <c r="H6" s="15" t="s">
        <v>185</v>
      </c>
      <c r="I6" s="15" t="s">
        <v>185</v>
      </c>
      <c r="K6" s="15" t="s">
        <v>186</v>
      </c>
      <c r="L6" s="15" t="s">
        <v>186</v>
      </c>
      <c r="M6" s="15" t="s">
        <v>186</v>
      </c>
      <c r="N6" s="15" t="s">
        <v>186</v>
      </c>
      <c r="O6" s="15" t="s">
        <v>186</v>
      </c>
      <c r="P6" s="15" t="s">
        <v>186</v>
      </c>
      <c r="Q6" s="15" t="s">
        <v>186</v>
      </c>
    </row>
    <row r="7" spans="1:17" ht="30" x14ac:dyDescent="0.45">
      <c r="A7" s="15" t="s">
        <v>3</v>
      </c>
      <c r="C7" s="15" t="s">
        <v>7</v>
      </c>
      <c r="E7" s="15" t="s">
        <v>214</v>
      </c>
      <c r="G7" s="15" t="s">
        <v>215</v>
      </c>
      <c r="I7" s="15" t="s">
        <v>217</v>
      </c>
      <c r="K7" s="15" t="s">
        <v>7</v>
      </c>
      <c r="M7" s="15" t="s">
        <v>214</v>
      </c>
      <c r="O7" s="15" t="s">
        <v>215</v>
      </c>
      <c r="Q7" s="15" t="s">
        <v>217</v>
      </c>
    </row>
    <row r="8" spans="1:17" x14ac:dyDescent="0.45">
      <c r="A8" s="1" t="s">
        <v>18</v>
      </c>
      <c r="C8" s="4">
        <v>70247</v>
      </c>
      <c r="D8" s="4"/>
      <c r="E8" s="4">
        <v>153204895</v>
      </c>
      <c r="F8" s="4"/>
      <c r="G8" s="4">
        <v>70310777</v>
      </c>
      <c r="H8" s="4"/>
      <c r="I8" s="4">
        <v>82894118</v>
      </c>
      <c r="J8" s="4"/>
      <c r="K8" s="4">
        <v>70247</v>
      </c>
      <c r="L8" s="4"/>
      <c r="M8" s="4">
        <v>153204895</v>
      </c>
      <c r="N8" s="4"/>
      <c r="O8" s="4">
        <v>70310777</v>
      </c>
      <c r="P8" s="4"/>
      <c r="Q8" s="4">
        <v>82894118</v>
      </c>
    </row>
    <row r="9" spans="1:17" x14ac:dyDescent="0.45">
      <c r="A9" s="1" t="s">
        <v>218</v>
      </c>
      <c r="C9" s="4">
        <v>0</v>
      </c>
      <c r="D9" s="4"/>
      <c r="E9" s="4">
        <v>0</v>
      </c>
      <c r="F9" s="4"/>
      <c r="G9" s="4">
        <v>0</v>
      </c>
      <c r="H9" s="4"/>
      <c r="I9" s="4">
        <v>0</v>
      </c>
      <c r="J9" s="4"/>
      <c r="K9" s="4">
        <v>5043147</v>
      </c>
      <c r="L9" s="4"/>
      <c r="M9" s="4">
        <v>146383696167</v>
      </c>
      <c r="N9" s="4"/>
      <c r="O9" s="4">
        <v>123444874510</v>
      </c>
      <c r="P9" s="4"/>
      <c r="Q9" s="4">
        <v>22938821657</v>
      </c>
    </row>
    <row r="10" spans="1:17" x14ac:dyDescent="0.45">
      <c r="A10" s="1" t="s">
        <v>219</v>
      </c>
      <c r="C10" s="4">
        <v>0</v>
      </c>
      <c r="D10" s="4"/>
      <c r="E10" s="4">
        <v>0</v>
      </c>
      <c r="F10" s="4"/>
      <c r="G10" s="4">
        <v>0</v>
      </c>
      <c r="H10" s="4"/>
      <c r="I10" s="4">
        <v>0</v>
      </c>
      <c r="J10" s="4"/>
      <c r="K10" s="4">
        <v>38137</v>
      </c>
      <c r="L10" s="4"/>
      <c r="M10" s="4">
        <v>110318351</v>
      </c>
      <c r="N10" s="4"/>
      <c r="O10" s="4">
        <v>26695900</v>
      </c>
      <c r="P10" s="4"/>
      <c r="Q10" s="4">
        <v>83622451</v>
      </c>
    </row>
    <row r="11" spans="1:17" x14ac:dyDescent="0.45">
      <c r="A11" s="1" t="s">
        <v>220</v>
      </c>
      <c r="C11" s="4">
        <v>0</v>
      </c>
      <c r="D11" s="4"/>
      <c r="E11" s="4">
        <v>0</v>
      </c>
      <c r="F11" s="4"/>
      <c r="G11" s="4">
        <v>0</v>
      </c>
      <c r="H11" s="4"/>
      <c r="I11" s="4">
        <v>0</v>
      </c>
      <c r="J11" s="4"/>
      <c r="K11" s="4">
        <v>38137</v>
      </c>
      <c r="L11" s="4"/>
      <c r="M11" s="4">
        <v>26695900</v>
      </c>
      <c r="N11" s="4"/>
      <c r="O11" s="4">
        <v>26537059</v>
      </c>
      <c r="P11" s="4"/>
      <c r="Q11" s="4">
        <v>158841</v>
      </c>
    </row>
    <row r="12" spans="1:17" x14ac:dyDescent="0.45">
      <c r="A12" s="1" t="s">
        <v>221</v>
      </c>
      <c r="C12" s="4">
        <v>0</v>
      </c>
      <c r="D12" s="4"/>
      <c r="E12" s="4">
        <v>0</v>
      </c>
      <c r="F12" s="4"/>
      <c r="G12" s="4">
        <v>0</v>
      </c>
      <c r="H12" s="4"/>
      <c r="I12" s="4">
        <v>0</v>
      </c>
      <c r="J12" s="4"/>
      <c r="K12" s="4">
        <v>7000000</v>
      </c>
      <c r="L12" s="4"/>
      <c r="M12" s="4">
        <v>97344274301</v>
      </c>
      <c r="N12" s="4"/>
      <c r="O12" s="4">
        <v>82152328125</v>
      </c>
      <c r="P12" s="4"/>
      <c r="Q12" s="4">
        <v>15191946176</v>
      </c>
    </row>
    <row r="13" spans="1:17" x14ac:dyDescent="0.45">
      <c r="A13" s="1" t="s">
        <v>222</v>
      </c>
      <c r="C13" s="4">
        <v>0</v>
      </c>
      <c r="D13" s="4"/>
      <c r="E13" s="4">
        <v>0</v>
      </c>
      <c r="F13" s="4"/>
      <c r="G13" s="4">
        <v>0</v>
      </c>
      <c r="H13" s="4"/>
      <c r="I13" s="4">
        <v>0</v>
      </c>
      <c r="J13" s="4"/>
      <c r="K13" s="4">
        <v>27875338</v>
      </c>
      <c r="L13" s="4"/>
      <c r="M13" s="4">
        <v>492354631001</v>
      </c>
      <c r="N13" s="4"/>
      <c r="O13" s="4">
        <v>394882366199</v>
      </c>
      <c r="P13" s="4"/>
      <c r="Q13" s="4">
        <v>97472264802</v>
      </c>
    </row>
    <row r="14" spans="1:17" x14ac:dyDescent="0.45">
      <c r="A14" s="1" t="s">
        <v>223</v>
      </c>
      <c r="C14" s="4">
        <v>0</v>
      </c>
      <c r="D14" s="4"/>
      <c r="E14" s="4">
        <v>0</v>
      </c>
      <c r="F14" s="4"/>
      <c r="G14" s="4">
        <v>0</v>
      </c>
      <c r="H14" s="4"/>
      <c r="I14" s="4">
        <v>0</v>
      </c>
      <c r="J14" s="4"/>
      <c r="K14" s="4">
        <v>6989940</v>
      </c>
      <c r="L14" s="4"/>
      <c r="M14" s="4">
        <v>130590518184</v>
      </c>
      <c r="N14" s="4"/>
      <c r="O14" s="4">
        <v>104269101609</v>
      </c>
      <c r="P14" s="4"/>
      <c r="Q14" s="4">
        <v>26321416575</v>
      </c>
    </row>
    <row r="15" spans="1:17" x14ac:dyDescent="0.45">
      <c r="A15" s="1" t="s">
        <v>224</v>
      </c>
      <c r="C15" s="4">
        <v>0</v>
      </c>
      <c r="D15" s="4"/>
      <c r="E15" s="4">
        <v>0</v>
      </c>
      <c r="F15" s="4"/>
      <c r="G15" s="4">
        <v>0</v>
      </c>
      <c r="H15" s="4"/>
      <c r="I15" s="4">
        <v>0</v>
      </c>
      <c r="J15" s="4"/>
      <c r="K15" s="4">
        <v>1283203</v>
      </c>
      <c r="L15" s="4"/>
      <c r="M15" s="4">
        <v>166618295539</v>
      </c>
      <c r="N15" s="4"/>
      <c r="O15" s="4">
        <v>105354029947</v>
      </c>
      <c r="P15" s="4"/>
      <c r="Q15" s="4">
        <v>61264265592</v>
      </c>
    </row>
    <row r="16" spans="1:17" x14ac:dyDescent="0.45">
      <c r="A16" s="1" t="s">
        <v>18</v>
      </c>
      <c r="C16" s="4">
        <v>0</v>
      </c>
      <c r="D16" s="4"/>
      <c r="E16" s="4">
        <v>0</v>
      </c>
      <c r="F16" s="4"/>
      <c r="G16" s="4">
        <v>0</v>
      </c>
      <c r="H16" s="4"/>
      <c r="I16" s="4">
        <v>0</v>
      </c>
      <c r="J16" s="4"/>
      <c r="K16" s="4">
        <v>70247</v>
      </c>
      <c r="L16" s="4"/>
      <c r="M16" s="4">
        <v>70310777</v>
      </c>
      <c r="N16" s="4"/>
      <c r="O16" s="4">
        <v>69829030</v>
      </c>
      <c r="P16" s="4"/>
      <c r="Q16" s="4">
        <v>481747</v>
      </c>
    </row>
    <row r="17" spans="1:17" x14ac:dyDescent="0.45">
      <c r="A17" s="1" t="s">
        <v>225</v>
      </c>
      <c r="C17" s="4">
        <v>0</v>
      </c>
      <c r="D17" s="4"/>
      <c r="E17" s="4">
        <v>0</v>
      </c>
      <c r="F17" s="4"/>
      <c r="G17" s="4">
        <v>0</v>
      </c>
      <c r="H17" s="4"/>
      <c r="I17" s="4">
        <v>0</v>
      </c>
      <c r="J17" s="4"/>
      <c r="K17" s="4">
        <v>108054</v>
      </c>
      <c r="L17" s="4"/>
      <c r="M17" s="4">
        <v>54027000</v>
      </c>
      <c r="N17" s="4"/>
      <c r="O17" s="4">
        <v>53705539</v>
      </c>
      <c r="P17" s="4"/>
      <c r="Q17" s="4">
        <v>321461</v>
      </c>
    </row>
    <row r="18" spans="1:17" x14ac:dyDescent="0.45">
      <c r="A18" s="1" t="s">
        <v>226</v>
      </c>
      <c r="C18" s="4">
        <v>0</v>
      </c>
      <c r="D18" s="4"/>
      <c r="E18" s="4">
        <v>0</v>
      </c>
      <c r="F18" s="4"/>
      <c r="G18" s="4">
        <v>0</v>
      </c>
      <c r="H18" s="4"/>
      <c r="I18" s="4">
        <v>0</v>
      </c>
      <c r="J18" s="4"/>
      <c r="K18" s="4">
        <v>116769</v>
      </c>
      <c r="L18" s="4"/>
      <c r="M18" s="4">
        <v>1188018554</v>
      </c>
      <c r="N18" s="4"/>
      <c r="O18" s="4">
        <v>1188464134</v>
      </c>
      <c r="P18" s="4"/>
      <c r="Q18" s="4">
        <v>-445580</v>
      </c>
    </row>
    <row r="19" spans="1:17" x14ac:dyDescent="0.45">
      <c r="A19" s="1" t="s">
        <v>227</v>
      </c>
      <c r="C19" s="4">
        <v>0</v>
      </c>
      <c r="D19" s="4"/>
      <c r="E19" s="4">
        <v>0</v>
      </c>
      <c r="F19" s="4"/>
      <c r="G19" s="4">
        <v>0</v>
      </c>
      <c r="H19" s="4"/>
      <c r="I19" s="4">
        <v>0</v>
      </c>
      <c r="J19" s="4"/>
      <c r="K19" s="4">
        <v>193882675</v>
      </c>
      <c r="L19" s="4"/>
      <c r="M19" s="4">
        <v>671628170154</v>
      </c>
      <c r="N19" s="4"/>
      <c r="O19" s="4">
        <v>711170279679</v>
      </c>
      <c r="P19" s="4"/>
      <c r="Q19" s="4">
        <v>-39542109525</v>
      </c>
    </row>
    <row r="20" spans="1:17" x14ac:dyDescent="0.45">
      <c r="A20" s="1" t="s">
        <v>228</v>
      </c>
      <c r="C20" s="4">
        <v>0</v>
      </c>
      <c r="D20" s="4"/>
      <c r="E20" s="4">
        <v>0</v>
      </c>
      <c r="F20" s="4"/>
      <c r="G20" s="4">
        <v>0</v>
      </c>
      <c r="H20" s="4"/>
      <c r="I20" s="4">
        <v>0</v>
      </c>
      <c r="J20" s="4"/>
      <c r="K20" s="4">
        <v>5000000</v>
      </c>
      <c r="L20" s="4"/>
      <c r="M20" s="4">
        <v>76259334375</v>
      </c>
      <c r="N20" s="4"/>
      <c r="O20" s="4">
        <v>66011518125</v>
      </c>
      <c r="P20" s="4"/>
      <c r="Q20" s="4">
        <v>10247816250</v>
      </c>
    </row>
    <row r="21" spans="1:17" x14ac:dyDescent="0.45">
      <c r="A21" s="1" t="s">
        <v>225</v>
      </c>
      <c r="C21" s="4">
        <v>0</v>
      </c>
      <c r="D21" s="4"/>
      <c r="E21" s="4">
        <v>0</v>
      </c>
      <c r="F21" s="4"/>
      <c r="G21" s="4">
        <v>0</v>
      </c>
      <c r="H21" s="4"/>
      <c r="I21" s="4">
        <v>0</v>
      </c>
      <c r="J21" s="4"/>
      <c r="K21" s="4">
        <v>108054</v>
      </c>
      <c r="L21" s="4"/>
      <c r="M21" s="4">
        <v>139980659</v>
      </c>
      <c r="N21" s="4"/>
      <c r="O21" s="4">
        <v>54027000</v>
      </c>
      <c r="P21" s="4"/>
      <c r="Q21" s="4">
        <v>85953659</v>
      </c>
    </row>
    <row r="22" spans="1:17" x14ac:dyDescent="0.45">
      <c r="A22" s="1" t="s">
        <v>229</v>
      </c>
      <c r="C22" s="4">
        <v>0</v>
      </c>
      <c r="D22" s="4"/>
      <c r="E22" s="4">
        <v>0</v>
      </c>
      <c r="F22" s="4"/>
      <c r="G22" s="4">
        <v>0</v>
      </c>
      <c r="H22" s="4"/>
      <c r="I22" s="4">
        <v>0</v>
      </c>
      <c r="J22" s="4"/>
      <c r="K22" s="4">
        <v>3288623</v>
      </c>
      <c r="L22" s="4"/>
      <c r="M22" s="4">
        <v>1017908887728</v>
      </c>
      <c r="N22" s="4"/>
      <c r="O22" s="4">
        <v>843316962919</v>
      </c>
      <c r="P22" s="4"/>
      <c r="Q22" s="4">
        <v>174591924809</v>
      </c>
    </row>
    <row r="23" spans="1:17" x14ac:dyDescent="0.45">
      <c r="A23" s="1" t="s">
        <v>230</v>
      </c>
      <c r="C23" s="4">
        <v>0</v>
      </c>
      <c r="D23" s="4"/>
      <c r="E23" s="4">
        <v>0</v>
      </c>
      <c r="F23" s="4"/>
      <c r="G23" s="4">
        <v>0</v>
      </c>
      <c r="H23" s="4"/>
      <c r="I23" s="4">
        <v>0</v>
      </c>
      <c r="J23" s="4"/>
      <c r="K23" s="4">
        <v>3500000</v>
      </c>
      <c r="L23" s="4"/>
      <c r="M23" s="4">
        <v>50590352538</v>
      </c>
      <c r="N23" s="4"/>
      <c r="O23" s="4">
        <v>36570021468</v>
      </c>
      <c r="P23" s="4"/>
      <c r="Q23" s="4">
        <v>14020331070</v>
      </c>
    </row>
    <row r="24" spans="1:17" x14ac:dyDescent="0.45">
      <c r="A24" s="1" t="s">
        <v>84</v>
      </c>
      <c r="C24" s="4">
        <v>241900</v>
      </c>
      <c r="D24" s="4"/>
      <c r="E24" s="4">
        <v>241900000000</v>
      </c>
      <c r="F24" s="4"/>
      <c r="G24" s="4">
        <v>235900609768</v>
      </c>
      <c r="H24" s="4"/>
      <c r="I24" s="4">
        <v>5999390232</v>
      </c>
      <c r="J24" s="4"/>
      <c r="K24" s="4">
        <v>246900</v>
      </c>
      <c r="L24" s="4"/>
      <c r="M24" s="4">
        <v>246899093750</v>
      </c>
      <c r="N24" s="4"/>
      <c r="O24" s="4">
        <v>240776604182</v>
      </c>
      <c r="P24" s="4"/>
      <c r="Q24" s="4">
        <v>6122489568</v>
      </c>
    </row>
    <row r="25" spans="1:17" x14ac:dyDescent="0.45">
      <c r="A25" s="1" t="s">
        <v>231</v>
      </c>
      <c r="C25" s="4">
        <v>0</v>
      </c>
      <c r="D25" s="4"/>
      <c r="E25" s="4">
        <v>0</v>
      </c>
      <c r="F25" s="4"/>
      <c r="G25" s="4">
        <v>0</v>
      </c>
      <c r="H25" s="4"/>
      <c r="I25" s="4">
        <v>0</v>
      </c>
      <c r="J25" s="4"/>
      <c r="K25" s="4">
        <v>1839750</v>
      </c>
      <c r="L25" s="4"/>
      <c r="M25" s="4">
        <v>662147644822</v>
      </c>
      <c r="N25" s="4"/>
      <c r="O25" s="4">
        <v>694994853159</v>
      </c>
      <c r="P25" s="4"/>
      <c r="Q25" s="4">
        <v>-32847208336</v>
      </c>
    </row>
    <row r="26" spans="1:17" x14ac:dyDescent="0.45">
      <c r="A26" s="1" t="s">
        <v>63</v>
      </c>
      <c r="C26" s="4">
        <v>0</v>
      </c>
      <c r="D26" s="4"/>
      <c r="E26" s="4">
        <v>0</v>
      </c>
      <c r="F26" s="4"/>
      <c r="G26" s="4">
        <v>0</v>
      </c>
      <c r="H26" s="4"/>
      <c r="I26" s="4">
        <v>0</v>
      </c>
      <c r="J26" s="4"/>
      <c r="K26" s="4">
        <v>5000</v>
      </c>
      <c r="L26" s="4"/>
      <c r="M26" s="4">
        <v>5049084688</v>
      </c>
      <c r="N26" s="4"/>
      <c r="O26" s="4">
        <v>4999093750</v>
      </c>
      <c r="P26" s="4"/>
      <c r="Q26" s="4">
        <v>49990938</v>
      </c>
    </row>
    <row r="27" spans="1:17" x14ac:dyDescent="0.45">
      <c r="A27" s="1" t="s">
        <v>96</v>
      </c>
      <c r="C27" s="4">
        <v>0</v>
      </c>
      <c r="D27" s="4"/>
      <c r="E27" s="4">
        <v>0</v>
      </c>
      <c r="F27" s="4"/>
      <c r="G27" s="4">
        <v>0</v>
      </c>
      <c r="H27" s="4"/>
      <c r="I27" s="4">
        <v>0</v>
      </c>
      <c r="J27" s="4"/>
      <c r="K27" s="4">
        <v>1000</v>
      </c>
      <c r="L27" s="4"/>
      <c r="M27" s="4">
        <v>1009816938</v>
      </c>
      <c r="N27" s="4"/>
      <c r="O27" s="4">
        <v>999818750</v>
      </c>
      <c r="P27" s="4"/>
      <c r="Q27" s="4">
        <v>9998188</v>
      </c>
    </row>
    <row r="28" spans="1:17" x14ac:dyDescent="0.45">
      <c r="A28" s="1" t="s">
        <v>90</v>
      </c>
      <c r="C28" s="4">
        <v>0</v>
      </c>
      <c r="D28" s="4"/>
      <c r="E28" s="4">
        <v>0</v>
      </c>
      <c r="F28" s="4"/>
      <c r="G28" s="4">
        <v>0</v>
      </c>
      <c r="H28" s="4"/>
      <c r="I28" s="4">
        <v>0</v>
      </c>
      <c r="J28" s="4"/>
      <c r="K28" s="4">
        <v>1000</v>
      </c>
      <c r="L28" s="4"/>
      <c r="M28" s="4">
        <v>1009816938</v>
      </c>
      <c r="N28" s="4"/>
      <c r="O28" s="4">
        <v>950020000</v>
      </c>
      <c r="P28" s="4"/>
      <c r="Q28" s="4">
        <v>59796938</v>
      </c>
    </row>
    <row r="29" spans="1:17" x14ac:dyDescent="0.45">
      <c r="A29" s="1" t="s">
        <v>87</v>
      </c>
      <c r="C29" s="4">
        <v>0</v>
      </c>
      <c r="D29" s="4"/>
      <c r="E29" s="4">
        <v>0</v>
      </c>
      <c r="F29" s="4"/>
      <c r="G29" s="4">
        <v>0</v>
      </c>
      <c r="H29" s="4"/>
      <c r="I29" s="4">
        <v>0</v>
      </c>
      <c r="J29" s="4"/>
      <c r="K29" s="4">
        <v>20000</v>
      </c>
      <c r="L29" s="4"/>
      <c r="M29" s="4">
        <v>18770747190</v>
      </c>
      <c r="N29" s="4"/>
      <c r="O29" s="4">
        <v>19996374997</v>
      </c>
      <c r="P29" s="4"/>
      <c r="Q29" s="4">
        <v>-1225627807</v>
      </c>
    </row>
    <row r="30" spans="1:17" x14ac:dyDescent="0.45">
      <c r="A30" s="1" t="s">
        <v>200</v>
      </c>
      <c r="C30" s="4">
        <v>0</v>
      </c>
      <c r="D30" s="4"/>
      <c r="E30" s="4">
        <v>0</v>
      </c>
      <c r="F30" s="4"/>
      <c r="G30" s="4">
        <v>0</v>
      </c>
      <c r="H30" s="4"/>
      <c r="I30" s="4">
        <v>0</v>
      </c>
      <c r="J30" s="4"/>
      <c r="K30" s="4">
        <v>2597880</v>
      </c>
      <c r="L30" s="4"/>
      <c r="M30" s="4">
        <v>2597465866250</v>
      </c>
      <c r="N30" s="4"/>
      <c r="O30" s="4">
        <v>2623383225592</v>
      </c>
      <c r="P30" s="4"/>
      <c r="Q30" s="4">
        <v>-25917359342</v>
      </c>
    </row>
    <row r="31" spans="1:17" x14ac:dyDescent="0.45">
      <c r="A31" s="1" t="s">
        <v>72</v>
      </c>
      <c r="C31" s="4">
        <v>0</v>
      </c>
      <c r="D31" s="4"/>
      <c r="E31" s="4">
        <v>0</v>
      </c>
      <c r="F31" s="4"/>
      <c r="G31" s="4">
        <v>0</v>
      </c>
      <c r="H31" s="4"/>
      <c r="I31" s="4">
        <v>0</v>
      </c>
      <c r="J31" s="4"/>
      <c r="K31" s="4">
        <v>10000</v>
      </c>
      <c r="L31" s="4"/>
      <c r="M31" s="4">
        <v>9931199646</v>
      </c>
      <c r="N31" s="4"/>
      <c r="O31" s="4">
        <v>9602149294</v>
      </c>
      <c r="P31" s="4"/>
      <c r="Q31" s="4">
        <v>329050352</v>
      </c>
    </row>
    <row r="32" spans="1:17" x14ac:dyDescent="0.45">
      <c r="A32" s="1" t="s">
        <v>232</v>
      </c>
      <c r="C32" s="4">
        <v>0</v>
      </c>
      <c r="D32" s="4"/>
      <c r="E32" s="4">
        <v>0</v>
      </c>
      <c r="F32" s="4"/>
      <c r="G32" s="4">
        <v>0</v>
      </c>
      <c r="H32" s="4"/>
      <c r="I32" s="4">
        <v>0</v>
      </c>
      <c r="J32" s="4"/>
      <c r="K32" s="4">
        <v>25500</v>
      </c>
      <c r="L32" s="4"/>
      <c r="M32" s="4">
        <v>25500000000</v>
      </c>
      <c r="N32" s="4"/>
      <c r="O32" s="4">
        <v>25140992369</v>
      </c>
      <c r="P32" s="4"/>
      <c r="Q32" s="4">
        <v>359007631</v>
      </c>
    </row>
    <row r="33" spans="1:17" x14ac:dyDescent="0.45">
      <c r="A33" s="1" t="s">
        <v>66</v>
      </c>
      <c r="C33" s="4">
        <v>0</v>
      </c>
      <c r="D33" s="4"/>
      <c r="E33" s="4">
        <v>0</v>
      </c>
      <c r="F33" s="4"/>
      <c r="G33" s="4">
        <v>0</v>
      </c>
      <c r="H33" s="4"/>
      <c r="I33" s="4">
        <v>0</v>
      </c>
      <c r="J33" s="4"/>
      <c r="K33" s="4">
        <v>5000</v>
      </c>
      <c r="L33" s="4"/>
      <c r="M33" s="4">
        <v>5049084688</v>
      </c>
      <c r="N33" s="4"/>
      <c r="O33" s="4">
        <v>4999093750</v>
      </c>
      <c r="P33" s="4"/>
      <c r="Q33" s="4">
        <v>49990938</v>
      </c>
    </row>
    <row r="34" spans="1:17" x14ac:dyDescent="0.45">
      <c r="A34" s="1" t="s">
        <v>57</v>
      </c>
      <c r="C34" s="4">
        <v>0</v>
      </c>
      <c r="D34" s="4"/>
      <c r="E34" s="4">
        <v>0</v>
      </c>
      <c r="F34" s="4"/>
      <c r="G34" s="4">
        <v>0</v>
      </c>
      <c r="H34" s="4"/>
      <c r="I34" s="4">
        <v>0</v>
      </c>
      <c r="J34" s="4"/>
      <c r="K34" s="4">
        <v>2000</v>
      </c>
      <c r="L34" s="4"/>
      <c r="M34" s="4">
        <v>2009635691</v>
      </c>
      <c r="N34" s="4"/>
      <c r="O34" s="4">
        <v>1999637501</v>
      </c>
      <c r="P34" s="4"/>
      <c r="Q34" s="4">
        <v>9998190</v>
      </c>
    </row>
    <row r="35" spans="1:17" x14ac:dyDescent="0.45">
      <c r="A35" s="1" t="s">
        <v>78</v>
      </c>
      <c r="C35" s="4">
        <v>0</v>
      </c>
      <c r="D35" s="4"/>
      <c r="E35" s="4">
        <v>0</v>
      </c>
      <c r="F35" s="4"/>
      <c r="G35" s="4">
        <v>0</v>
      </c>
      <c r="H35" s="4"/>
      <c r="I35" s="4">
        <v>0</v>
      </c>
      <c r="J35" s="4"/>
      <c r="K35" s="4">
        <v>1005000</v>
      </c>
      <c r="L35" s="4"/>
      <c r="M35" s="4">
        <v>993715693440</v>
      </c>
      <c r="N35" s="4"/>
      <c r="O35" s="4">
        <v>992057661948</v>
      </c>
      <c r="P35" s="4"/>
      <c r="Q35" s="4">
        <v>1658031492</v>
      </c>
    </row>
    <row r="36" spans="1:17" x14ac:dyDescent="0.45">
      <c r="A36" s="1" t="s">
        <v>93</v>
      </c>
      <c r="C36" s="4">
        <v>0</v>
      </c>
      <c r="D36" s="4"/>
      <c r="E36" s="4">
        <v>0</v>
      </c>
      <c r="F36" s="4"/>
      <c r="G36" s="4">
        <v>0</v>
      </c>
      <c r="H36" s="4"/>
      <c r="I36" s="4">
        <v>0</v>
      </c>
      <c r="J36" s="4"/>
      <c r="K36" s="4">
        <v>1000</v>
      </c>
      <c r="L36" s="4"/>
      <c r="M36" s="4">
        <v>1009816942</v>
      </c>
      <c r="N36" s="4"/>
      <c r="O36" s="4">
        <v>1000006673</v>
      </c>
      <c r="P36" s="4"/>
      <c r="Q36" s="4">
        <v>9810269</v>
      </c>
    </row>
    <row r="37" spans="1:17" x14ac:dyDescent="0.45">
      <c r="A37" s="1" t="s">
        <v>233</v>
      </c>
      <c r="C37" s="4">
        <v>0</v>
      </c>
      <c r="D37" s="4"/>
      <c r="E37" s="4">
        <v>0</v>
      </c>
      <c r="F37" s="4"/>
      <c r="G37" s="4">
        <v>0</v>
      </c>
      <c r="H37" s="4"/>
      <c r="I37" s="4">
        <v>0</v>
      </c>
      <c r="J37" s="4"/>
      <c r="K37" s="4">
        <v>38458</v>
      </c>
      <c r="L37" s="4"/>
      <c r="M37" s="4">
        <v>38458000000</v>
      </c>
      <c r="N37" s="4"/>
      <c r="O37" s="4">
        <v>34306008508</v>
      </c>
      <c r="P37" s="4"/>
      <c r="Q37" s="4">
        <v>4151991492</v>
      </c>
    </row>
    <row r="38" spans="1:17" x14ac:dyDescent="0.45">
      <c r="A38" s="1" t="s">
        <v>194</v>
      </c>
      <c r="C38" s="4">
        <v>0</v>
      </c>
      <c r="D38" s="4"/>
      <c r="E38" s="4">
        <v>0</v>
      </c>
      <c r="F38" s="4"/>
      <c r="G38" s="4">
        <v>0</v>
      </c>
      <c r="H38" s="4"/>
      <c r="I38" s="4">
        <v>0</v>
      </c>
      <c r="J38" s="4"/>
      <c r="K38" s="4">
        <v>500000</v>
      </c>
      <c r="L38" s="4"/>
      <c r="M38" s="4">
        <v>504979084688</v>
      </c>
      <c r="N38" s="4"/>
      <c r="O38" s="4">
        <v>499909375000</v>
      </c>
      <c r="P38" s="4"/>
      <c r="Q38" s="4">
        <v>5069709688</v>
      </c>
    </row>
    <row r="39" spans="1:17" x14ac:dyDescent="0.45">
      <c r="A39" s="1" t="s">
        <v>54</v>
      </c>
      <c r="C39" s="4">
        <v>0</v>
      </c>
      <c r="D39" s="4"/>
      <c r="E39" s="4">
        <v>0</v>
      </c>
      <c r="F39" s="4"/>
      <c r="G39" s="4">
        <v>0</v>
      </c>
      <c r="H39" s="4"/>
      <c r="I39" s="4">
        <v>0</v>
      </c>
      <c r="J39" s="4"/>
      <c r="K39" s="4">
        <v>1000</v>
      </c>
      <c r="L39" s="4"/>
      <c r="M39" s="4">
        <v>1019815125</v>
      </c>
      <c r="N39" s="4"/>
      <c r="O39" s="4">
        <v>1009816937</v>
      </c>
      <c r="P39" s="4"/>
      <c r="Q39" s="4">
        <v>9998188</v>
      </c>
    </row>
    <row r="40" spans="1:17" x14ac:dyDescent="0.45">
      <c r="A40" s="1" t="s">
        <v>69</v>
      </c>
      <c r="C40" s="4">
        <v>0</v>
      </c>
      <c r="D40" s="4"/>
      <c r="E40" s="4">
        <v>0</v>
      </c>
      <c r="F40" s="4"/>
      <c r="G40" s="4">
        <v>0</v>
      </c>
      <c r="H40" s="4"/>
      <c r="I40" s="4">
        <v>0</v>
      </c>
      <c r="J40" s="4"/>
      <c r="K40" s="4">
        <v>2932000</v>
      </c>
      <c r="L40" s="4"/>
      <c r="M40" s="4">
        <v>2861105623528</v>
      </c>
      <c r="N40" s="4"/>
      <c r="O40" s="4">
        <v>2908685201219</v>
      </c>
      <c r="P40" s="4"/>
      <c r="Q40" s="4">
        <v>-47579577691</v>
      </c>
    </row>
    <row r="41" spans="1:17" x14ac:dyDescent="0.45">
      <c r="A41" s="1" t="s">
        <v>191</v>
      </c>
      <c r="C41" s="4">
        <v>0</v>
      </c>
      <c r="D41" s="4"/>
      <c r="E41" s="4">
        <v>0</v>
      </c>
      <c r="F41" s="4"/>
      <c r="G41" s="4">
        <v>0</v>
      </c>
      <c r="H41" s="4"/>
      <c r="I41" s="4">
        <v>0</v>
      </c>
      <c r="J41" s="4"/>
      <c r="K41" s="4">
        <v>36725</v>
      </c>
      <c r="L41" s="4"/>
      <c r="M41" s="4">
        <v>36718343595</v>
      </c>
      <c r="N41" s="4"/>
      <c r="O41" s="4">
        <v>36718343593</v>
      </c>
      <c r="P41" s="4"/>
      <c r="Q41" s="4">
        <v>2</v>
      </c>
    </row>
    <row r="42" spans="1:17" x14ac:dyDescent="0.45">
      <c r="A42" s="1" t="s">
        <v>234</v>
      </c>
      <c r="C42" s="4">
        <v>0</v>
      </c>
      <c r="D42" s="4"/>
      <c r="E42" s="4">
        <v>0</v>
      </c>
      <c r="F42" s="4"/>
      <c r="G42" s="4">
        <v>0</v>
      </c>
      <c r="H42" s="4"/>
      <c r="I42" s="4">
        <v>0</v>
      </c>
      <c r="J42" s="4"/>
      <c r="K42" s="4">
        <v>3466000</v>
      </c>
      <c r="L42" s="4"/>
      <c r="M42" s="4">
        <v>3513392536389</v>
      </c>
      <c r="N42" s="4"/>
      <c r="O42" s="4">
        <v>3299158538681</v>
      </c>
      <c r="P42" s="4"/>
      <c r="Q42" s="4">
        <v>214233997708</v>
      </c>
    </row>
    <row r="43" spans="1:17" x14ac:dyDescent="0.45">
      <c r="A43" s="1" t="s">
        <v>198</v>
      </c>
      <c r="C43" s="4">
        <v>0</v>
      </c>
      <c r="D43" s="4"/>
      <c r="E43" s="4">
        <v>0</v>
      </c>
      <c r="F43" s="4"/>
      <c r="G43" s="4">
        <v>0</v>
      </c>
      <c r="H43" s="4"/>
      <c r="I43" s="4">
        <v>0</v>
      </c>
      <c r="J43" s="4"/>
      <c r="K43" s="4">
        <v>1348600</v>
      </c>
      <c r="L43" s="4"/>
      <c r="M43" s="4">
        <v>1348600000000</v>
      </c>
      <c r="N43" s="4"/>
      <c r="O43" s="4">
        <v>1336081389761</v>
      </c>
      <c r="P43" s="4"/>
      <c r="Q43" s="4">
        <v>12518610239</v>
      </c>
    </row>
    <row r="44" spans="1:17" x14ac:dyDescent="0.45">
      <c r="A44" s="1" t="s">
        <v>39</v>
      </c>
      <c r="C44" s="4">
        <v>0</v>
      </c>
      <c r="D44" s="4"/>
      <c r="E44" s="4">
        <v>0</v>
      </c>
      <c r="F44" s="4"/>
      <c r="G44" s="4">
        <v>0</v>
      </c>
      <c r="H44" s="4"/>
      <c r="I44" s="4">
        <v>0</v>
      </c>
      <c r="J44" s="4"/>
      <c r="K44" s="4">
        <v>5000</v>
      </c>
      <c r="L44" s="4"/>
      <c r="M44" s="4">
        <v>5049084688</v>
      </c>
      <c r="N44" s="4"/>
      <c r="O44" s="4">
        <v>4999093750</v>
      </c>
      <c r="P44" s="4"/>
      <c r="Q44" s="4">
        <v>49990938</v>
      </c>
    </row>
    <row r="45" spans="1:17" x14ac:dyDescent="0.45">
      <c r="A45" s="1" t="s">
        <v>196</v>
      </c>
      <c r="C45" s="4">
        <v>0</v>
      </c>
      <c r="D45" s="4"/>
      <c r="E45" s="4">
        <v>0</v>
      </c>
      <c r="F45" s="4"/>
      <c r="G45" s="4">
        <v>0</v>
      </c>
      <c r="H45" s="4"/>
      <c r="I45" s="4">
        <v>0</v>
      </c>
      <c r="J45" s="4"/>
      <c r="K45" s="4">
        <v>1509020</v>
      </c>
      <c r="L45" s="4"/>
      <c r="M45" s="4">
        <v>1523873705028</v>
      </c>
      <c r="N45" s="4"/>
      <c r="O45" s="4">
        <v>1508746490125</v>
      </c>
      <c r="P45" s="4"/>
      <c r="Q45" s="4">
        <v>15127214903</v>
      </c>
    </row>
    <row r="46" spans="1:17" x14ac:dyDescent="0.45">
      <c r="A46" s="1" t="s">
        <v>235</v>
      </c>
      <c r="C46" s="4">
        <v>0</v>
      </c>
      <c r="D46" s="4"/>
      <c r="E46" s="4">
        <v>0</v>
      </c>
      <c r="F46" s="4"/>
      <c r="G46" s="4">
        <v>0</v>
      </c>
      <c r="H46" s="4"/>
      <c r="I46" s="4">
        <v>0</v>
      </c>
      <c r="J46" s="4"/>
      <c r="K46" s="4">
        <v>109600</v>
      </c>
      <c r="L46" s="4"/>
      <c r="M46" s="4">
        <v>114115243599</v>
      </c>
      <c r="N46" s="4"/>
      <c r="O46" s="4">
        <v>110008498380</v>
      </c>
      <c r="P46" s="4"/>
      <c r="Q46" s="4">
        <f>4106745219-1</f>
        <v>4106745218</v>
      </c>
    </row>
    <row r="47" spans="1:17" ht="19.5" thickBot="1" x14ac:dyDescent="0.5">
      <c r="C47" s="6">
        <f>SUM(C8:C46)</f>
        <v>312147</v>
      </c>
      <c r="D47" s="4"/>
      <c r="E47" s="6">
        <f>SUM(E8:E46)</f>
        <v>242053204895</v>
      </c>
      <c r="F47" s="4"/>
      <c r="G47" s="6">
        <f>SUM(G8:G46)</f>
        <v>235970920545</v>
      </c>
      <c r="H47" s="4"/>
      <c r="I47" s="6">
        <f>SUM(I8:I46)</f>
        <v>6082284350</v>
      </c>
      <c r="J47" s="4"/>
      <c r="K47" s="6">
        <f>SUM(K8:K46)</f>
        <v>270119004</v>
      </c>
      <c r="L47" s="4"/>
      <c r="M47" s="6">
        <f>SUM(M8:M46)</f>
        <v>17368299653746</v>
      </c>
      <c r="N47" s="4"/>
      <c r="O47" s="6">
        <f>SUM(O8:O46)</f>
        <v>16829183339939</v>
      </c>
      <c r="P47" s="4"/>
      <c r="Q47" s="6">
        <f>SUM(Q8:Q46)</f>
        <v>539116313807</v>
      </c>
    </row>
    <row r="48" spans="1:17" ht="19.5" thickTop="1" x14ac:dyDescent="0.45"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</row>
    <row r="49" spans="3:17" x14ac:dyDescent="0.45"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</row>
    <row r="50" spans="3:17" x14ac:dyDescent="0.45"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</row>
    <row r="51" spans="3:17" x14ac:dyDescent="0.45"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</row>
    <row r="52" spans="3:17" x14ac:dyDescent="0.45"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</row>
    <row r="53" spans="3:17" x14ac:dyDescent="0.45"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</row>
    <row r="54" spans="3:17" x14ac:dyDescent="0.45"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</row>
    <row r="55" spans="3:17" x14ac:dyDescent="0.45"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</row>
    <row r="56" spans="3:17" x14ac:dyDescent="0.45"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</row>
    <row r="57" spans="3:17" x14ac:dyDescent="0.45"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</row>
    <row r="58" spans="3:17" x14ac:dyDescent="0.45"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</row>
    <row r="59" spans="3:17" x14ac:dyDescent="0.45"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</row>
    <row r="60" spans="3:17" x14ac:dyDescent="0.45"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</row>
    <row r="61" spans="3:17" x14ac:dyDescent="0.45"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</row>
    <row r="62" spans="3:17" x14ac:dyDescent="0.45"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</row>
    <row r="63" spans="3:17" x14ac:dyDescent="0.45"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</row>
    <row r="64" spans="3:17" x14ac:dyDescent="0.45"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</row>
    <row r="65" spans="3:17" x14ac:dyDescent="0.45"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</row>
    <row r="66" spans="3:17" x14ac:dyDescent="0.45"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</row>
    <row r="67" spans="3:17" x14ac:dyDescent="0.45"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</row>
    <row r="68" spans="3:17" x14ac:dyDescent="0.45"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</row>
    <row r="69" spans="3:17" x14ac:dyDescent="0.45"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</row>
    <row r="70" spans="3:17" x14ac:dyDescent="0.45"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</row>
    <row r="71" spans="3:17" x14ac:dyDescent="0.45"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</row>
    <row r="72" spans="3:17" x14ac:dyDescent="0.45"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</row>
    <row r="73" spans="3:17" x14ac:dyDescent="0.45"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</row>
    <row r="74" spans="3:17" x14ac:dyDescent="0.45"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</row>
    <row r="75" spans="3:17" x14ac:dyDescent="0.45"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</row>
    <row r="76" spans="3:17" x14ac:dyDescent="0.45"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</row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scale="43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57"/>
  <sheetViews>
    <sheetView rightToLeft="1" view="pageBreakPreview" zoomScaleNormal="100" zoomScaleSheetLayoutView="100" workbookViewId="0">
      <selection activeCell="E33" sqref="E33"/>
    </sheetView>
  </sheetViews>
  <sheetFormatPr defaultRowHeight="18.75" x14ac:dyDescent="0.45"/>
  <cols>
    <col min="1" max="1" width="31.85546875" style="1" bestFit="1" customWidth="1"/>
    <col min="2" max="2" width="1" style="1" customWidth="1"/>
    <col min="3" max="3" width="21.42578125" style="1" bestFit="1" customWidth="1"/>
    <col min="4" max="4" width="1" style="1" customWidth="1"/>
    <col min="5" max="5" width="22.85546875" style="1" bestFit="1" customWidth="1"/>
    <col min="6" max="6" width="1" style="1" customWidth="1"/>
    <col min="7" max="7" width="16.42578125" style="1" bestFit="1" customWidth="1"/>
    <col min="8" max="8" width="1" style="1" customWidth="1"/>
    <col min="9" max="9" width="17.5703125" style="1" bestFit="1" customWidth="1"/>
    <col min="10" max="10" width="1" style="1" customWidth="1"/>
    <col min="11" max="11" width="25.85546875" style="1" bestFit="1" customWidth="1"/>
    <col min="12" max="12" width="1" style="1" customWidth="1"/>
    <col min="13" max="13" width="21.42578125" style="1" bestFit="1" customWidth="1"/>
    <col min="14" max="14" width="1" style="1" customWidth="1"/>
    <col min="15" max="15" width="22.85546875" style="1" bestFit="1" customWidth="1"/>
    <col min="16" max="16" width="1" style="1" customWidth="1"/>
    <col min="17" max="17" width="18" style="1" bestFit="1" customWidth="1"/>
    <col min="18" max="18" width="1" style="1" customWidth="1"/>
    <col min="19" max="19" width="18" style="1" bestFit="1" customWidth="1"/>
    <col min="20" max="20" width="1" style="1" customWidth="1"/>
    <col min="21" max="21" width="25.85546875" style="1" bestFit="1" customWidth="1"/>
    <col min="22" max="22" width="1" style="1" customWidth="1"/>
    <col min="23" max="23" width="9.140625" style="1" customWidth="1"/>
    <col min="24" max="16384" width="9.140625" style="1"/>
  </cols>
  <sheetData>
    <row r="2" spans="1:21" ht="30" x14ac:dyDescent="0.45">
      <c r="A2" s="14" t="s">
        <v>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</row>
    <row r="3" spans="1:21" ht="30" x14ac:dyDescent="0.45">
      <c r="A3" s="14" t="s">
        <v>183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</row>
    <row r="4" spans="1:21" ht="30" x14ac:dyDescent="0.45">
      <c r="A4" s="14" t="s">
        <v>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</row>
    <row r="6" spans="1:21" ht="30" x14ac:dyDescent="0.45">
      <c r="A6" s="14" t="s">
        <v>3</v>
      </c>
      <c r="C6" s="15" t="s">
        <v>185</v>
      </c>
      <c r="D6" s="15" t="s">
        <v>185</v>
      </c>
      <c r="E6" s="15" t="s">
        <v>185</v>
      </c>
      <c r="F6" s="15" t="s">
        <v>185</v>
      </c>
      <c r="G6" s="15" t="s">
        <v>185</v>
      </c>
      <c r="H6" s="15" t="s">
        <v>185</v>
      </c>
      <c r="I6" s="15" t="s">
        <v>185</v>
      </c>
      <c r="J6" s="15" t="s">
        <v>185</v>
      </c>
      <c r="K6" s="15" t="s">
        <v>185</v>
      </c>
      <c r="M6" s="15" t="s">
        <v>186</v>
      </c>
      <c r="N6" s="15" t="s">
        <v>186</v>
      </c>
      <c r="O6" s="15" t="s">
        <v>186</v>
      </c>
      <c r="P6" s="15" t="s">
        <v>186</v>
      </c>
      <c r="Q6" s="15" t="s">
        <v>186</v>
      </c>
      <c r="R6" s="15" t="s">
        <v>186</v>
      </c>
      <c r="S6" s="15" t="s">
        <v>186</v>
      </c>
      <c r="T6" s="15" t="s">
        <v>186</v>
      </c>
      <c r="U6" s="15" t="s">
        <v>186</v>
      </c>
    </row>
    <row r="7" spans="1:21" ht="30" x14ac:dyDescent="0.45">
      <c r="A7" s="15" t="s">
        <v>3</v>
      </c>
      <c r="C7" s="15" t="s">
        <v>236</v>
      </c>
      <c r="E7" s="15" t="s">
        <v>237</v>
      </c>
      <c r="G7" s="15" t="s">
        <v>238</v>
      </c>
      <c r="I7" s="15" t="s">
        <v>117</v>
      </c>
      <c r="K7" s="15" t="s">
        <v>239</v>
      </c>
      <c r="M7" s="15" t="s">
        <v>236</v>
      </c>
      <c r="O7" s="15" t="s">
        <v>237</v>
      </c>
      <c r="Q7" s="15" t="s">
        <v>238</v>
      </c>
      <c r="S7" s="15" t="s">
        <v>117</v>
      </c>
      <c r="U7" s="15" t="s">
        <v>239</v>
      </c>
    </row>
    <row r="8" spans="1:21" x14ac:dyDescent="0.45">
      <c r="A8" s="1" t="s">
        <v>18</v>
      </c>
      <c r="C8" s="4">
        <v>0</v>
      </c>
      <c r="D8" s="4"/>
      <c r="E8" s="4">
        <v>0</v>
      </c>
      <c r="F8" s="4"/>
      <c r="G8" s="4">
        <v>82894118</v>
      </c>
      <c r="H8" s="4"/>
      <c r="I8" s="4">
        <v>82894118</v>
      </c>
      <c r="K8" s="5">
        <v>1E-4</v>
      </c>
      <c r="M8" s="4">
        <v>0</v>
      </c>
      <c r="N8" s="4"/>
      <c r="O8" s="4">
        <v>0</v>
      </c>
      <c r="P8" s="4"/>
      <c r="Q8" s="4">
        <v>82894118</v>
      </c>
      <c r="R8" s="4"/>
      <c r="S8" s="4">
        <v>84931281</v>
      </c>
      <c r="U8" s="5">
        <v>0</v>
      </c>
    </row>
    <row r="9" spans="1:21" x14ac:dyDescent="0.45">
      <c r="A9" s="1" t="s">
        <v>218</v>
      </c>
      <c r="C9" s="4">
        <v>0</v>
      </c>
      <c r="D9" s="4"/>
      <c r="E9" s="4">
        <v>0</v>
      </c>
      <c r="F9" s="4"/>
      <c r="G9" s="4">
        <v>0</v>
      </c>
      <c r="H9" s="4"/>
      <c r="I9" s="4">
        <v>0</v>
      </c>
      <c r="K9" s="5">
        <v>0</v>
      </c>
      <c r="M9" s="4">
        <v>0</v>
      </c>
      <c r="N9" s="4"/>
      <c r="O9" s="4">
        <v>0</v>
      </c>
      <c r="P9" s="4"/>
      <c r="Q9" s="4">
        <v>22938821657</v>
      </c>
      <c r="R9" s="4"/>
      <c r="S9" s="4">
        <v>22938821657</v>
      </c>
      <c r="U9" s="5">
        <v>2.7000000000000001E-3</v>
      </c>
    </row>
    <row r="10" spans="1:21" x14ac:dyDescent="0.45">
      <c r="A10" s="1" t="s">
        <v>219</v>
      </c>
      <c r="C10" s="4">
        <v>0</v>
      </c>
      <c r="D10" s="4"/>
      <c r="E10" s="4">
        <v>0</v>
      </c>
      <c r="F10" s="4"/>
      <c r="G10" s="4">
        <v>0</v>
      </c>
      <c r="H10" s="4"/>
      <c r="I10" s="4">
        <v>0</v>
      </c>
      <c r="K10" s="5">
        <v>0</v>
      </c>
      <c r="M10" s="4">
        <v>0</v>
      </c>
      <c r="N10" s="4"/>
      <c r="O10" s="4">
        <v>0</v>
      </c>
      <c r="P10" s="4"/>
      <c r="Q10" s="4">
        <v>83622451</v>
      </c>
      <c r="R10" s="4"/>
      <c r="S10" s="4">
        <v>83622451</v>
      </c>
      <c r="U10" s="5">
        <v>0</v>
      </c>
    </row>
    <row r="11" spans="1:21" x14ac:dyDescent="0.45">
      <c r="A11" s="1" t="s">
        <v>220</v>
      </c>
      <c r="C11" s="4">
        <v>0</v>
      </c>
      <c r="D11" s="4"/>
      <c r="E11" s="4">
        <v>0</v>
      </c>
      <c r="F11" s="4"/>
      <c r="G11" s="4">
        <v>0</v>
      </c>
      <c r="H11" s="4"/>
      <c r="I11" s="4">
        <v>0</v>
      </c>
      <c r="K11" s="5">
        <v>0</v>
      </c>
      <c r="M11" s="4">
        <v>0</v>
      </c>
      <c r="N11" s="4"/>
      <c r="O11" s="4">
        <v>0</v>
      </c>
      <c r="P11" s="4"/>
      <c r="Q11" s="4">
        <v>158841</v>
      </c>
      <c r="R11" s="4"/>
      <c r="S11" s="4">
        <v>158841</v>
      </c>
      <c r="U11" s="5">
        <v>0</v>
      </c>
    </row>
    <row r="12" spans="1:21" x14ac:dyDescent="0.45">
      <c r="A12" s="1" t="s">
        <v>221</v>
      </c>
      <c r="C12" s="4">
        <v>0</v>
      </c>
      <c r="D12" s="4"/>
      <c r="E12" s="4">
        <v>0</v>
      </c>
      <c r="F12" s="4"/>
      <c r="G12" s="4">
        <v>0</v>
      </c>
      <c r="H12" s="4"/>
      <c r="I12" s="4">
        <v>0</v>
      </c>
      <c r="K12" s="5">
        <v>0</v>
      </c>
      <c r="M12" s="4">
        <v>0</v>
      </c>
      <c r="N12" s="4"/>
      <c r="O12" s="4">
        <v>0</v>
      </c>
      <c r="P12" s="4"/>
      <c r="Q12" s="4">
        <v>15191946176</v>
      </c>
      <c r="R12" s="4"/>
      <c r="S12" s="4">
        <v>15191946176</v>
      </c>
      <c r="U12" s="5">
        <v>1.8E-3</v>
      </c>
    </row>
    <row r="13" spans="1:21" x14ac:dyDescent="0.45">
      <c r="A13" s="1" t="s">
        <v>222</v>
      </c>
      <c r="C13" s="4">
        <v>0</v>
      </c>
      <c r="D13" s="4"/>
      <c r="E13" s="4">
        <v>0</v>
      </c>
      <c r="F13" s="4"/>
      <c r="G13" s="4">
        <v>0</v>
      </c>
      <c r="H13" s="4"/>
      <c r="I13" s="4">
        <v>0</v>
      </c>
      <c r="K13" s="5">
        <v>0</v>
      </c>
      <c r="M13" s="4">
        <v>0</v>
      </c>
      <c r="N13" s="4"/>
      <c r="O13" s="4">
        <v>0</v>
      </c>
      <c r="P13" s="4"/>
      <c r="Q13" s="4">
        <v>97472264802</v>
      </c>
      <c r="R13" s="4"/>
      <c r="S13" s="4">
        <v>97472264802</v>
      </c>
      <c r="U13" s="5">
        <v>1.1299999999999999E-2</v>
      </c>
    </row>
    <row r="14" spans="1:21" x14ac:dyDescent="0.45">
      <c r="A14" s="1" t="s">
        <v>223</v>
      </c>
      <c r="C14" s="4">
        <v>0</v>
      </c>
      <c r="D14" s="4"/>
      <c r="E14" s="4">
        <v>0</v>
      </c>
      <c r="F14" s="4"/>
      <c r="G14" s="4">
        <v>0</v>
      </c>
      <c r="H14" s="4"/>
      <c r="I14" s="4">
        <v>0</v>
      </c>
      <c r="K14" s="5">
        <v>0</v>
      </c>
      <c r="M14" s="4">
        <v>0</v>
      </c>
      <c r="N14" s="4"/>
      <c r="O14" s="4">
        <v>0</v>
      </c>
      <c r="P14" s="4"/>
      <c r="Q14" s="4">
        <v>26321416575</v>
      </c>
      <c r="R14" s="4"/>
      <c r="S14" s="4">
        <v>26321416575</v>
      </c>
      <c r="U14" s="5">
        <v>3.0999999999999999E-3</v>
      </c>
    </row>
    <row r="15" spans="1:21" x14ac:dyDescent="0.45">
      <c r="A15" s="1" t="s">
        <v>224</v>
      </c>
      <c r="C15" s="4">
        <v>0</v>
      </c>
      <c r="D15" s="4"/>
      <c r="E15" s="4">
        <v>0</v>
      </c>
      <c r="F15" s="4"/>
      <c r="G15" s="4">
        <v>0</v>
      </c>
      <c r="H15" s="4"/>
      <c r="I15" s="4">
        <v>0</v>
      </c>
      <c r="K15" s="5">
        <v>0</v>
      </c>
      <c r="M15" s="4">
        <v>0</v>
      </c>
      <c r="N15" s="4"/>
      <c r="O15" s="4">
        <v>0</v>
      </c>
      <c r="P15" s="4"/>
      <c r="Q15" s="4">
        <v>61264265592</v>
      </c>
      <c r="R15" s="4"/>
      <c r="S15" s="4">
        <v>61264265592</v>
      </c>
      <c r="U15" s="5">
        <v>7.1000000000000004E-3</v>
      </c>
    </row>
    <row r="16" spans="1:21" x14ac:dyDescent="0.45">
      <c r="A16" s="1" t="s">
        <v>18</v>
      </c>
      <c r="C16" s="4">
        <v>0</v>
      </c>
      <c r="D16" s="4"/>
      <c r="E16" s="4">
        <v>0</v>
      </c>
      <c r="F16" s="4"/>
      <c r="G16" s="4">
        <v>0</v>
      </c>
      <c r="H16" s="4"/>
      <c r="I16" s="4">
        <v>0</v>
      </c>
      <c r="K16" s="5">
        <v>0</v>
      </c>
      <c r="M16" s="4">
        <v>0</v>
      </c>
      <c r="N16" s="4"/>
      <c r="O16" s="4">
        <v>0</v>
      </c>
      <c r="P16" s="4"/>
      <c r="Q16" s="4">
        <v>481747</v>
      </c>
      <c r="R16" s="4"/>
      <c r="S16" s="4">
        <v>481747</v>
      </c>
      <c r="U16" s="5">
        <v>0</v>
      </c>
    </row>
    <row r="17" spans="1:21" x14ac:dyDescent="0.45">
      <c r="A17" s="1" t="s">
        <v>225</v>
      </c>
      <c r="C17" s="4">
        <v>0</v>
      </c>
      <c r="D17" s="4"/>
      <c r="E17" s="4">
        <v>0</v>
      </c>
      <c r="F17" s="4"/>
      <c r="G17" s="4">
        <v>0</v>
      </c>
      <c r="H17" s="4"/>
      <c r="I17" s="4">
        <v>0</v>
      </c>
      <c r="K17" s="5">
        <v>0</v>
      </c>
      <c r="M17" s="4">
        <v>0</v>
      </c>
      <c r="N17" s="4"/>
      <c r="O17" s="4">
        <v>0</v>
      </c>
      <c r="P17" s="4"/>
      <c r="Q17" s="4">
        <v>321461</v>
      </c>
      <c r="R17" s="4"/>
      <c r="S17" s="4">
        <v>321461</v>
      </c>
      <c r="U17" s="5">
        <v>0</v>
      </c>
    </row>
    <row r="18" spans="1:21" x14ac:dyDescent="0.45">
      <c r="A18" s="1" t="s">
        <v>226</v>
      </c>
      <c r="C18" s="4">
        <v>0</v>
      </c>
      <c r="D18" s="4"/>
      <c r="E18" s="4">
        <v>0</v>
      </c>
      <c r="F18" s="4"/>
      <c r="G18" s="4">
        <v>0</v>
      </c>
      <c r="H18" s="4"/>
      <c r="I18" s="4">
        <v>0</v>
      </c>
      <c r="K18" s="5">
        <v>0</v>
      </c>
      <c r="M18" s="4">
        <v>0</v>
      </c>
      <c r="N18" s="4"/>
      <c r="O18" s="4">
        <v>0</v>
      </c>
      <c r="P18" s="4"/>
      <c r="Q18" s="4">
        <v>-445580</v>
      </c>
      <c r="R18" s="4"/>
      <c r="S18" s="4">
        <v>-445580</v>
      </c>
      <c r="U18" s="5">
        <v>0</v>
      </c>
    </row>
    <row r="19" spans="1:21" x14ac:dyDescent="0.45">
      <c r="A19" s="1" t="s">
        <v>227</v>
      </c>
      <c r="C19" s="4">
        <v>0</v>
      </c>
      <c r="D19" s="4"/>
      <c r="E19" s="4">
        <v>0</v>
      </c>
      <c r="F19" s="4"/>
      <c r="G19" s="4">
        <v>0</v>
      </c>
      <c r="H19" s="4"/>
      <c r="I19" s="4">
        <v>0</v>
      </c>
      <c r="K19" s="5">
        <v>0</v>
      </c>
      <c r="M19" s="4">
        <v>0</v>
      </c>
      <c r="N19" s="4"/>
      <c r="O19" s="4">
        <v>0</v>
      </c>
      <c r="P19" s="4"/>
      <c r="Q19" s="4">
        <v>-39542109525</v>
      </c>
      <c r="R19" s="4"/>
      <c r="S19" s="4">
        <v>-39542109525</v>
      </c>
      <c r="U19" s="5">
        <v>-4.5999999999999999E-3</v>
      </c>
    </row>
    <row r="20" spans="1:21" x14ac:dyDescent="0.45">
      <c r="A20" s="1" t="s">
        <v>228</v>
      </c>
      <c r="C20" s="4">
        <v>0</v>
      </c>
      <c r="D20" s="4"/>
      <c r="E20" s="4">
        <v>0</v>
      </c>
      <c r="F20" s="4"/>
      <c r="G20" s="4">
        <v>0</v>
      </c>
      <c r="H20" s="4"/>
      <c r="I20" s="4">
        <v>0</v>
      </c>
      <c r="K20" s="5">
        <v>0</v>
      </c>
      <c r="M20" s="4">
        <v>0</v>
      </c>
      <c r="N20" s="4"/>
      <c r="O20" s="4">
        <v>0</v>
      </c>
      <c r="P20" s="4"/>
      <c r="Q20" s="4">
        <v>10247816250</v>
      </c>
      <c r="R20" s="4"/>
      <c r="S20" s="4">
        <v>10247816250</v>
      </c>
      <c r="U20" s="5">
        <v>1.1999999999999999E-3</v>
      </c>
    </row>
    <row r="21" spans="1:21" x14ac:dyDescent="0.45">
      <c r="A21" s="1" t="s">
        <v>225</v>
      </c>
      <c r="C21" s="4">
        <v>0</v>
      </c>
      <c r="D21" s="4"/>
      <c r="E21" s="4">
        <v>0</v>
      </c>
      <c r="F21" s="4"/>
      <c r="G21" s="4">
        <v>0</v>
      </c>
      <c r="H21" s="4"/>
      <c r="I21" s="4">
        <v>0</v>
      </c>
      <c r="K21" s="5">
        <v>0</v>
      </c>
      <c r="M21" s="4">
        <v>0</v>
      </c>
      <c r="N21" s="4"/>
      <c r="O21" s="4">
        <v>0</v>
      </c>
      <c r="P21" s="4"/>
      <c r="Q21" s="4">
        <v>85953659</v>
      </c>
      <c r="R21" s="4"/>
      <c r="S21" s="4">
        <v>85953659</v>
      </c>
      <c r="U21" s="5">
        <v>0</v>
      </c>
    </row>
    <row r="22" spans="1:21" x14ac:dyDescent="0.45">
      <c r="A22" s="1" t="s">
        <v>229</v>
      </c>
      <c r="C22" s="4">
        <v>0</v>
      </c>
      <c r="D22" s="4"/>
      <c r="E22" s="4">
        <v>0</v>
      </c>
      <c r="F22" s="4"/>
      <c r="G22" s="4">
        <v>0</v>
      </c>
      <c r="H22" s="4"/>
      <c r="I22" s="4">
        <v>0</v>
      </c>
      <c r="K22" s="5">
        <v>0</v>
      </c>
      <c r="M22" s="4">
        <v>0</v>
      </c>
      <c r="N22" s="4"/>
      <c r="O22" s="4">
        <v>0</v>
      </c>
      <c r="P22" s="4"/>
      <c r="Q22" s="4">
        <v>174591924809</v>
      </c>
      <c r="R22" s="4"/>
      <c r="S22" s="4">
        <v>174591924809</v>
      </c>
      <c r="U22" s="5">
        <v>2.0299999999999999E-2</v>
      </c>
    </row>
    <row r="23" spans="1:21" x14ac:dyDescent="0.45">
      <c r="A23" s="1" t="s">
        <v>230</v>
      </c>
      <c r="C23" s="4">
        <v>0</v>
      </c>
      <c r="D23" s="4"/>
      <c r="E23" s="4">
        <v>0</v>
      </c>
      <c r="F23" s="4"/>
      <c r="G23" s="4">
        <v>0</v>
      </c>
      <c r="H23" s="4"/>
      <c r="I23" s="4">
        <v>0</v>
      </c>
      <c r="K23" s="5">
        <v>0</v>
      </c>
      <c r="M23" s="4">
        <v>0</v>
      </c>
      <c r="N23" s="4"/>
      <c r="O23" s="4">
        <v>0</v>
      </c>
      <c r="P23" s="4"/>
      <c r="Q23" s="4">
        <v>14020331070</v>
      </c>
      <c r="R23" s="4"/>
      <c r="S23" s="4">
        <v>14020331070</v>
      </c>
      <c r="U23" s="5">
        <v>1.6000000000000001E-3</v>
      </c>
    </row>
    <row r="24" spans="1:21" x14ac:dyDescent="0.45">
      <c r="A24" s="1" t="s">
        <v>15</v>
      </c>
      <c r="C24" s="4">
        <v>17797401997</v>
      </c>
      <c r="D24" s="4"/>
      <c r="E24" s="4">
        <v>1121997019</v>
      </c>
      <c r="F24" s="4"/>
      <c r="G24" s="4">
        <v>0</v>
      </c>
      <c r="H24" s="4"/>
      <c r="I24" s="4">
        <v>18919399016</v>
      </c>
      <c r="K24" s="5">
        <v>1.7100000000000001E-2</v>
      </c>
      <c r="M24" s="4">
        <v>17797401997</v>
      </c>
      <c r="N24" s="4"/>
      <c r="O24" s="4">
        <v>91826598092</v>
      </c>
      <c r="P24" s="4"/>
      <c r="Q24" s="4">
        <v>0</v>
      </c>
      <c r="R24" s="4"/>
      <c r="S24" s="4">
        <v>109624000089</v>
      </c>
      <c r="U24" s="5">
        <v>1.2699999999999999E-2</v>
      </c>
    </row>
    <row r="25" spans="1:21" x14ac:dyDescent="0.45">
      <c r="A25" s="1" t="s">
        <v>16</v>
      </c>
      <c r="C25" s="4">
        <v>49383000000</v>
      </c>
      <c r="D25" s="4"/>
      <c r="E25" s="4">
        <v>-24299139718</v>
      </c>
      <c r="F25" s="4"/>
      <c r="G25" s="4">
        <v>0</v>
      </c>
      <c r="H25" s="4"/>
      <c r="I25" s="4">
        <v>25083860282</v>
      </c>
      <c r="K25" s="5">
        <v>2.2599999999999999E-2</v>
      </c>
      <c r="M25" s="4">
        <v>49383000000</v>
      </c>
      <c r="N25" s="4"/>
      <c r="O25" s="4">
        <v>95112996279</v>
      </c>
      <c r="P25" s="4"/>
      <c r="Q25" s="4">
        <v>0</v>
      </c>
      <c r="R25" s="4"/>
      <c r="S25" s="4">
        <v>144495996279</v>
      </c>
      <c r="U25" s="5">
        <v>1.6799999999999999E-2</v>
      </c>
    </row>
    <row r="26" spans="1:21" x14ac:dyDescent="0.45">
      <c r="A26" s="1" t="s">
        <v>17</v>
      </c>
      <c r="C26" s="4">
        <v>75880175</v>
      </c>
      <c r="D26" s="4"/>
      <c r="E26" s="4">
        <v>-1807688672</v>
      </c>
      <c r="F26" s="4"/>
      <c r="G26" s="4">
        <v>0</v>
      </c>
      <c r="H26" s="4"/>
      <c r="I26" s="4">
        <v>-1731808497</v>
      </c>
      <c r="K26" s="5">
        <v>-1.6000000000000001E-3</v>
      </c>
      <c r="M26" s="4">
        <v>75880175</v>
      </c>
      <c r="N26" s="4"/>
      <c r="O26" s="4">
        <v>5603834885</v>
      </c>
      <c r="P26" s="4"/>
      <c r="Q26" s="4">
        <v>0</v>
      </c>
      <c r="R26" s="4"/>
      <c r="S26" s="4">
        <v>5679715060</v>
      </c>
      <c r="U26" s="5">
        <v>6.9999999999999999E-4</v>
      </c>
    </row>
    <row r="27" spans="1:21" x14ac:dyDescent="0.45">
      <c r="A27" s="1" t="s">
        <v>20</v>
      </c>
      <c r="C27" s="4">
        <v>0</v>
      </c>
      <c r="D27" s="4"/>
      <c r="E27" s="4">
        <v>-12937563841</v>
      </c>
      <c r="F27" s="4"/>
      <c r="G27" s="4">
        <v>0</v>
      </c>
      <c r="H27" s="4"/>
      <c r="I27" s="4">
        <v>-12937563841</v>
      </c>
      <c r="K27" s="5">
        <v>-1.17E-2</v>
      </c>
      <c r="M27" s="4">
        <v>0</v>
      </c>
      <c r="N27" s="4"/>
      <c r="O27" s="4">
        <v>16137176404</v>
      </c>
      <c r="P27" s="4"/>
      <c r="Q27" s="4">
        <v>0</v>
      </c>
      <c r="R27" s="4"/>
      <c r="S27" s="4">
        <v>16137176404</v>
      </c>
      <c r="U27" s="5">
        <v>1.9E-3</v>
      </c>
    </row>
    <row r="28" spans="1:21" ht="19.5" thickBot="1" x14ac:dyDescent="0.5">
      <c r="C28" s="6">
        <f>SUM(C8:C27)</f>
        <v>67256282172</v>
      </c>
      <c r="D28" s="4"/>
      <c r="E28" s="6">
        <f>SUM(E8:E27)</f>
        <v>-37922395212</v>
      </c>
      <c r="F28" s="4"/>
      <c r="G28" s="6">
        <f>SUM(G8:G27)</f>
        <v>82894118</v>
      </c>
      <c r="H28" s="4"/>
      <c r="I28" s="6">
        <f>SUM(I8:I27)</f>
        <v>29416781078</v>
      </c>
      <c r="K28" s="7">
        <f>SUM(K8:K27)</f>
        <v>2.6500000000000003E-2</v>
      </c>
      <c r="M28" s="6">
        <f>SUM(M8:M27)</f>
        <v>67256282172</v>
      </c>
      <c r="N28" s="4"/>
      <c r="O28" s="6">
        <f>SUM(O8:O27)</f>
        <v>208680605660</v>
      </c>
      <c r="P28" s="4"/>
      <c r="Q28" s="6">
        <f>SUM(Q8:Q27)</f>
        <v>382759664103</v>
      </c>
      <c r="R28" s="4"/>
      <c r="S28" s="6">
        <f>SUM(S8:S27)</f>
        <v>658698589098</v>
      </c>
      <c r="U28" s="7">
        <f>SUM(U8:U27)</f>
        <v>7.6600000000000001E-2</v>
      </c>
    </row>
    <row r="29" spans="1:21" ht="19.5" thickTop="1" x14ac:dyDescent="0.45">
      <c r="C29" s="4"/>
      <c r="D29" s="4"/>
      <c r="E29" s="4"/>
      <c r="F29" s="4"/>
      <c r="G29" s="4"/>
      <c r="H29" s="4"/>
      <c r="I29" s="4"/>
      <c r="M29" s="4"/>
      <c r="N29" s="4"/>
      <c r="O29" s="4"/>
      <c r="P29" s="4"/>
      <c r="Q29" s="4"/>
      <c r="R29" s="4"/>
      <c r="S29" s="4"/>
    </row>
    <row r="30" spans="1:21" x14ac:dyDescent="0.45">
      <c r="C30" s="4"/>
      <c r="D30" s="4"/>
      <c r="E30" s="4"/>
      <c r="F30" s="4"/>
      <c r="G30" s="4"/>
      <c r="H30" s="4"/>
      <c r="I30" s="4"/>
      <c r="M30" s="4"/>
      <c r="N30" s="4"/>
      <c r="O30" s="4"/>
      <c r="P30" s="4"/>
      <c r="Q30" s="4"/>
      <c r="R30" s="4"/>
      <c r="S30" s="4"/>
    </row>
    <row r="31" spans="1:21" x14ac:dyDescent="0.45">
      <c r="C31" s="4"/>
      <c r="D31" s="4"/>
      <c r="E31" s="4"/>
      <c r="F31" s="4"/>
      <c r="G31" s="4"/>
      <c r="H31" s="4"/>
      <c r="I31" s="4"/>
      <c r="M31" s="4"/>
      <c r="N31" s="4"/>
      <c r="O31" s="4"/>
      <c r="P31" s="4"/>
      <c r="Q31" s="4"/>
      <c r="R31" s="4"/>
      <c r="S31" s="4"/>
    </row>
    <row r="32" spans="1:21" x14ac:dyDescent="0.45">
      <c r="C32" s="4"/>
      <c r="D32" s="4"/>
      <c r="E32" s="4"/>
      <c r="F32" s="4"/>
      <c r="G32" s="4"/>
      <c r="H32" s="4"/>
      <c r="I32" s="4"/>
      <c r="M32" s="4"/>
      <c r="N32" s="4"/>
      <c r="O32" s="4"/>
      <c r="P32" s="4"/>
      <c r="Q32" s="4"/>
      <c r="R32" s="4"/>
      <c r="S32" s="4"/>
    </row>
    <row r="33" spans="3:19" x14ac:dyDescent="0.45">
      <c r="C33" s="4"/>
      <c r="D33" s="4"/>
      <c r="E33" s="4"/>
      <c r="F33" s="4"/>
      <c r="G33" s="4"/>
      <c r="H33" s="4"/>
      <c r="I33" s="4"/>
      <c r="M33" s="4"/>
      <c r="N33" s="4"/>
      <c r="O33" s="4"/>
      <c r="P33" s="4"/>
      <c r="Q33" s="4"/>
      <c r="R33" s="4"/>
      <c r="S33" s="4"/>
    </row>
    <row r="34" spans="3:19" x14ac:dyDescent="0.45">
      <c r="C34" s="4"/>
      <c r="D34" s="4"/>
      <c r="E34" s="4"/>
      <c r="F34" s="4"/>
      <c r="G34" s="4"/>
      <c r="H34" s="4"/>
      <c r="I34" s="4"/>
      <c r="M34" s="4"/>
      <c r="N34" s="4"/>
      <c r="O34" s="4"/>
      <c r="P34" s="4"/>
      <c r="Q34" s="4"/>
      <c r="R34" s="4"/>
      <c r="S34" s="4"/>
    </row>
    <row r="35" spans="3:19" x14ac:dyDescent="0.45">
      <c r="C35" s="4"/>
      <c r="D35" s="4"/>
      <c r="E35" s="4"/>
      <c r="F35" s="4"/>
      <c r="G35" s="4"/>
      <c r="H35" s="4"/>
      <c r="I35" s="4"/>
      <c r="M35" s="4"/>
      <c r="N35" s="4"/>
      <c r="O35" s="4"/>
      <c r="P35" s="4"/>
      <c r="Q35" s="4"/>
      <c r="R35" s="4"/>
      <c r="S35" s="4"/>
    </row>
    <row r="36" spans="3:19" x14ac:dyDescent="0.45">
      <c r="C36" s="4"/>
      <c r="D36" s="4"/>
      <c r="E36" s="4"/>
      <c r="F36" s="4"/>
      <c r="G36" s="4"/>
      <c r="H36" s="4"/>
      <c r="I36" s="4"/>
      <c r="M36" s="4"/>
      <c r="N36" s="4"/>
      <c r="O36" s="4"/>
      <c r="P36" s="4"/>
      <c r="Q36" s="4"/>
      <c r="R36" s="4"/>
      <c r="S36" s="4"/>
    </row>
    <row r="37" spans="3:19" x14ac:dyDescent="0.45">
      <c r="C37" s="4"/>
      <c r="D37" s="4"/>
      <c r="E37" s="4"/>
      <c r="F37" s="4"/>
      <c r="G37" s="4"/>
      <c r="H37" s="4"/>
      <c r="I37" s="4"/>
      <c r="M37" s="4"/>
      <c r="N37" s="4"/>
      <c r="O37" s="4"/>
      <c r="P37" s="4"/>
      <c r="Q37" s="4"/>
      <c r="R37" s="4"/>
      <c r="S37" s="4"/>
    </row>
    <row r="38" spans="3:19" x14ac:dyDescent="0.45">
      <c r="C38" s="4"/>
      <c r="D38" s="4"/>
      <c r="E38" s="4"/>
      <c r="F38" s="4"/>
      <c r="G38" s="4"/>
      <c r="H38" s="4"/>
      <c r="I38" s="4"/>
      <c r="M38" s="4"/>
      <c r="N38" s="4"/>
      <c r="O38" s="4"/>
      <c r="P38" s="4"/>
      <c r="Q38" s="4"/>
      <c r="R38" s="4"/>
      <c r="S38" s="4"/>
    </row>
    <row r="39" spans="3:19" x14ac:dyDescent="0.45">
      <c r="C39" s="4"/>
      <c r="D39" s="4"/>
      <c r="E39" s="4"/>
      <c r="F39" s="4"/>
      <c r="G39" s="4"/>
      <c r="H39" s="4"/>
      <c r="I39" s="4"/>
      <c r="M39" s="4"/>
      <c r="N39" s="4"/>
      <c r="O39" s="4"/>
      <c r="P39" s="4"/>
      <c r="Q39" s="4"/>
      <c r="R39" s="4"/>
      <c r="S39" s="4"/>
    </row>
    <row r="40" spans="3:19" x14ac:dyDescent="0.45">
      <c r="C40" s="4"/>
      <c r="D40" s="4"/>
      <c r="E40" s="4"/>
      <c r="F40" s="4"/>
      <c r="G40" s="4"/>
      <c r="H40" s="4"/>
      <c r="I40" s="4"/>
      <c r="M40" s="4"/>
      <c r="N40" s="4"/>
      <c r="O40" s="4"/>
      <c r="P40" s="4"/>
      <c r="Q40" s="4"/>
      <c r="R40" s="4"/>
      <c r="S40" s="4"/>
    </row>
    <row r="41" spans="3:19" x14ac:dyDescent="0.45">
      <c r="C41" s="4"/>
      <c r="D41" s="4"/>
      <c r="E41" s="4"/>
      <c r="F41" s="4"/>
      <c r="G41" s="4"/>
      <c r="H41" s="4"/>
      <c r="I41" s="4"/>
      <c r="M41" s="4"/>
      <c r="N41" s="4"/>
      <c r="O41" s="4"/>
      <c r="P41" s="4"/>
      <c r="Q41" s="4"/>
      <c r="R41" s="4"/>
      <c r="S41" s="4"/>
    </row>
    <row r="42" spans="3:19" x14ac:dyDescent="0.45">
      <c r="C42" s="4"/>
      <c r="D42" s="4"/>
      <c r="E42" s="4"/>
      <c r="F42" s="4"/>
      <c r="G42" s="4"/>
      <c r="H42" s="4"/>
      <c r="I42" s="4"/>
      <c r="M42" s="4"/>
      <c r="N42" s="4"/>
      <c r="O42" s="4"/>
      <c r="P42" s="4"/>
      <c r="Q42" s="4"/>
      <c r="R42" s="4"/>
      <c r="S42" s="4"/>
    </row>
    <row r="43" spans="3:19" x14ac:dyDescent="0.45">
      <c r="C43" s="4"/>
      <c r="D43" s="4"/>
      <c r="E43" s="4"/>
      <c r="F43" s="4"/>
      <c r="G43" s="4"/>
      <c r="H43" s="4"/>
      <c r="I43" s="4"/>
      <c r="M43" s="4"/>
      <c r="N43" s="4"/>
      <c r="O43" s="4"/>
      <c r="P43" s="4"/>
      <c r="Q43" s="4"/>
      <c r="R43" s="4"/>
      <c r="S43" s="4"/>
    </row>
    <row r="44" spans="3:19" x14ac:dyDescent="0.45">
      <c r="C44" s="4"/>
      <c r="D44" s="4"/>
      <c r="E44" s="4"/>
      <c r="F44" s="4"/>
      <c r="G44" s="4"/>
      <c r="H44" s="4"/>
      <c r="I44" s="4"/>
      <c r="M44" s="4"/>
      <c r="N44" s="4"/>
      <c r="O44" s="4"/>
      <c r="P44" s="4"/>
      <c r="Q44" s="4"/>
      <c r="R44" s="4"/>
      <c r="S44" s="4"/>
    </row>
    <row r="45" spans="3:19" x14ac:dyDescent="0.45">
      <c r="C45" s="4"/>
      <c r="D45" s="4"/>
      <c r="E45" s="4"/>
      <c r="F45" s="4"/>
      <c r="G45" s="4"/>
      <c r="H45" s="4"/>
      <c r="I45" s="4"/>
      <c r="M45" s="4"/>
      <c r="N45" s="4"/>
      <c r="O45" s="4"/>
      <c r="P45" s="4"/>
      <c r="Q45" s="4"/>
      <c r="R45" s="4"/>
      <c r="S45" s="4"/>
    </row>
    <row r="46" spans="3:19" x14ac:dyDescent="0.45">
      <c r="C46" s="4"/>
      <c r="D46" s="4"/>
      <c r="E46" s="4"/>
      <c r="F46" s="4"/>
      <c r="G46" s="4"/>
      <c r="H46" s="4"/>
      <c r="I46" s="4"/>
      <c r="M46" s="4"/>
      <c r="N46" s="4"/>
      <c r="O46" s="4"/>
      <c r="P46" s="4"/>
      <c r="Q46" s="4"/>
      <c r="R46" s="4"/>
      <c r="S46" s="4"/>
    </row>
    <row r="47" spans="3:19" x14ac:dyDescent="0.45">
      <c r="C47" s="4"/>
      <c r="D47" s="4"/>
      <c r="E47" s="4"/>
      <c r="F47" s="4"/>
      <c r="G47" s="4"/>
      <c r="H47" s="4"/>
      <c r="I47" s="4"/>
      <c r="M47" s="4"/>
      <c r="N47" s="4"/>
      <c r="O47" s="4"/>
      <c r="P47" s="4"/>
      <c r="Q47" s="4"/>
      <c r="R47" s="4"/>
      <c r="S47" s="4"/>
    </row>
    <row r="48" spans="3:19" x14ac:dyDescent="0.45">
      <c r="C48" s="4"/>
      <c r="D48" s="4"/>
      <c r="E48" s="4"/>
      <c r="F48" s="4"/>
      <c r="G48" s="4"/>
      <c r="H48" s="4"/>
      <c r="I48" s="4"/>
      <c r="M48" s="4"/>
      <c r="N48" s="4"/>
      <c r="O48" s="4"/>
      <c r="P48" s="4"/>
      <c r="Q48" s="4"/>
      <c r="R48" s="4"/>
      <c r="S48" s="4"/>
    </row>
    <row r="49" spans="3:19" x14ac:dyDescent="0.45">
      <c r="C49" s="4"/>
      <c r="D49" s="4"/>
      <c r="E49" s="4"/>
      <c r="F49" s="4"/>
      <c r="G49" s="4"/>
      <c r="H49" s="4"/>
      <c r="I49" s="4"/>
      <c r="M49" s="4"/>
      <c r="N49" s="4"/>
      <c r="O49" s="4"/>
      <c r="P49" s="4"/>
      <c r="Q49" s="4"/>
      <c r="R49" s="4"/>
      <c r="S49" s="4"/>
    </row>
    <row r="50" spans="3:19" x14ac:dyDescent="0.45">
      <c r="C50" s="4"/>
      <c r="D50" s="4"/>
      <c r="E50" s="4"/>
      <c r="F50" s="4"/>
      <c r="G50" s="4"/>
      <c r="H50" s="4"/>
      <c r="I50" s="4"/>
    </row>
    <row r="51" spans="3:19" x14ac:dyDescent="0.45">
      <c r="C51" s="4"/>
      <c r="D51" s="4"/>
      <c r="E51" s="4"/>
      <c r="F51" s="4"/>
      <c r="G51" s="4"/>
      <c r="H51" s="4"/>
      <c r="I51" s="4"/>
    </row>
    <row r="52" spans="3:19" x14ac:dyDescent="0.45">
      <c r="C52" s="4"/>
      <c r="D52" s="4"/>
      <c r="E52" s="4"/>
      <c r="F52" s="4"/>
      <c r="G52" s="4"/>
      <c r="H52" s="4"/>
      <c r="I52" s="4"/>
    </row>
    <row r="53" spans="3:19" x14ac:dyDescent="0.45">
      <c r="C53" s="4"/>
      <c r="D53" s="4"/>
      <c r="E53" s="4"/>
      <c r="F53" s="4"/>
      <c r="G53" s="4"/>
      <c r="H53" s="4"/>
      <c r="I53" s="4"/>
    </row>
    <row r="54" spans="3:19" x14ac:dyDescent="0.45">
      <c r="C54" s="4"/>
      <c r="D54" s="4"/>
      <c r="E54" s="4"/>
      <c r="F54" s="4"/>
      <c r="G54" s="4"/>
      <c r="H54" s="4"/>
      <c r="I54" s="4"/>
    </row>
    <row r="55" spans="3:19" x14ac:dyDescent="0.45">
      <c r="C55" s="4"/>
      <c r="D55" s="4"/>
      <c r="E55" s="4"/>
      <c r="F55" s="4"/>
      <c r="G55" s="4"/>
      <c r="H55" s="4"/>
      <c r="I55" s="4"/>
    </row>
    <row r="56" spans="3:19" x14ac:dyDescent="0.45">
      <c r="C56" s="4"/>
      <c r="D56" s="4"/>
      <c r="E56" s="4"/>
      <c r="F56" s="4"/>
      <c r="G56" s="4"/>
      <c r="H56" s="4"/>
      <c r="I56" s="4"/>
    </row>
    <row r="57" spans="3:19" x14ac:dyDescent="0.45">
      <c r="C57" s="4"/>
      <c r="D57" s="4"/>
      <c r="E57" s="4"/>
      <c r="F57" s="4"/>
      <c r="G57" s="4"/>
      <c r="H57" s="4"/>
      <c r="I57" s="4"/>
    </row>
  </sheetData>
  <mergeCells count="16">
    <mergeCell ref="A4:U4"/>
    <mergeCell ref="A3:U3"/>
    <mergeCell ref="A2:U2"/>
    <mergeCell ref="S7"/>
    <mergeCell ref="U7"/>
    <mergeCell ref="M6:U6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  <pageSetup scale="35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95"/>
  <sheetViews>
    <sheetView rightToLeft="1" view="pageBreakPreview" zoomScale="60" zoomScaleNormal="100" workbookViewId="0">
      <selection activeCell="G48" sqref="G48"/>
    </sheetView>
  </sheetViews>
  <sheetFormatPr defaultRowHeight="18.75" x14ac:dyDescent="0.45"/>
  <cols>
    <col min="1" max="1" width="31.5703125" style="1" bestFit="1" customWidth="1"/>
    <col min="2" max="2" width="1" style="1" customWidth="1"/>
    <col min="3" max="3" width="21.28515625" style="1" bestFit="1" customWidth="1"/>
    <col min="4" max="4" width="1" style="1" customWidth="1"/>
    <col min="5" max="5" width="22.7109375" style="1" bestFit="1" customWidth="1"/>
    <col min="6" max="6" width="1" style="1" customWidth="1"/>
    <col min="7" max="7" width="16.28515625" style="1" bestFit="1" customWidth="1"/>
    <col min="8" max="8" width="1" style="1" customWidth="1"/>
    <col min="9" max="9" width="18" style="1" bestFit="1" customWidth="1"/>
    <col min="10" max="10" width="1" style="1" customWidth="1"/>
    <col min="11" max="11" width="21.28515625" style="1" bestFit="1" customWidth="1"/>
    <col min="12" max="12" width="1" style="1" customWidth="1"/>
    <col min="13" max="13" width="22.7109375" style="1" bestFit="1" customWidth="1"/>
    <col min="14" max="14" width="1" style="1" customWidth="1"/>
    <col min="15" max="15" width="18" style="1" bestFit="1" customWidth="1"/>
    <col min="16" max="16" width="1" style="1" customWidth="1"/>
    <col min="17" max="17" width="19.42578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30" x14ac:dyDescent="0.45">
      <c r="A2" s="14" t="s">
        <v>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</row>
    <row r="3" spans="1:17" ht="30" x14ac:dyDescent="0.45">
      <c r="A3" s="14" t="s">
        <v>183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</row>
    <row r="4" spans="1:17" ht="30" x14ac:dyDescent="0.45">
      <c r="A4" s="14" t="s">
        <v>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</row>
    <row r="6" spans="1:17" ht="30" x14ac:dyDescent="0.45">
      <c r="A6" s="14" t="s">
        <v>187</v>
      </c>
      <c r="C6" s="15" t="s">
        <v>185</v>
      </c>
      <c r="D6" s="15" t="s">
        <v>185</v>
      </c>
      <c r="E6" s="15" t="s">
        <v>185</v>
      </c>
      <c r="F6" s="15" t="s">
        <v>185</v>
      </c>
      <c r="G6" s="15" t="s">
        <v>185</v>
      </c>
      <c r="H6" s="15" t="s">
        <v>185</v>
      </c>
      <c r="I6" s="15" t="s">
        <v>185</v>
      </c>
      <c r="K6" s="15" t="s">
        <v>186</v>
      </c>
      <c r="L6" s="15" t="s">
        <v>186</v>
      </c>
      <c r="M6" s="15" t="s">
        <v>186</v>
      </c>
      <c r="N6" s="15" t="s">
        <v>186</v>
      </c>
      <c r="O6" s="15" t="s">
        <v>186</v>
      </c>
      <c r="P6" s="15" t="s">
        <v>186</v>
      </c>
      <c r="Q6" s="15" t="s">
        <v>186</v>
      </c>
    </row>
    <row r="7" spans="1:17" ht="30" x14ac:dyDescent="0.45">
      <c r="A7" s="15" t="s">
        <v>187</v>
      </c>
      <c r="C7" s="15" t="s">
        <v>240</v>
      </c>
      <c r="E7" s="15" t="s">
        <v>237</v>
      </c>
      <c r="G7" s="15" t="s">
        <v>238</v>
      </c>
      <c r="I7" s="15" t="s">
        <v>241</v>
      </c>
      <c r="K7" s="15" t="s">
        <v>240</v>
      </c>
      <c r="M7" s="15" t="s">
        <v>237</v>
      </c>
      <c r="O7" s="15" t="s">
        <v>238</v>
      </c>
      <c r="Q7" s="15" t="s">
        <v>241</v>
      </c>
    </row>
    <row r="8" spans="1:17" x14ac:dyDescent="0.45">
      <c r="A8" s="1" t="s">
        <v>84</v>
      </c>
      <c r="C8" s="4">
        <v>429243264</v>
      </c>
      <c r="D8" s="4"/>
      <c r="E8" s="4">
        <v>0</v>
      </c>
      <c r="F8" s="4"/>
      <c r="G8" s="4">
        <v>5999390232</v>
      </c>
      <c r="H8" s="4"/>
      <c r="I8" s="4">
        <v>6428633496</v>
      </c>
      <c r="J8" s="4"/>
      <c r="K8" s="4">
        <v>13628766333</v>
      </c>
      <c r="L8" s="4"/>
      <c r="M8" s="4">
        <v>0</v>
      </c>
      <c r="N8" s="4"/>
      <c r="O8" s="4">
        <v>6122489568</v>
      </c>
      <c r="P8" s="4"/>
      <c r="Q8" s="4">
        <v>19751255901</v>
      </c>
    </row>
    <row r="9" spans="1:17" x14ac:dyDescent="0.45">
      <c r="A9" s="1" t="s">
        <v>231</v>
      </c>
      <c r="C9" s="4">
        <v>0</v>
      </c>
      <c r="D9" s="4"/>
      <c r="E9" s="4">
        <v>0</v>
      </c>
      <c r="F9" s="4"/>
      <c r="G9" s="4">
        <v>0</v>
      </c>
      <c r="H9" s="4"/>
      <c r="I9" s="4">
        <v>0</v>
      </c>
      <c r="J9" s="4"/>
      <c r="K9" s="4">
        <v>0</v>
      </c>
      <c r="L9" s="4"/>
      <c r="M9" s="4">
        <v>0</v>
      </c>
      <c r="N9" s="4"/>
      <c r="O9" s="4">
        <v>-32847208336</v>
      </c>
      <c r="P9" s="4"/>
      <c r="Q9" s="4">
        <v>-32847208336</v>
      </c>
    </row>
    <row r="10" spans="1:17" x14ac:dyDescent="0.45">
      <c r="A10" s="1" t="s">
        <v>63</v>
      </c>
      <c r="C10" s="4">
        <v>15464202293</v>
      </c>
      <c r="D10" s="4"/>
      <c r="E10" s="4">
        <v>0</v>
      </c>
      <c r="F10" s="4"/>
      <c r="G10" s="4">
        <v>0</v>
      </c>
      <c r="H10" s="4"/>
      <c r="I10" s="4">
        <v>15464202293</v>
      </c>
      <c r="J10" s="4"/>
      <c r="K10" s="4">
        <v>104901585610</v>
      </c>
      <c r="L10" s="4"/>
      <c r="M10" s="4">
        <v>9948196562</v>
      </c>
      <c r="N10" s="4"/>
      <c r="O10" s="4">
        <v>49990938</v>
      </c>
      <c r="P10" s="4"/>
      <c r="Q10" s="4">
        <v>114899773110</v>
      </c>
    </row>
    <row r="11" spans="1:17" x14ac:dyDescent="0.45">
      <c r="A11" s="1" t="s">
        <v>96</v>
      </c>
      <c r="C11" s="4">
        <v>29634638767</v>
      </c>
      <c r="D11" s="4"/>
      <c r="E11" s="4">
        <v>-19926977579</v>
      </c>
      <c r="F11" s="4"/>
      <c r="G11" s="4">
        <v>0</v>
      </c>
      <c r="H11" s="4"/>
      <c r="I11" s="4">
        <v>9707661188</v>
      </c>
      <c r="J11" s="4"/>
      <c r="K11" s="4">
        <v>208502918536</v>
      </c>
      <c r="L11" s="4"/>
      <c r="M11" s="4">
        <v>-1221966</v>
      </c>
      <c r="N11" s="4"/>
      <c r="O11" s="4">
        <v>9998188</v>
      </c>
      <c r="P11" s="4"/>
      <c r="Q11" s="4">
        <v>208511694758</v>
      </c>
    </row>
    <row r="12" spans="1:17" x14ac:dyDescent="0.45">
      <c r="A12" s="1" t="s">
        <v>90</v>
      </c>
      <c r="C12" s="4">
        <v>14883904008</v>
      </c>
      <c r="D12" s="4"/>
      <c r="E12" s="4">
        <v>0</v>
      </c>
      <c r="F12" s="4"/>
      <c r="G12" s="4">
        <v>0</v>
      </c>
      <c r="H12" s="4"/>
      <c r="I12" s="4">
        <v>14883904008</v>
      </c>
      <c r="J12" s="4"/>
      <c r="K12" s="4">
        <v>110881552392</v>
      </c>
      <c r="L12" s="4"/>
      <c r="M12" s="4">
        <v>59737020928</v>
      </c>
      <c r="N12" s="4"/>
      <c r="O12" s="4">
        <v>59796938</v>
      </c>
      <c r="P12" s="4"/>
      <c r="Q12" s="4">
        <v>170678370258</v>
      </c>
    </row>
    <row r="13" spans="1:17" x14ac:dyDescent="0.45">
      <c r="A13" s="1" t="s">
        <v>87</v>
      </c>
      <c r="C13" s="4">
        <v>40572379576</v>
      </c>
      <c r="D13" s="4"/>
      <c r="E13" s="4">
        <v>-20322030163</v>
      </c>
      <c r="F13" s="4"/>
      <c r="G13" s="4">
        <v>0</v>
      </c>
      <c r="H13" s="4"/>
      <c r="I13" s="4">
        <v>20250349413</v>
      </c>
      <c r="J13" s="4"/>
      <c r="K13" s="4">
        <v>294595410141</v>
      </c>
      <c r="L13" s="4"/>
      <c r="M13" s="4">
        <v>-104291943660</v>
      </c>
      <c r="N13" s="4"/>
      <c r="O13" s="4">
        <v>-1225627807</v>
      </c>
      <c r="P13" s="4"/>
      <c r="Q13" s="4">
        <v>189077838674</v>
      </c>
    </row>
    <row r="14" spans="1:17" x14ac:dyDescent="0.45">
      <c r="A14" s="1" t="s">
        <v>200</v>
      </c>
      <c r="C14" s="4">
        <v>0</v>
      </c>
      <c r="D14" s="4"/>
      <c r="E14" s="4">
        <v>0</v>
      </c>
      <c r="F14" s="4"/>
      <c r="G14" s="4">
        <v>0</v>
      </c>
      <c r="H14" s="4"/>
      <c r="I14" s="4">
        <v>0</v>
      </c>
      <c r="J14" s="4"/>
      <c r="K14" s="4">
        <v>228093342618</v>
      </c>
      <c r="L14" s="4"/>
      <c r="M14" s="4">
        <v>0</v>
      </c>
      <c r="N14" s="4"/>
      <c r="O14" s="4">
        <v>-25917359342</v>
      </c>
      <c r="P14" s="4"/>
      <c r="Q14" s="4">
        <v>202175983276</v>
      </c>
    </row>
    <row r="15" spans="1:17" x14ac:dyDescent="0.45">
      <c r="A15" s="1" t="s">
        <v>72</v>
      </c>
      <c r="C15" s="4">
        <v>29845359923</v>
      </c>
      <c r="D15" s="4"/>
      <c r="E15" s="4">
        <v>62874556920</v>
      </c>
      <c r="F15" s="4"/>
      <c r="G15" s="4">
        <v>0</v>
      </c>
      <c r="H15" s="4"/>
      <c r="I15" s="4">
        <v>92719916843</v>
      </c>
      <c r="J15" s="4"/>
      <c r="K15" s="4">
        <v>218574455778</v>
      </c>
      <c r="L15" s="4"/>
      <c r="M15" s="4">
        <v>35870552782</v>
      </c>
      <c r="N15" s="4"/>
      <c r="O15" s="4">
        <v>329050352</v>
      </c>
      <c r="P15" s="4"/>
      <c r="Q15" s="4">
        <v>254774058912</v>
      </c>
    </row>
    <row r="16" spans="1:17" x14ac:dyDescent="0.45">
      <c r="A16" s="1" t="s">
        <v>232</v>
      </c>
      <c r="C16" s="4">
        <v>0</v>
      </c>
      <c r="D16" s="4"/>
      <c r="E16" s="4">
        <v>0</v>
      </c>
      <c r="F16" s="4"/>
      <c r="G16" s="4">
        <v>0</v>
      </c>
      <c r="H16" s="4"/>
      <c r="I16" s="4">
        <v>0</v>
      </c>
      <c r="J16" s="4"/>
      <c r="K16" s="4">
        <v>0</v>
      </c>
      <c r="L16" s="4"/>
      <c r="M16" s="4">
        <v>0</v>
      </c>
      <c r="N16" s="4"/>
      <c r="O16" s="4">
        <v>359007631</v>
      </c>
      <c r="P16" s="4"/>
      <c r="Q16" s="4">
        <v>359007631</v>
      </c>
    </row>
    <row r="17" spans="1:17" x14ac:dyDescent="0.45">
      <c r="A17" s="1" t="s">
        <v>66</v>
      </c>
      <c r="C17" s="4">
        <v>38254680374</v>
      </c>
      <c r="D17" s="4"/>
      <c r="E17" s="4">
        <v>0</v>
      </c>
      <c r="F17" s="4"/>
      <c r="G17" s="4">
        <v>0</v>
      </c>
      <c r="H17" s="4"/>
      <c r="I17" s="4">
        <v>38254680374</v>
      </c>
      <c r="J17" s="4"/>
      <c r="K17" s="4">
        <v>262330955320</v>
      </c>
      <c r="L17" s="4"/>
      <c r="M17" s="4">
        <v>24945477812</v>
      </c>
      <c r="N17" s="4"/>
      <c r="O17" s="4">
        <v>49990938</v>
      </c>
      <c r="P17" s="4"/>
      <c r="Q17" s="4">
        <v>287326424070</v>
      </c>
    </row>
    <row r="18" spans="1:17" x14ac:dyDescent="0.45">
      <c r="A18" s="1" t="s">
        <v>57</v>
      </c>
      <c r="C18" s="4">
        <v>29797748363</v>
      </c>
      <c r="D18" s="4"/>
      <c r="E18" s="4">
        <v>-19776614838</v>
      </c>
      <c r="F18" s="4"/>
      <c r="G18" s="4">
        <v>0</v>
      </c>
      <c r="H18" s="4"/>
      <c r="I18" s="4">
        <v>10021133525</v>
      </c>
      <c r="J18" s="4"/>
      <c r="K18" s="4">
        <v>283192742782</v>
      </c>
      <c r="L18" s="4"/>
      <c r="M18" s="4">
        <v>-19776614837</v>
      </c>
      <c r="N18" s="4"/>
      <c r="O18" s="4">
        <v>9998190</v>
      </c>
      <c r="P18" s="4"/>
      <c r="Q18" s="4">
        <v>263426126135</v>
      </c>
    </row>
    <row r="19" spans="1:17" x14ac:dyDescent="0.45">
      <c r="A19" s="1" t="s">
        <v>78</v>
      </c>
      <c r="C19" s="4">
        <v>9096861470</v>
      </c>
      <c r="D19" s="4"/>
      <c r="E19" s="4">
        <v>1420302524</v>
      </c>
      <c r="F19" s="4"/>
      <c r="G19" s="4">
        <v>0</v>
      </c>
      <c r="H19" s="4"/>
      <c r="I19" s="4">
        <v>10517163994</v>
      </c>
      <c r="J19" s="4"/>
      <c r="K19" s="4">
        <v>72977216448</v>
      </c>
      <c r="L19" s="4"/>
      <c r="M19" s="4">
        <v>4556212133</v>
      </c>
      <c r="N19" s="4"/>
      <c r="O19" s="4">
        <v>1658031492</v>
      </c>
      <c r="P19" s="4"/>
      <c r="Q19" s="4">
        <v>79191460073</v>
      </c>
    </row>
    <row r="20" spans="1:17" x14ac:dyDescent="0.45">
      <c r="A20" s="1" t="s">
        <v>93</v>
      </c>
      <c r="C20" s="4">
        <v>44457343902</v>
      </c>
      <c r="D20" s="4"/>
      <c r="E20" s="4">
        <v>0</v>
      </c>
      <c r="F20" s="4"/>
      <c r="G20" s="4">
        <v>0</v>
      </c>
      <c r="H20" s="4"/>
      <c r="I20" s="4">
        <v>44457343902</v>
      </c>
      <c r="J20" s="4"/>
      <c r="K20" s="4">
        <v>381024524038</v>
      </c>
      <c r="L20" s="4"/>
      <c r="M20" s="4">
        <v>29420984110</v>
      </c>
      <c r="N20" s="4"/>
      <c r="O20" s="4">
        <v>9810269</v>
      </c>
      <c r="P20" s="4"/>
      <c r="Q20" s="4">
        <v>410455318417</v>
      </c>
    </row>
    <row r="21" spans="1:17" x14ac:dyDescent="0.45">
      <c r="A21" s="1" t="s">
        <v>233</v>
      </c>
      <c r="C21" s="4">
        <v>0</v>
      </c>
      <c r="D21" s="4"/>
      <c r="E21" s="4">
        <v>0</v>
      </c>
      <c r="F21" s="4"/>
      <c r="G21" s="4">
        <v>0</v>
      </c>
      <c r="H21" s="4"/>
      <c r="I21" s="4">
        <v>0</v>
      </c>
      <c r="J21" s="4"/>
      <c r="K21" s="4">
        <v>0</v>
      </c>
      <c r="L21" s="4"/>
      <c r="M21" s="4">
        <v>0</v>
      </c>
      <c r="N21" s="4"/>
      <c r="O21" s="4">
        <v>4151991492</v>
      </c>
      <c r="P21" s="4"/>
      <c r="Q21" s="4">
        <v>4151991492</v>
      </c>
    </row>
    <row r="22" spans="1:17" x14ac:dyDescent="0.45">
      <c r="A22" s="1" t="s">
        <v>194</v>
      </c>
      <c r="C22" s="4">
        <v>0</v>
      </c>
      <c r="D22" s="4"/>
      <c r="E22" s="4">
        <v>0</v>
      </c>
      <c r="F22" s="4"/>
      <c r="G22" s="4">
        <v>0</v>
      </c>
      <c r="H22" s="4"/>
      <c r="I22" s="4">
        <v>0</v>
      </c>
      <c r="J22" s="4"/>
      <c r="K22" s="4">
        <v>53582112266</v>
      </c>
      <c r="L22" s="4"/>
      <c r="M22" s="4">
        <v>0</v>
      </c>
      <c r="N22" s="4"/>
      <c r="O22" s="4">
        <v>5069709688</v>
      </c>
      <c r="P22" s="4"/>
      <c r="Q22" s="4">
        <v>58651821954</v>
      </c>
    </row>
    <row r="23" spans="1:17" x14ac:dyDescent="0.45">
      <c r="A23" s="1" t="s">
        <v>54</v>
      </c>
      <c r="C23" s="4">
        <v>101551843507</v>
      </c>
      <c r="D23" s="4"/>
      <c r="E23" s="4">
        <v>0</v>
      </c>
      <c r="F23" s="4"/>
      <c r="G23" s="4">
        <v>0</v>
      </c>
      <c r="H23" s="4"/>
      <c r="I23" s="4">
        <v>101551843507</v>
      </c>
      <c r="J23" s="4"/>
      <c r="K23" s="4">
        <v>1016891841835</v>
      </c>
      <c r="L23" s="4"/>
      <c r="M23" s="4">
        <v>64977220743</v>
      </c>
      <c r="N23" s="4"/>
      <c r="O23" s="4">
        <v>9998188</v>
      </c>
      <c r="P23" s="4"/>
      <c r="Q23" s="4">
        <v>1081879060766</v>
      </c>
    </row>
    <row r="24" spans="1:17" x14ac:dyDescent="0.45">
      <c r="A24" s="1" t="s">
        <v>69</v>
      </c>
      <c r="C24" s="4">
        <v>3918987629</v>
      </c>
      <c r="D24" s="4"/>
      <c r="E24" s="4">
        <v>12250949113</v>
      </c>
      <c r="F24" s="4"/>
      <c r="G24" s="4">
        <v>0</v>
      </c>
      <c r="H24" s="4"/>
      <c r="I24" s="4">
        <v>16169936742</v>
      </c>
      <c r="J24" s="4"/>
      <c r="K24" s="4">
        <v>65933694316</v>
      </c>
      <c r="L24" s="4"/>
      <c r="M24" s="4">
        <v>5767070513</v>
      </c>
      <c r="N24" s="4"/>
      <c r="O24" s="4">
        <v>-47579577691</v>
      </c>
      <c r="P24" s="4"/>
      <c r="Q24" s="4">
        <v>24121187138</v>
      </c>
    </row>
    <row r="25" spans="1:17" x14ac:dyDescent="0.45">
      <c r="A25" s="1" t="s">
        <v>191</v>
      </c>
      <c r="C25" s="4">
        <v>0</v>
      </c>
      <c r="D25" s="4"/>
      <c r="E25" s="4">
        <v>0</v>
      </c>
      <c r="F25" s="4"/>
      <c r="G25" s="4">
        <v>0</v>
      </c>
      <c r="H25" s="4"/>
      <c r="I25" s="4">
        <v>0</v>
      </c>
      <c r="J25" s="4"/>
      <c r="K25" s="4">
        <v>3178654574</v>
      </c>
      <c r="L25" s="4"/>
      <c r="M25" s="4">
        <v>0</v>
      </c>
      <c r="N25" s="4"/>
      <c r="O25" s="4">
        <v>2</v>
      </c>
      <c r="P25" s="4"/>
      <c r="Q25" s="4">
        <v>3178654576</v>
      </c>
    </row>
    <row r="26" spans="1:17" x14ac:dyDescent="0.45">
      <c r="A26" s="1" t="s">
        <v>234</v>
      </c>
      <c r="C26" s="4">
        <v>0</v>
      </c>
      <c r="D26" s="4"/>
      <c r="E26" s="4">
        <v>0</v>
      </c>
      <c r="F26" s="4"/>
      <c r="G26" s="4">
        <v>0</v>
      </c>
      <c r="H26" s="4"/>
      <c r="I26" s="4">
        <v>0</v>
      </c>
      <c r="J26" s="4"/>
      <c r="K26" s="4">
        <v>0</v>
      </c>
      <c r="L26" s="4"/>
      <c r="M26" s="4">
        <v>0</v>
      </c>
      <c r="N26" s="4"/>
      <c r="O26" s="4">
        <v>214233997708</v>
      </c>
      <c r="P26" s="4"/>
      <c r="Q26" s="4">
        <v>214233997708</v>
      </c>
    </row>
    <row r="27" spans="1:17" x14ac:dyDescent="0.45">
      <c r="A27" s="1" t="s">
        <v>198</v>
      </c>
      <c r="C27" s="4">
        <v>0</v>
      </c>
      <c r="D27" s="4"/>
      <c r="E27" s="4">
        <v>0</v>
      </c>
      <c r="F27" s="4"/>
      <c r="G27" s="4">
        <v>0</v>
      </c>
      <c r="H27" s="4"/>
      <c r="I27" s="4">
        <v>0</v>
      </c>
      <c r="J27" s="4"/>
      <c r="K27" s="4">
        <v>102340759068</v>
      </c>
      <c r="L27" s="4"/>
      <c r="M27" s="4">
        <v>0</v>
      </c>
      <c r="N27" s="4"/>
      <c r="O27" s="4">
        <v>12518610239</v>
      </c>
      <c r="P27" s="4"/>
      <c r="Q27" s="4">
        <v>114859369307</v>
      </c>
    </row>
    <row r="28" spans="1:17" x14ac:dyDescent="0.45">
      <c r="A28" s="1" t="s">
        <v>39</v>
      </c>
      <c r="C28" s="4">
        <v>38105426174</v>
      </c>
      <c r="D28" s="4"/>
      <c r="E28" s="4">
        <v>0</v>
      </c>
      <c r="F28" s="4"/>
      <c r="G28" s="4">
        <v>0</v>
      </c>
      <c r="H28" s="4"/>
      <c r="I28" s="4">
        <v>38105426174</v>
      </c>
      <c r="J28" s="4"/>
      <c r="K28" s="4">
        <v>572182811739</v>
      </c>
      <c r="L28" s="4"/>
      <c r="M28" s="4">
        <v>24945477812</v>
      </c>
      <c r="N28" s="4"/>
      <c r="O28" s="4">
        <v>49990938</v>
      </c>
      <c r="P28" s="4"/>
      <c r="Q28" s="4">
        <v>597178280489</v>
      </c>
    </row>
    <row r="29" spans="1:17" x14ac:dyDescent="0.45">
      <c r="A29" s="1" t="s">
        <v>196</v>
      </c>
      <c r="C29" s="4">
        <v>0</v>
      </c>
      <c r="D29" s="4"/>
      <c r="E29" s="4">
        <v>0</v>
      </c>
      <c r="F29" s="4"/>
      <c r="G29" s="4">
        <v>0</v>
      </c>
      <c r="H29" s="4"/>
      <c r="I29" s="4">
        <v>0</v>
      </c>
      <c r="J29" s="4"/>
      <c r="K29" s="4">
        <v>133430798714</v>
      </c>
      <c r="L29" s="4"/>
      <c r="M29" s="4">
        <v>0</v>
      </c>
      <c r="N29" s="4"/>
      <c r="O29" s="4">
        <v>15127214903</v>
      </c>
      <c r="P29" s="4"/>
      <c r="Q29" s="4">
        <v>148558013617</v>
      </c>
    </row>
    <row r="30" spans="1:17" x14ac:dyDescent="0.45">
      <c r="A30" s="1" t="s">
        <v>235</v>
      </c>
      <c r="C30" s="4">
        <v>0</v>
      </c>
      <c r="D30" s="4"/>
      <c r="E30" s="4">
        <v>0</v>
      </c>
      <c r="F30" s="4"/>
      <c r="G30" s="4">
        <v>0</v>
      </c>
      <c r="H30" s="4"/>
      <c r="I30" s="4">
        <v>0</v>
      </c>
      <c r="J30" s="4"/>
      <c r="K30" s="4">
        <v>0</v>
      </c>
      <c r="L30" s="4"/>
      <c r="M30" s="4">
        <v>0</v>
      </c>
      <c r="N30" s="4"/>
      <c r="O30" s="4">
        <v>4106745219</v>
      </c>
      <c r="P30" s="4"/>
      <c r="Q30" s="4">
        <v>4106745219</v>
      </c>
    </row>
    <row r="31" spans="1:17" x14ac:dyDescent="0.45">
      <c r="A31" s="1" t="s">
        <v>51</v>
      </c>
      <c r="C31" s="4">
        <v>163907836063</v>
      </c>
      <c r="D31" s="4"/>
      <c r="E31" s="4">
        <v>247537167305</v>
      </c>
      <c r="F31" s="4"/>
      <c r="G31" s="4">
        <v>0</v>
      </c>
      <c r="H31" s="4"/>
      <c r="I31" s="4">
        <v>411445003368</v>
      </c>
      <c r="J31" s="4"/>
      <c r="K31" s="4">
        <v>163916068932</v>
      </c>
      <c r="L31" s="4"/>
      <c r="M31" s="4">
        <v>594295215140</v>
      </c>
      <c r="N31" s="4"/>
      <c r="O31" s="4">
        <v>0</v>
      </c>
      <c r="P31" s="4"/>
      <c r="Q31" s="4">
        <v>758211284072</v>
      </c>
    </row>
    <row r="32" spans="1:17" x14ac:dyDescent="0.45">
      <c r="A32" s="1" t="s">
        <v>75</v>
      </c>
      <c r="C32" s="4">
        <v>15146363568</v>
      </c>
      <c r="D32" s="4"/>
      <c r="E32" s="4">
        <v>-73536669062</v>
      </c>
      <c r="F32" s="4"/>
      <c r="G32" s="4">
        <v>0</v>
      </c>
      <c r="H32" s="4"/>
      <c r="I32" s="4">
        <v>-58390305494</v>
      </c>
      <c r="J32" s="4"/>
      <c r="K32" s="4">
        <v>104822393968</v>
      </c>
      <c r="L32" s="4"/>
      <c r="M32" s="4">
        <v>-73536669062</v>
      </c>
      <c r="N32" s="4"/>
      <c r="O32" s="4">
        <v>0</v>
      </c>
      <c r="P32" s="4"/>
      <c r="Q32" s="4">
        <v>31285724906</v>
      </c>
    </row>
    <row r="33" spans="1:17" x14ac:dyDescent="0.45">
      <c r="A33" s="1" t="s">
        <v>99</v>
      </c>
      <c r="C33" s="4">
        <v>29722975032</v>
      </c>
      <c r="D33" s="4"/>
      <c r="E33" s="4">
        <v>0</v>
      </c>
      <c r="F33" s="4"/>
      <c r="G33" s="4">
        <v>0</v>
      </c>
      <c r="H33" s="4"/>
      <c r="I33" s="4">
        <v>29722975032</v>
      </c>
      <c r="J33" s="4"/>
      <c r="K33" s="4">
        <v>209097605801</v>
      </c>
      <c r="L33" s="4"/>
      <c r="M33" s="4">
        <v>0</v>
      </c>
      <c r="N33" s="4"/>
      <c r="O33" s="4">
        <v>0</v>
      </c>
      <c r="P33" s="4"/>
      <c r="Q33" s="4">
        <v>209097605801</v>
      </c>
    </row>
    <row r="34" spans="1:17" x14ac:dyDescent="0.45">
      <c r="A34" s="1" t="s">
        <v>60</v>
      </c>
      <c r="C34" s="4">
        <v>1616503</v>
      </c>
      <c r="D34" s="4"/>
      <c r="E34" s="4">
        <v>-9598259</v>
      </c>
      <c r="F34" s="4"/>
      <c r="G34" s="4">
        <v>0</v>
      </c>
      <c r="H34" s="4"/>
      <c r="I34" s="4">
        <v>-7981756</v>
      </c>
      <c r="J34" s="4"/>
      <c r="K34" s="4">
        <v>10837227</v>
      </c>
      <c r="L34" s="4"/>
      <c r="M34" s="4">
        <v>-9598259</v>
      </c>
      <c r="N34" s="4"/>
      <c r="O34" s="4">
        <v>0</v>
      </c>
      <c r="P34" s="4"/>
      <c r="Q34" s="4">
        <v>1238968</v>
      </c>
    </row>
    <row r="35" spans="1:17" x14ac:dyDescent="0.45">
      <c r="A35" s="1" t="s">
        <v>81</v>
      </c>
      <c r="C35" s="4">
        <v>65114703</v>
      </c>
      <c r="D35" s="4"/>
      <c r="E35" s="4">
        <v>239806527</v>
      </c>
      <c r="F35" s="4"/>
      <c r="G35" s="4">
        <v>0</v>
      </c>
      <c r="H35" s="4"/>
      <c r="I35" s="4">
        <v>304921230</v>
      </c>
      <c r="J35" s="4"/>
      <c r="K35" s="4">
        <v>432933208</v>
      </c>
      <c r="L35" s="4"/>
      <c r="M35" s="4">
        <v>125027334</v>
      </c>
      <c r="N35" s="4"/>
      <c r="O35" s="4">
        <v>0</v>
      </c>
      <c r="P35" s="4"/>
      <c r="Q35" s="4">
        <v>557960542</v>
      </c>
    </row>
    <row r="36" spans="1:17" x14ac:dyDescent="0.45">
      <c r="A36" s="1" t="s">
        <v>36</v>
      </c>
      <c r="C36" s="4">
        <v>0</v>
      </c>
      <c r="D36" s="4"/>
      <c r="E36" s="4">
        <v>84403742889</v>
      </c>
      <c r="F36" s="4"/>
      <c r="G36" s="4">
        <v>0</v>
      </c>
      <c r="H36" s="4"/>
      <c r="I36" s="4">
        <v>84403742889</v>
      </c>
      <c r="J36" s="4"/>
      <c r="K36" s="4">
        <v>0</v>
      </c>
      <c r="L36" s="4"/>
      <c r="M36" s="4">
        <v>410049718265</v>
      </c>
      <c r="N36" s="4"/>
      <c r="O36" s="4">
        <v>0</v>
      </c>
      <c r="P36" s="4"/>
      <c r="Q36" s="4">
        <v>410049718265</v>
      </c>
    </row>
    <row r="37" spans="1:17" x14ac:dyDescent="0.45">
      <c r="A37" s="1" t="s">
        <v>42</v>
      </c>
      <c r="C37" s="4">
        <v>0</v>
      </c>
      <c r="D37" s="4"/>
      <c r="E37" s="4">
        <v>2752906665</v>
      </c>
      <c r="F37" s="4"/>
      <c r="G37" s="4">
        <v>0</v>
      </c>
      <c r="H37" s="4"/>
      <c r="I37" s="4">
        <v>2752906665</v>
      </c>
      <c r="J37" s="4"/>
      <c r="K37" s="4">
        <v>0</v>
      </c>
      <c r="L37" s="4"/>
      <c r="M37" s="4">
        <v>21077827471</v>
      </c>
      <c r="N37" s="4"/>
      <c r="O37" s="4">
        <v>0</v>
      </c>
      <c r="P37" s="4"/>
      <c r="Q37" s="4">
        <v>21077827471</v>
      </c>
    </row>
    <row r="38" spans="1:17" x14ac:dyDescent="0.45">
      <c r="A38" s="1" t="s">
        <v>48</v>
      </c>
      <c r="C38" s="4">
        <v>0</v>
      </c>
      <c r="D38" s="4"/>
      <c r="E38" s="4">
        <v>1400016201</v>
      </c>
      <c r="F38" s="4"/>
      <c r="G38" s="4">
        <v>0</v>
      </c>
      <c r="H38" s="4"/>
      <c r="I38" s="4">
        <v>1400016201</v>
      </c>
      <c r="J38" s="4"/>
      <c r="K38" s="4">
        <v>0</v>
      </c>
      <c r="L38" s="4"/>
      <c r="M38" s="4">
        <v>6593624689</v>
      </c>
      <c r="N38" s="4"/>
      <c r="O38" s="4">
        <v>0</v>
      </c>
      <c r="P38" s="4"/>
      <c r="Q38" s="4">
        <v>6593624689</v>
      </c>
    </row>
    <row r="39" spans="1:17" x14ac:dyDescent="0.45">
      <c r="A39" s="1" t="s">
        <v>45</v>
      </c>
      <c r="C39" s="4">
        <v>0</v>
      </c>
      <c r="D39" s="4"/>
      <c r="E39" s="4">
        <v>3592335871</v>
      </c>
      <c r="F39" s="4"/>
      <c r="G39" s="4">
        <v>0</v>
      </c>
      <c r="H39" s="4"/>
      <c r="I39" s="4">
        <v>3592335871</v>
      </c>
      <c r="J39" s="4"/>
      <c r="K39" s="4">
        <v>0</v>
      </c>
      <c r="L39" s="4"/>
      <c r="M39" s="4">
        <v>18824467446</v>
      </c>
      <c r="N39" s="4"/>
      <c r="O39" s="4">
        <v>0</v>
      </c>
      <c r="P39" s="4"/>
      <c r="Q39" s="4">
        <v>18824467446</v>
      </c>
    </row>
    <row r="40" spans="1:17" ht="19.5" thickBot="1" x14ac:dyDescent="0.5">
      <c r="C40" s="6">
        <f>SUM(C8:C39)</f>
        <v>604856525119</v>
      </c>
      <c r="D40" s="4"/>
      <c r="E40" s="6">
        <f>SUM(E8:E39)</f>
        <v>282899894114</v>
      </c>
      <c r="F40" s="4"/>
      <c r="G40" s="6">
        <f>SUM(G8:G39)</f>
        <v>5999390232</v>
      </c>
      <c r="H40" s="4"/>
      <c r="I40" s="6">
        <f>SUM(I8:I39)</f>
        <v>893755809465</v>
      </c>
      <c r="J40" s="4"/>
      <c r="K40" s="6">
        <f>SUM(K8:K39)</f>
        <v>4604523981644</v>
      </c>
      <c r="L40" s="4"/>
      <c r="M40" s="6">
        <f>SUM(M8:M39)</f>
        <v>1113518045956</v>
      </c>
      <c r="N40" s="4"/>
      <c r="O40" s="6">
        <f>SUM(O8:O39)</f>
        <v>156356649705</v>
      </c>
      <c r="P40" s="4"/>
      <c r="Q40" s="6">
        <f>SUM(Q8:Q39)</f>
        <v>5874398677305</v>
      </c>
    </row>
    <row r="41" spans="1:17" ht="19.5" thickTop="1" x14ac:dyDescent="0.45"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</row>
    <row r="42" spans="1:17" x14ac:dyDescent="0.45"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</row>
    <row r="43" spans="1:17" x14ac:dyDescent="0.45"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</row>
    <row r="44" spans="1:17" x14ac:dyDescent="0.45"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</row>
    <row r="45" spans="1:17" x14ac:dyDescent="0.45"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</row>
    <row r="46" spans="1:17" x14ac:dyDescent="0.45"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</row>
    <row r="47" spans="1:17" x14ac:dyDescent="0.45"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</row>
    <row r="48" spans="1:17" x14ac:dyDescent="0.45"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</row>
    <row r="49" spans="3:17" x14ac:dyDescent="0.45"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</row>
    <row r="50" spans="3:17" x14ac:dyDescent="0.45"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</row>
    <row r="51" spans="3:17" x14ac:dyDescent="0.45"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</row>
    <row r="52" spans="3:17" x14ac:dyDescent="0.45"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</row>
    <row r="53" spans="3:17" x14ac:dyDescent="0.45"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</row>
    <row r="54" spans="3:17" x14ac:dyDescent="0.45"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</row>
    <row r="55" spans="3:17" x14ac:dyDescent="0.45"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</row>
    <row r="56" spans="3:17" x14ac:dyDescent="0.45"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</row>
    <row r="57" spans="3:17" x14ac:dyDescent="0.45"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</row>
    <row r="58" spans="3:17" x14ac:dyDescent="0.45"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</row>
    <row r="59" spans="3:17" x14ac:dyDescent="0.45"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</row>
    <row r="60" spans="3:17" x14ac:dyDescent="0.45"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</row>
    <row r="61" spans="3:17" x14ac:dyDescent="0.45"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</row>
    <row r="62" spans="3:17" x14ac:dyDescent="0.45"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</row>
    <row r="63" spans="3:17" x14ac:dyDescent="0.45"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</row>
    <row r="64" spans="3:17" x14ac:dyDescent="0.45"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</row>
    <row r="65" spans="3:17" x14ac:dyDescent="0.45"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</row>
    <row r="66" spans="3:17" x14ac:dyDescent="0.45"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</row>
    <row r="67" spans="3:17" x14ac:dyDescent="0.45"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</row>
    <row r="68" spans="3:17" x14ac:dyDescent="0.45"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</row>
    <row r="69" spans="3:17" x14ac:dyDescent="0.45"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</row>
    <row r="70" spans="3:17" x14ac:dyDescent="0.45"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</row>
    <row r="71" spans="3:17" x14ac:dyDescent="0.45"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</row>
    <row r="72" spans="3:17" x14ac:dyDescent="0.45"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</row>
    <row r="73" spans="3:17" x14ac:dyDescent="0.45"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</row>
    <row r="74" spans="3:17" x14ac:dyDescent="0.45"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</row>
    <row r="75" spans="3:17" x14ac:dyDescent="0.45"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</row>
    <row r="76" spans="3:17" x14ac:dyDescent="0.45"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</row>
    <row r="77" spans="3:17" x14ac:dyDescent="0.45"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</row>
    <row r="78" spans="3:17" x14ac:dyDescent="0.45"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</row>
    <row r="79" spans="3:17" x14ac:dyDescent="0.45"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</row>
    <row r="80" spans="3:17" x14ac:dyDescent="0.45"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</row>
    <row r="81" spans="3:17" x14ac:dyDescent="0.45"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</row>
    <row r="82" spans="3:17" x14ac:dyDescent="0.45"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</row>
    <row r="83" spans="3:17" x14ac:dyDescent="0.45"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</row>
    <row r="84" spans="3:17" x14ac:dyDescent="0.45"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</row>
    <row r="85" spans="3:17" x14ac:dyDescent="0.45"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</row>
    <row r="86" spans="3:17" x14ac:dyDescent="0.45"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</row>
    <row r="87" spans="3:17" x14ac:dyDescent="0.45"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</row>
    <row r="88" spans="3:17" x14ac:dyDescent="0.45"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</row>
    <row r="89" spans="3:17" x14ac:dyDescent="0.45"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</row>
    <row r="90" spans="3:17" x14ac:dyDescent="0.45"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</row>
    <row r="91" spans="3:17" x14ac:dyDescent="0.45"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</row>
    <row r="92" spans="3:17" x14ac:dyDescent="0.45"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</row>
    <row r="93" spans="3:17" x14ac:dyDescent="0.45"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</row>
    <row r="94" spans="3:17" x14ac:dyDescent="0.45"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</row>
    <row r="95" spans="3:17" x14ac:dyDescent="0.45"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</row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scale="45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G77"/>
  <sheetViews>
    <sheetView rightToLeft="1" view="pageBreakPreview" zoomScale="60" zoomScaleNormal="100" workbookViewId="0">
      <selection activeCell="G8" sqref="G8:G9"/>
    </sheetView>
  </sheetViews>
  <sheetFormatPr defaultRowHeight="18.75" x14ac:dyDescent="0.45"/>
  <cols>
    <col min="1" max="1" width="47" style="1" bestFit="1" customWidth="1"/>
    <col min="2" max="2" width="1" style="1" customWidth="1"/>
    <col min="3" max="3" width="24.5703125" style="1" bestFit="1" customWidth="1"/>
    <col min="4" max="4" width="1" style="1" customWidth="1"/>
    <col min="5" max="5" width="41.140625" style="1" bestFit="1" customWidth="1"/>
    <col min="6" max="6" width="1" style="1" customWidth="1"/>
    <col min="7" max="7" width="41.140625" style="1" bestFit="1" customWidth="1"/>
    <col min="8" max="8" width="1" style="1" customWidth="1"/>
    <col min="9" max="9" width="9.140625" style="1" customWidth="1"/>
    <col min="10" max="16384" width="9.140625" style="1"/>
  </cols>
  <sheetData>
    <row r="2" spans="1:7" ht="30" x14ac:dyDescent="0.45">
      <c r="A2" s="14" t="s">
        <v>0</v>
      </c>
      <c r="B2" s="14"/>
      <c r="C2" s="14"/>
      <c r="D2" s="14"/>
      <c r="E2" s="14"/>
      <c r="F2" s="14"/>
      <c r="G2" s="14"/>
    </row>
    <row r="3" spans="1:7" ht="30" x14ac:dyDescent="0.45">
      <c r="A3" s="14" t="s">
        <v>183</v>
      </c>
      <c r="B3" s="14"/>
      <c r="C3" s="14"/>
      <c r="D3" s="14"/>
      <c r="E3" s="14"/>
      <c r="F3" s="14"/>
      <c r="G3" s="14"/>
    </row>
    <row r="4" spans="1:7" ht="30" x14ac:dyDescent="0.45">
      <c r="A4" s="14" t="s">
        <v>2</v>
      </c>
      <c r="B4" s="14"/>
      <c r="C4" s="14"/>
      <c r="D4" s="14"/>
      <c r="E4" s="14"/>
      <c r="F4" s="14"/>
      <c r="G4" s="14"/>
    </row>
    <row r="6" spans="1:7" ht="30" x14ac:dyDescent="0.45">
      <c r="A6" s="15" t="s">
        <v>242</v>
      </c>
      <c r="B6" s="15" t="s">
        <v>242</v>
      </c>
      <c r="C6" s="15" t="s">
        <v>242</v>
      </c>
      <c r="E6" s="12" t="s">
        <v>185</v>
      </c>
      <c r="F6" s="13"/>
      <c r="G6" s="12" t="s">
        <v>186</v>
      </c>
    </row>
    <row r="7" spans="1:7" ht="30" x14ac:dyDescent="0.45">
      <c r="A7" s="12" t="s">
        <v>243</v>
      </c>
      <c r="C7" s="12" t="s">
        <v>114</v>
      </c>
      <c r="E7" s="12" t="s">
        <v>244</v>
      </c>
      <c r="G7" s="12" t="s">
        <v>244</v>
      </c>
    </row>
    <row r="8" spans="1:7" x14ac:dyDescent="0.45">
      <c r="A8" s="1" t="s">
        <v>109</v>
      </c>
      <c r="C8" s="1" t="s">
        <v>192</v>
      </c>
      <c r="E8" s="4">
        <v>1460821916</v>
      </c>
      <c r="F8" s="4"/>
      <c r="G8" s="4">
        <v>615836575257</v>
      </c>
    </row>
    <row r="9" spans="1:7" x14ac:dyDescent="0.45">
      <c r="A9" s="1" t="s">
        <v>245</v>
      </c>
      <c r="C9" s="1" t="s">
        <v>192</v>
      </c>
      <c r="E9" s="4">
        <v>0</v>
      </c>
      <c r="F9" s="4"/>
      <c r="G9" s="4">
        <v>96438356160</v>
      </c>
    </row>
    <row r="10" spans="1:7" x14ac:dyDescent="0.45">
      <c r="A10" s="1" t="s">
        <v>120</v>
      </c>
      <c r="C10" s="1" t="s">
        <v>121</v>
      </c>
      <c r="E10" s="4">
        <v>1511</v>
      </c>
      <c r="F10" s="4"/>
      <c r="G10" s="4">
        <v>5723</v>
      </c>
    </row>
    <row r="11" spans="1:7" x14ac:dyDescent="0.45">
      <c r="A11" s="1" t="s">
        <v>128</v>
      </c>
      <c r="C11" s="1" t="s">
        <v>130</v>
      </c>
      <c r="E11" s="4">
        <v>0</v>
      </c>
      <c r="F11" s="4"/>
      <c r="G11" s="4">
        <v>487276208</v>
      </c>
    </row>
    <row r="12" spans="1:7" x14ac:dyDescent="0.45">
      <c r="A12" s="1" t="s">
        <v>131</v>
      </c>
      <c r="C12" s="1" t="s">
        <v>132</v>
      </c>
      <c r="E12" s="4">
        <v>1039</v>
      </c>
      <c r="F12" s="4"/>
      <c r="G12" s="4">
        <v>13314</v>
      </c>
    </row>
    <row r="13" spans="1:7" x14ac:dyDescent="0.45">
      <c r="A13" s="1" t="s">
        <v>133</v>
      </c>
      <c r="C13" s="1" t="s">
        <v>134</v>
      </c>
      <c r="E13" s="4">
        <v>495</v>
      </c>
      <c r="F13" s="4"/>
      <c r="G13" s="4">
        <v>6807</v>
      </c>
    </row>
    <row r="14" spans="1:7" x14ac:dyDescent="0.45">
      <c r="A14" s="1" t="s">
        <v>137</v>
      </c>
      <c r="C14" s="1" t="s">
        <v>138</v>
      </c>
      <c r="E14" s="4">
        <v>0</v>
      </c>
      <c r="F14" s="4"/>
      <c r="G14" s="4">
        <v>-4233</v>
      </c>
    </row>
    <row r="15" spans="1:7" x14ac:dyDescent="0.45">
      <c r="A15" s="1" t="s">
        <v>140</v>
      </c>
      <c r="C15" s="1" t="s">
        <v>141</v>
      </c>
      <c r="E15" s="4">
        <v>0</v>
      </c>
      <c r="F15" s="4"/>
      <c r="G15" s="4">
        <v>6777</v>
      </c>
    </row>
    <row r="16" spans="1:7" x14ac:dyDescent="0.45">
      <c r="A16" s="1" t="s">
        <v>143</v>
      </c>
      <c r="C16" s="1" t="s">
        <v>144</v>
      </c>
      <c r="E16" s="4">
        <v>4529</v>
      </c>
      <c r="F16" s="4"/>
      <c r="G16" s="4">
        <v>133162</v>
      </c>
    </row>
    <row r="17" spans="1:7" x14ac:dyDescent="0.45">
      <c r="A17" s="1" t="s">
        <v>146</v>
      </c>
      <c r="C17" s="1" t="s">
        <v>147</v>
      </c>
      <c r="E17" s="4">
        <v>0</v>
      </c>
      <c r="F17" s="4"/>
      <c r="G17" s="4">
        <v>-60</v>
      </c>
    </row>
    <row r="18" spans="1:7" x14ac:dyDescent="0.45">
      <c r="A18" s="1" t="s">
        <v>177</v>
      </c>
      <c r="C18" s="1" t="s">
        <v>246</v>
      </c>
      <c r="E18" s="4">
        <v>0</v>
      </c>
      <c r="F18" s="4"/>
      <c r="G18" s="4">
        <v>103488903442</v>
      </c>
    </row>
    <row r="19" spans="1:7" x14ac:dyDescent="0.45">
      <c r="A19" s="1" t="s">
        <v>177</v>
      </c>
      <c r="C19" s="1" t="s">
        <v>247</v>
      </c>
      <c r="E19" s="4">
        <v>0</v>
      </c>
      <c r="F19" s="4"/>
      <c r="G19" s="4">
        <v>136463834699</v>
      </c>
    </row>
    <row r="20" spans="1:7" x14ac:dyDescent="0.45">
      <c r="A20" s="1" t="s">
        <v>149</v>
      </c>
      <c r="C20" s="1" t="s">
        <v>150</v>
      </c>
      <c r="E20" s="4">
        <v>0</v>
      </c>
      <c r="F20" s="4"/>
      <c r="G20" s="4">
        <v>7364</v>
      </c>
    </row>
    <row r="21" spans="1:7" x14ac:dyDescent="0.45">
      <c r="A21" s="1" t="s">
        <v>152</v>
      </c>
      <c r="C21" s="1" t="s">
        <v>153</v>
      </c>
      <c r="E21" s="4">
        <v>386519</v>
      </c>
      <c r="F21" s="4"/>
      <c r="G21" s="4">
        <v>344427361</v>
      </c>
    </row>
    <row r="22" spans="1:7" x14ac:dyDescent="0.45">
      <c r="A22" s="1" t="s">
        <v>158</v>
      </c>
      <c r="C22" s="1" t="s">
        <v>159</v>
      </c>
      <c r="E22" s="4">
        <v>36775342439</v>
      </c>
      <c r="F22" s="4"/>
      <c r="G22" s="4">
        <v>252682191597</v>
      </c>
    </row>
    <row r="23" spans="1:7" x14ac:dyDescent="0.45">
      <c r="A23" s="1" t="s">
        <v>162</v>
      </c>
      <c r="C23" s="1" t="s">
        <v>163</v>
      </c>
      <c r="E23" s="4">
        <v>36775342439</v>
      </c>
      <c r="F23" s="4"/>
      <c r="G23" s="4">
        <v>252682191597</v>
      </c>
    </row>
    <row r="24" spans="1:7" x14ac:dyDescent="0.45">
      <c r="A24" s="1" t="s">
        <v>202</v>
      </c>
      <c r="C24" s="1" t="s">
        <v>248</v>
      </c>
      <c r="E24" s="4">
        <v>0</v>
      </c>
      <c r="F24" s="4"/>
      <c r="G24" s="4">
        <v>547945204</v>
      </c>
    </row>
    <row r="25" spans="1:7" x14ac:dyDescent="0.45">
      <c r="A25" s="1" t="s">
        <v>203</v>
      </c>
      <c r="C25" s="1" t="s">
        <v>249</v>
      </c>
      <c r="E25" s="4">
        <v>0</v>
      </c>
      <c r="F25" s="4"/>
      <c r="G25" s="4">
        <v>284931506</v>
      </c>
    </row>
    <row r="26" spans="1:7" x14ac:dyDescent="0.45">
      <c r="A26" s="1" t="s">
        <v>203</v>
      </c>
      <c r="C26" s="1" t="s">
        <v>250</v>
      </c>
      <c r="E26" s="4">
        <v>0</v>
      </c>
      <c r="F26" s="4"/>
      <c r="G26" s="4">
        <v>536986298</v>
      </c>
    </row>
    <row r="27" spans="1:7" x14ac:dyDescent="0.45">
      <c r="A27" s="1" t="s">
        <v>172</v>
      </c>
      <c r="C27" s="1" t="s">
        <v>251</v>
      </c>
      <c r="E27" s="4">
        <v>0</v>
      </c>
      <c r="F27" s="4"/>
      <c r="G27" s="4">
        <v>29716370999</v>
      </c>
    </row>
    <row r="28" spans="1:7" x14ac:dyDescent="0.45">
      <c r="A28" s="1" t="s">
        <v>164</v>
      </c>
      <c r="C28" s="1" t="s">
        <v>165</v>
      </c>
      <c r="E28" s="4">
        <v>6658630120</v>
      </c>
      <c r="F28" s="4"/>
      <c r="G28" s="4">
        <v>44247671120</v>
      </c>
    </row>
    <row r="29" spans="1:7" x14ac:dyDescent="0.45">
      <c r="A29" s="1" t="s">
        <v>167</v>
      </c>
      <c r="C29" s="1" t="s">
        <v>168</v>
      </c>
      <c r="E29" s="4">
        <v>13249315060</v>
      </c>
      <c r="F29" s="4"/>
      <c r="G29" s="4">
        <v>53424657500</v>
      </c>
    </row>
    <row r="30" spans="1:7" x14ac:dyDescent="0.45">
      <c r="A30" s="1" t="s">
        <v>137</v>
      </c>
      <c r="C30" s="1" t="s">
        <v>170</v>
      </c>
      <c r="E30" s="4">
        <v>25990739698</v>
      </c>
      <c r="F30" s="4"/>
      <c r="G30" s="4">
        <v>60365588976</v>
      </c>
    </row>
    <row r="31" spans="1:7" x14ac:dyDescent="0.45">
      <c r="A31" s="1" t="s">
        <v>172</v>
      </c>
      <c r="C31" s="1" t="s">
        <v>173</v>
      </c>
      <c r="E31" s="4">
        <v>5732876686</v>
      </c>
      <c r="F31" s="4"/>
      <c r="G31" s="4">
        <v>11465753372</v>
      </c>
    </row>
    <row r="32" spans="1:7" x14ac:dyDescent="0.45">
      <c r="A32" s="1" t="s">
        <v>175</v>
      </c>
      <c r="C32" s="1" t="s">
        <v>176</v>
      </c>
      <c r="E32" s="4">
        <v>22808219172</v>
      </c>
      <c r="F32" s="4"/>
      <c r="G32" s="4">
        <v>80136986280</v>
      </c>
    </row>
    <row r="33" spans="1:7" x14ac:dyDescent="0.45">
      <c r="A33" s="1" t="s">
        <v>177</v>
      </c>
      <c r="C33" s="1" t="s">
        <v>178</v>
      </c>
      <c r="E33" s="4">
        <v>41813013680</v>
      </c>
      <c r="F33" s="4"/>
      <c r="G33" s="4">
        <v>92835616390</v>
      </c>
    </row>
    <row r="34" spans="1:7" x14ac:dyDescent="0.45">
      <c r="A34" s="1" t="s">
        <v>179</v>
      </c>
      <c r="C34" s="1" t="s">
        <v>182</v>
      </c>
      <c r="E34" s="4">
        <v>5178082192</v>
      </c>
      <c r="F34" s="4"/>
      <c r="G34" s="4">
        <v>8630136986</v>
      </c>
    </row>
    <row r="35" spans="1:7" ht="19.5" thickBot="1" x14ac:dyDescent="0.5">
      <c r="E35" s="6">
        <f>SUM(E8:E34)</f>
        <v>196442777495</v>
      </c>
      <c r="F35" s="4"/>
      <c r="G35" s="6">
        <f>SUM(G8:G34)</f>
        <v>1840616569806</v>
      </c>
    </row>
    <row r="36" spans="1:7" ht="19.5" thickTop="1" x14ac:dyDescent="0.45">
      <c r="E36" s="4"/>
      <c r="F36" s="4"/>
      <c r="G36" s="4"/>
    </row>
    <row r="37" spans="1:7" x14ac:dyDescent="0.45">
      <c r="E37" s="11"/>
      <c r="F37" s="4"/>
      <c r="G37" s="4"/>
    </row>
    <row r="38" spans="1:7" x14ac:dyDescent="0.45">
      <c r="E38" s="4"/>
      <c r="F38" s="4"/>
      <c r="G38" s="4"/>
    </row>
    <row r="39" spans="1:7" x14ac:dyDescent="0.45">
      <c r="E39" s="4"/>
      <c r="F39" s="4"/>
      <c r="G39" s="4"/>
    </row>
    <row r="40" spans="1:7" x14ac:dyDescent="0.45">
      <c r="E40" s="4"/>
      <c r="F40" s="4"/>
      <c r="G40" s="4"/>
    </row>
    <row r="41" spans="1:7" x14ac:dyDescent="0.45">
      <c r="E41" s="4"/>
      <c r="F41" s="4"/>
      <c r="G41" s="4"/>
    </row>
    <row r="42" spans="1:7" x14ac:dyDescent="0.45">
      <c r="E42" s="4"/>
      <c r="F42" s="4"/>
      <c r="G42" s="4"/>
    </row>
    <row r="43" spans="1:7" x14ac:dyDescent="0.45">
      <c r="E43" s="4"/>
      <c r="F43" s="4"/>
      <c r="G43" s="4"/>
    </row>
    <row r="44" spans="1:7" x14ac:dyDescent="0.45">
      <c r="E44" s="4"/>
      <c r="F44" s="4"/>
      <c r="G44" s="4"/>
    </row>
    <row r="45" spans="1:7" x14ac:dyDescent="0.45">
      <c r="E45" s="4"/>
      <c r="F45" s="4"/>
      <c r="G45" s="4"/>
    </row>
    <row r="46" spans="1:7" x14ac:dyDescent="0.45">
      <c r="E46" s="4"/>
      <c r="F46" s="4"/>
      <c r="G46" s="4"/>
    </row>
    <row r="47" spans="1:7" x14ac:dyDescent="0.45">
      <c r="E47" s="4"/>
      <c r="F47" s="4"/>
      <c r="G47" s="4"/>
    </row>
    <row r="48" spans="1:7" x14ac:dyDescent="0.45">
      <c r="E48" s="4"/>
      <c r="F48" s="4"/>
      <c r="G48" s="4"/>
    </row>
    <row r="49" spans="5:7" x14ac:dyDescent="0.45">
      <c r="E49" s="4"/>
      <c r="F49" s="4"/>
      <c r="G49" s="4"/>
    </row>
    <row r="50" spans="5:7" x14ac:dyDescent="0.45">
      <c r="E50" s="4"/>
      <c r="F50" s="4"/>
      <c r="G50" s="4"/>
    </row>
    <row r="51" spans="5:7" x14ac:dyDescent="0.45">
      <c r="E51" s="4"/>
      <c r="F51" s="4"/>
      <c r="G51" s="4"/>
    </row>
    <row r="52" spans="5:7" x14ac:dyDescent="0.45">
      <c r="E52" s="4"/>
      <c r="F52" s="4"/>
      <c r="G52" s="4"/>
    </row>
    <row r="53" spans="5:7" x14ac:dyDescent="0.45">
      <c r="E53" s="4"/>
      <c r="F53" s="4"/>
      <c r="G53" s="4"/>
    </row>
    <row r="54" spans="5:7" x14ac:dyDescent="0.45">
      <c r="E54" s="4"/>
      <c r="F54" s="4"/>
      <c r="G54" s="4"/>
    </row>
    <row r="55" spans="5:7" x14ac:dyDescent="0.45">
      <c r="E55" s="4"/>
      <c r="F55" s="4"/>
      <c r="G55" s="4"/>
    </row>
    <row r="56" spans="5:7" x14ac:dyDescent="0.45">
      <c r="E56" s="4"/>
      <c r="F56" s="4"/>
      <c r="G56" s="4"/>
    </row>
    <row r="57" spans="5:7" x14ac:dyDescent="0.45">
      <c r="E57" s="4"/>
      <c r="F57" s="4"/>
      <c r="G57" s="4"/>
    </row>
    <row r="58" spans="5:7" x14ac:dyDescent="0.45">
      <c r="E58" s="4"/>
      <c r="F58" s="4"/>
      <c r="G58" s="4"/>
    </row>
    <row r="59" spans="5:7" x14ac:dyDescent="0.45">
      <c r="E59" s="4"/>
      <c r="F59" s="4"/>
      <c r="G59" s="4"/>
    </row>
    <row r="60" spans="5:7" x14ac:dyDescent="0.45">
      <c r="E60" s="4"/>
      <c r="F60" s="4"/>
      <c r="G60" s="4"/>
    </row>
    <row r="61" spans="5:7" x14ac:dyDescent="0.45">
      <c r="E61" s="4"/>
      <c r="F61" s="4"/>
      <c r="G61" s="4"/>
    </row>
    <row r="62" spans="5:7" x14ac:dyDescent="0.45">
      <c r="E62" s="4"/>
      <c r="F62" s="4"/>
      <c r="G62" s="4"/>
    </row>
    <row r="63" spans="5:7" x14ac:dyDescent="0.45">
      <c r="E63" s="4"/>
      <c r="F63" s="4"/>
      <c r="G63" s="4"/>
    </row>
    <row r="64" spans="5:7" x14ac:dyDescent="0.45">
      <c r="E64" s="4"/>
      <c r="F64" s="4"/>
      <c r="G64" s="4"/>
    </row>
    <row r="65" spans="5:7" x14ac:dyDescent="0.45">
      <c r="E65" s="4"/>
      <c r="F65" s="4"/>
      <c r="G65" s="4"/>
    </row>
    <row r="66" spans="5:7" x14ac:dyDescent="0.45">
      <c r="E66" s="4"/>
      <c r="F66" s="4"/>
      <c r="G66" s="4"/>
    </row>
    <row r="67" spans="5:7" x14ac:dyDescent="0.45">
      <c r="E67" s="4"/>
      <c r="F67" s="4"/>
      <c r="G67" s="4"/>
    </row>
    <row r="68" spans="5:7" x14ac:dyDescent="0.45">
      <c r="E68" s="4"/>
      <c r="F68" s="4"/>
      <c r="G68" s="4"/>
    </row>
    <row r="69" spans="5:7" x14ac:dyDescent="0.45">
      <c r="E69" s="4"/>
      <c r="F69" s="4"/>
      <c r="G69" s="4"/>
    </row>
    <row r="70" spans="5:7" x14ac:dyDescent="0.45">
      <c r="E70" s="4"/>
      <c r="F70" s="4"/>
      <c r="G70" s="4"/>
    </row>
    <row r="71" spans="5:7" x14ac:dyDescent="0.45">
      <c r="E71" s="4"/>
      <c r="F71" s="4"/>
      <c r="G71" s="4"/>
    </row>
    <row r="72" spans="5:7" x14ac:dyDescent="0.45">
      <c r="E72" s="4"/>
      <c r="F72" s="4"/>
      <c r="G72" s="4"/>
    </row>
    <row r="73" spans="5:7" x14ac:dyDescent="0.45">
      <c r="E73" s="4"/>
      <c r="F73" s="4"/>
      <c r="G73" s="4"/>
    </row>
    <row r="74" spans="5:7" x14ac:dyDescent="0.45">
      <c r="E74" s="4"/>
      <c r="F74" s="4"/>
      <c r="G74" s="4"/>
    </row>
    <row r="75" spans="5:7" x14ac:dyDescent="0.45">
      <c r="E75" s="4"/>
      <c r="F75" s="4"/>
      <c r="G75" s="4"/>
    </row>
    <row r="76" spans="5:7" x14ac:dyDescent="0.45">
      <c r="E76" s="4"/>
      <c r="F76" s="4"/>
      <c r="G76" s="4"/>
    </row>
    <row r="77" spans="5:7" x14ac:dyDescent="0.45">
      <c r="E77" s="4"/>
      <c r="F77" s="4"/>
      <c r="G77" s="4"/>
    </row>
  </sheetData>
  <mergeCells count="4">
    <mergeCell ref="A4:G4"/>
    <mergeCell ref="A3:G3"/>
    <mergeCell ref="A2:G2"/>
    <mergeCell ref="A6:C6"/>
  </mergeCells>
  <pageMargins left="0.7" right="0.7" top="0.75" bottom="0.75" header="0.3" footer="0.3"/>
  <pageSetup scale="57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3"/>
  <sheetViews>
    <sheetView rightToLeft="1" tabSelected="1" view="pageBreakPreview" zoomScale="115" zoomScaleNormal="100" zoomScaleSheetLayoutView="115" workbookViewId="0">
      <selection activeCell="A54" sqref="A54"/>
    </sheetView>
  </sheetViews>
  <sheetFormatPr defaultRowHeight="18.75" x14ac:dyDescent="0.45"/>
  <cols>
    <col min="1" max="1" width="35.7109375" style="1" bestFit="1" customWidth="1"/>
    <col min="2" max="2" width="1" style="1" customWidth="1"/>
    <col min="3" max="3" width="9.85546875" style="1" bestFit="1" customWidth="1"/>
    <col min="4" max="4" width="1" style="1" customWidth="1"/>
    <col min="5" max="5" width="16" style="1" bestFit="1" customWidth="1"/>
    <col min="6" max="6" width="1" style="1" customWidth="1"/>
    <col min="7" max="7" width="9.140625" style="1" customWidth="1"/>
    <col min="8" max="16384" width="9.140625" style="1"/>
  </cols>
  <sheetData>
    <row r="2" spans="1:5" ht="30" x14ac:dyDescent="0.45">
      <c r="A2" s="14" t="s">
        <v>0</v>
      </c>
      <c r="B2" s="14"/>
      <c r="C2" s="14"/>
      <c r="D2" s="14"/>
      <c r="E2" s="14"/>
    </row>
    <row r="3" spans="1:5" ht="30" x14ac:dyDescent="0.45">
      <c r="A3" s="14" t="s">
        <v>183</v>
      </c>
      <c r="B3" s="14"/>
      <c r="C3" s="14"/>
      <c r="D3" s="14"/>
      <c r="E3" s="14"/>
    </row>
    <row r="4" spans="1:5" ht="30" x14ac:dyDescent="0.45">
      <c r="A4" s="14" t="s">
        <v>2</v>
      </c>
      <c r="B4" s="14"/>
      <c r="C4" s="14"/>
      <c r="D4" s="14"/>
      <c r="E4" s="14"/>
    </row>
    <row r="6" spans="1:5" ht="30" x14ac:dyDescent="0.45">
      <c r="A6" s="12" t="s">
        <v>252</v>
      </c>
      <c r="C6" s="15" t="s">
        <v>185</v>
      </c>
      <c r="E6" s="15" t="s">
        <v>6</v>
      </c>
    </row>
    <row r="7" spans="1:5" x14ac:dyDescent="0.45">
      <c r="A7" s="1" t="s">
        <v>252</v>
      </c>
      <c r="C7" s="4">
        <v>46</v>
      </c>
      <c r="D7" s="4"/>
      <c r="E7" s="4">
        <v>-13323</v>
      </c>
    </row>
    <row r="8" spans="1:5" x14ac:dyDescent="0.45">
      <c r="A8" s="1" t="s">
        <v>253</v>
      </c>
      <c r="C8" s="4">
        <v>0</v>
      </c>
      <c r="D8" s="4"/>
      <c r="E8" s="4">
        <v>86561796</v>
      </c>
    </row>
    <row r="9" spans="1:5" x14ac:dyDescent="0.45">
      <c r="A9" s="1" t="s">
        <v>254</v>
      </c>
      <c r="C9" s="4">
        <v>0</v>
      </c>
      <c r="D9" s="4"/>
      <c r="E9" s="4">
        <v>1779012588</v>
      </c>
    </row>
    <row r="10" spans="1:5" ht="19.5" thickBot="1" x14ac:dyDescent="0.5">
      <c r="A10" s="1" t="s">
        <v>192</v>
      </c>
      <c r="C10" s="6">
        <f>SUM(C7:C9)</f>
        <v>46</v>
      </c>
      <c r="D10" s="4"/>
      <c r="E10" s="6">
        <f>SUM(E7:E9)</f>
        <v>1865561061</v>
      </c>
    </row>
    <row r="11" spans="1:5" ht="19.5" thickTop="1" x14ac:dyDescent="0.45">
      <c r="C11" s="4"/>
      <c r="D11" s="4"/>
      <c r="E11" s="4"/>
    </row>
    <row r="12" spans="1:5" x14ac:dyDescent="0.45">
      <c r="C12" s="4"/>
      <c r="D12" s="4"/>
      <c r="E12" s="4"/>
    </row>
    <row r="13" spans="1:5" x14ac:dyDescent="0.45">
      <c r="C13" s="4"/>
      <c r="D13" s="4"/>
      <c r="E13" s="4"/>
    </row>
  </sheetData>
  <mergeCells count="5">
    <mergeCell ref="A4:E4"/>
    <mergeCell ref="A3:E3"/>
    <mergeCell ref="A2:E2"/>
    <mergeCell ref="C6"/>
    <mergeCell ref="E6"/>
  </mergeCells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I13"/>
  <sheetViews>
    <sheetView rightToLeft="1" view="pageBreakPreview" zoomScale="130" zoomScaleNormal="100" zoomScaleSheetLayoutView="130" workbookViewId="0">
      <selection activeCell="A54" sqref="A54"/>
    </sheetView>
  </sheetViews>
  <sheetFormatPr defaultRowHeight="18.75" x14ac:dyDescent="0.45"/>
  <cols>
    <col min="1" max="1" width="24" style="1" bestFit="1" customWidth="1"/>
    <col min="2" max="2" width="1" style="1" customWidth="1"/>
    <col min="3" max="3" width="18.140625" style="1" bestFit="1" customWidth="1"/>
    <col min="4" max="4" width="1" style="1" customWidth="1"/>
    <col min="5" max="5" width="25.7109375" style="1" bestFit="1" customWidth="1"/>
    <col min="6" max="6" width="1" style="1" customWidth="1"/>
    <col min="7" max="7" width="38.7109375" style="1" bestFit="1" customWidth="1"/>
    <col min="8" max="8" width="1" style="1" customWidth="1"/>
    <col min="9" max="9" width="9.140625" style="1" customWidth="1"/>
    <col min="10" max="16384" width="9.140625" style="1"/>
  </cols>
  <sheetData>
    <row r="2" spans="1:9" ht="30" x14ac:dyDescent="0.45">
      <c r="A2" s="14" t="s">
        <v>0</v>
      </c>
      <c r="B2" s="14"/>
      <c r="C2" s="14"/>
      <c r="D2" s="14"/>
      <c r="E2" s="14"/>
      <c r="F2" s="14"/>
      <c r="G2" s="14"/>
    </row>
    <row r="3" spans="1:9" ht="30" x14ac:dyDescent="0.45">
      <c r="A3" s="14" t="s">
        <v>183</v>
      </c>
      <c r="B3" s="14"/>
      <c r="C3" s="14"/>
      <c r="D3" s="14"/>
      <c r="E3" s="14"/>
      <c r="F3" s="14"/>
      <c r="G3" s="14"/>
    </row>
    <row r="4" spans="1:9" ht="30" x14ac:dyDescent="0.45">
      <c r="A4" s="14" t="s">
        <v>2</v>
      </c>
      <c r="B4" s="14"/>
      <c r="C4" s="14"/>
      <c r="D4" s="14"/>
      <c r="E4" s="14"/>
      <c r="F4" s="14"/>
      <c r="G4" s="14"/>
    </row>
    <row r="6" spans="1:9" ht="30" x14ac:dyDescent="0.45">
      <c r="A6" s="15" t="s">
        <v>187</v>
      </c>
      <c r="C6" s="15" t="s">
        <v>117</v>
      </c>
      <c r="E6" s="15" t="s">
        <v>239</v>
      </c>
      <c r="G6" s="15" t="s">
        <v>13</v>
      </c>
    </row>
    <row r="7" spans="1:9" x14ac:dyDescent="0.45">
      <c r="A7" s="1" t="s">
        <v>255</v>
      </c>
      <c r="C7" s="4">
        <v>29416781078</v>
      </c>
      <c r="E7" s="8">
        <v>2.6499999999999999E-2</v>
      </c>
      <c r="F7" s="3"/>
      <c r="G7" s="8">
        <v>5.0000000000000001E-4</v>
      </c>
      <c r="H7" s="3"/>
      <c r="I7" s="3"/>
    </row>
    <row r="8" spans="1:9" x14ac:dyDescent="0.45">
      <c r="A8" s="1" t="s">
        <v>256</v>
      </c>
      <c r="C8" s="4">
        <v>893755809465</v>
      </c>
      <c r="E8" s="8">
        <v>0.80589999999999995</v>
      </c>
      <c r="F8" s="3"/>
      <c r="G8" s="8">
        <v>1.6199999999999999E-2</v>
      </c>
      <c r="H8" s="3"/>
      <c r="I8" s="3"/>
    </row>
    <row r="9" spans="1:9" x14ac:dyDescent="0.45">
      <c r="A9" s="1" t="s">
        <v>257</v>
      </c>
      <c r="C9" s="4">
        <v>196442777495</v>
      </c>
      <c r="E9" s="8">
        <v>0.17710000000000001</v>
      </c>
      <c r="F9" s="3"/>
      <c r="G9" s="8">
        <v>3.5999999999999999E-3</v>
      </c>
      <c r="H9" s="3"/>
      <c r="I9" s="3"/>
    </row>
    <row r="10" spans="1:9" ht="19.5" thickBot="1" x14ac:dyDescent="0.5">
      <c r="C10" s="6">
        <f>SUM(C7:C9)</f>
        <v>1119615368038</v>
      </c>
      <c r="E10" s="9">
        <f>SUM(E7:E9)</f>
        <v>1.0094999999999998</v>
      </c>
      <c r="F10" s="3"/>
      <c r="G10" s="9">
        <f>SUM(G7:G9)</f>
        <v>2.0299999999999999E-2</v>
      </c>
      <c r="H10" s="3"/>
      <c r="I10" s="3"/>
    </row>
    <row r="11" spans="1:9" ht="19.5" thickTop="1" x14ac:dyDescent="0.45">
      <c r="C11" s="4"/>
      <c r="E11" s="3"/>
      <c r="F11" s="3"/>
      <c r="G11" s="3"/>
      <c r="H11" s="3"/>
      <c r="I11" s="3"/>
    </row>
    <row r="12" spans="1:9" x14ac:dyDescent="0.45">
      <c r="E12" s="3"/>
      <c r="F12" s="3"/>
      <c r="G12" s="3"/>
      <c r="H12" s="3"/>
      <c r="I12" s="3"/>
    </row>
    <row r="13" spans="1:9" x14ac:dyDescent="0.45">
      <c r="E13" s="3"/>
      <c r="F13" s="3"/>
      <c r="G13" s="3"/>
      <c r="H13" s="3"/>
      <c r="I13" s="3"/>
    </row>
  </sheetData>
  <mergeCells count="7">
    <mergeCell ref="A3:G3"/>
    <mergeCell ref="A2:G2"/>
    <mergeCell ref="A6"/>
    <mergeCell ref="C6"/>
    <mergeCell ref="E6"/>
    <mergeCell ref="G6"/>
    <mergeCell ref="A4:G4"/>
  </mergeCells>
  <pageMargins left="0.7" right="0.7" top="0.75" bottom="0.75" header="0.3" footer="0.3"/>
  <pageSetup scale="8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N11"/>
  <sheetViews>
    <sheetView rightToLeft="1" view="pageBreakPreview" zoomScale="115" zoomScaleNormal="100" zoomScaleSheetLayoutView="115" workbookViewId="0">
      <selection activeCell="I8" sqref="I8:I9"/>
    </sheetView>
  </sheetViews>
  <sheetFormatPr defaultRowHeight="18.75" x14ac:dyDescent="0.45"/>
  <cols>
    <col min="1" max="1" width="31.7109375" style="1" bestFit="1" customWidth="1"/>
    <col min="2" max="2" width="1" style="1" customWidth="1"/>
    <col min="3" max="3" width="21.28515625" style="1" bestFit="1" customWidth="1"/>
    <col min="4" max="4" width="1" style="1" customWidth="1"/>
    <col min="5" max="5" width="15.85546875" style="1" bestFit="1" customWidth="1"/>
    <col min="6" max="6" width="1" style="1" customWidth="1"/>
    <col min="7" max="7" width="15.5703125" style="1" bestFit="1" customWidth="1"/>
    <col min="8" max="8" width="1" style="1" customWidth="1"/>
    <col min="9" max="9" width="21.28515625" style="1" bestFit="1" customWidth="1"/>
    <col min="10" max="10" width="1" style="1" customWidth="1"/>
    <col min="11" max="11" width="15.85546875" style="1" bestFit="1" customWidth="1"/>
    <col min="12" max="12" width="1" style="1" customWidth="1"/>
    <col min="13" max="13" width="15.5703125" style="1" bestFit="1" customWidth="1"/>
    <col min="14" max="14" width="1" style="1" customWidth="1"/>
    <col min="15" max="16384" width="9.140625" style="1"/>
  </cols>
  <sheetData>
    <row r="2" spans="1:14" ht="30" x14ac:dyDescent="0.45">
      <c r="A2" s="14" t="s">
        <v>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</row>
    <row r="3" spans="1:14" ht="30" x14ac:dyDescent="0.45">
      <c r="A3" s="14" t="s">
        <v>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</row>
    <row r="4" spans="1:14" ht="30" x14ac:dyDescent="0.45">
      <c r="A4" s="14" t="s">
        <v>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</row>
    <row r="6" spans="1:14" ht="30" x14ac:dyDescent="0.45">
      <c r="A6" s="14" t="s">
        <v>3</v>
      </c>
      <c r="C6" s="15" t="s">
        <v>4</v>
      </c>
      <c r="D6" s="15"/>
      <c r="E6" s="15"/>
      <c r="F6" s="15"/>
      <c r="G6" s="15"/>
      <c r="H6" s="13" t="s">
        <v>4</v>
      </c>
      <c r="I6" s="15" t="s">
        <v>6</v>
      </c>
      <c r="J6" s="15" t="s">
        <v>6</v>
      </c>
      <c r="K6" s="15" t="s">
        <v>6</v>
      </c>
      <c r="L6" s="15" t="s">
        <v>6</v>
      </c>
      <c r="M6" s="15" t="s">
        <v>6</v>
      </c>
      <c r="N6" s="15" t="s">
        <v>6</v>
      </c>
    </row>
    <row r="7" spans="1:14" ht="30" x14ac:dyDescent="0.45">
      <c r="A7" s="15" t="s">
        <v>3</v>
      </c>
      <c r="C7" s="15" t="s">
        <v>21</v>
      </c>
      <c r="E7" s="15" t="s">
        <v>22</v>
      </c>
      <c r="G7" s="15" t="s">
        <v>23</v>
      </c>
      <c r="I7" s="15" t="s">
        <v>21</v>
      </c>
      <c r="K7" s="15" t="s">
        <v>22</v>
      </c>
      <c r="M7" s="15" t="s">
        <v>23</v>
      </c>
    </row>
    <row r="8" spans="1:14" x14ac:dyDescent="0.45">
      <c r="A8" s="1" t="s">
        <v>25</v>
      </c>
      <c r="C8" s="4">
        <v>59405940</v>
      </c>
      <c r="D8" s="4"/>
      <c r="E8" s="4">
        <v>19243</v>
      </c>
      <c r="G8" s="1" t="s">
        <v>26</v>
      </c>
      <c r="I8" s="4">
        <v>59405940</v>
      </c>
      <c r="J8" s="4"/>
      <c r="K8" s="4">
        <v>18943</v>
      </c>
      <c r="M8" s="1" t="s">
        <v>26</v>
      </c>
    </row>
    <row r="9" spans="1:14" x14ac:dyDescent="0.45">
      <c r="A9" s="1" t="s">
        <v>27</v>
      </c>
      <c r="C9" s="4">
        <v>5487000</v>
      </c>
      <c r="D9" s="4"/>
      <c r="E9" s="4">
        <v>253239</v>
      </c>
      <c r="G9" s="1" t="s">
        <v>28</v>
      </c>
      <c r="I9" s="4">
        <v>5487000</v>
      </c>
      <c r="J9" s="4"/>
      <c r="K9" s="4">
        <v>244239</v>
      </c>
      <c r="M9" s="1" t="s">
        <v>28</v>
      </c>
    </row>
    <row r="10" spans="1:14" ht="19.5" thickBot="1" x14ac:dyDescent="0.5">
      <c r="C10" s="6">
        <f>SUM(C8:C9)</f>
        <v>64892940</v>
      </c>
      <c r="D10" s="4"/>
      <c r="E10" s="6">
        <f>SUM(E8:E9)</f>
        <v>272482</v>
      </c>
      <c r="F10" s="4"/>
      <c r="G10" s="4"/>
      <c r="H10" s="4"/>
      <c r="I10" s="6">
        <f>SUM(I8:I9)</f>
        <v>64892940</v>
      </c>
      <c r="J10" s="4"/>
      <c r="K10" s="6">
        <f>SUM(K8:K9)</f>
        <v>263182</v>
      </c>
    </row>
    <row r="11" spans="1:14" ht="19.5" thickTop="1" x14ac:dyDescent="0.45"/>
  </sheetData>
  <mergeCells count="12">
    <mergeCell ref="A4:N4"/>
    <mergeCell ref="A3:N3"/>
    <mergeCell ref="A2:N2"/>
    <mergeCell ref="I7"/>
    <mergeCell ref="K7"/>
    <mergeCell ref="M7"/>
    <mergeCell ref="I6:N6"/>
    <mergeCell ref="A6:A7"/>
    <mergeCell ref="C7"/>
    <mergeCell ref="E7"/>
    <mergeCell ref="G7"/>
    <mergeCell ref="C6:G6"/>
  </mergeCells>
  <pageMargins left="0.7" right="0.7" top="0.75" bottom="0.75" header="0.3" footer="0.3"/>
  <pageSetup scale="6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G38"/>
  <sheetViews>
    <sheetView rightToLeft="1" view="pageBreakPreview" zoomScale="60" zoomScaleNormal="100" workbookViewId="0">
      <selection activeCell="G31" sqref="G31"/>
    </sheetView>
  </sheetViews>
  <sheetFormatPr defaultRowHeight="18.75" x14ac:dyDescent="0.45"/>
  <cols>
    <col min="1" max="1" width="31.5703125" style="1" bestFit="1" customWidth="1"/>
    <col min="2" max="2" width="1" style="1" customWidth="1"/>
    <col min="3" max="3" width="15.85546875" style="1" bestFit="1" customWidth="1"/>
    <col min="4" max="4" width="1" style="1" customWidth="1"/>
    <col min="5" max="5" width="19.42578125" style="1" bestFit="1" customWidth="1"/>
    <col min="6" max="6" width="1" style="1" customWidth="1"/>
    <col min="7" max="7" width="11.5703125" style="1" bestFit="1" customWidth="1"/>
    <col min="8" max="8" width="1" style="1" customWidth="1"/>
    <col min="9" max="9" width="11.7109375" style="1" bestFit="1" customWidth="1"/>
    <col min="10" max="10" width="1" style="1" customWidth="1"/>
    <col min="11" max="11" width="12.28515625" style="1" bestFit="1" customWidth="1"/>
    <col min="12" max="12" width="1" style="1" customWidth="1"/>
    <col min="13" max="13" width="20.42578125" style="1" bestFit="1" customWidth="1"/>
    <col min="14" max="14" width="1" style="1" customWidth="1"/>
    <col min="15" max="15" width="23.7109375" style="1" bestFit="1" customWidth="1"/>
    <col min="16" max="16" width="1" style="1" customWidth="1"/>
    <col min="17" max="17" width="8.42578125" style="1" bestFit="1" customWidth="1"/>
    <col min="18" max="18" width="1" style="1" customWidth="1"/>
    <col min="19" max="19" width="18.85546875" style="1" bestFit="1" customWidth="1"/>
    <col min="20" max="20" width="1" style="1" customWidth="1"/>
    <col min="21" max="21" width="9.7109375" style="1" bestFit="1" customWidth="1"/>
    <col min="22" max="22" width="1" style="1" customWidth="1"/>
    <col min="23" max="23" width="18" style="1" bestFit="1" customWidth="1"/>
    <col min="24" max="24" width="1" style="1" customWidth="1"/>
    <col min="25" max="25" width="12.28515625" style="1" bestFit="1" customWidth="1"/>
    <col min="26" max="26" width="1" style="1" customWidth="1"/>
    <col min="27" max="27" width="23.85546875" style="1" bestFit="1" customWidth="1"/>
    <col min="28" max="28" width="1" style="1" customWidth="1"/>
    <col min="29" max="29" width="21.140625" style="1" bestFit="1" customWidth="1"/>
    <col min="30" max="30" width="1" style="1" customWidth="1"/>
    <col min="31" max="31" width="23.7109375" style="1" bestFit="1" customWidth="1"/>
    <col min="32" max="32" width="1" style="1" customWidth="1"/>
    <col min="33" max="33" width="38.7109375" style="1" bestFit="1" customWidth="1"/>
    <col min="34" max="34" width="1" style="1" customWidth="1"/>
    <col min="35" max="35" width="9.140625" style="1" customWidth="1"/>
    <col min="36" max="16384" width="9.140625" style="1"/>
  </cols>
  <sheetData>
    <row r="2" spans="1:33" ht="30" x14ac:dyDescent="0.45">
      <c r="A2" s="14" t="s">
        <v>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</row>
    <row r="3" spans="1:33" ht="30" x14ac:dyDescent="0.45">
      <c r="A3" s="14" t="s">
        <v>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</row>
    <row r="4" spans="1:33" ht="30" x14ac:dyDescent="0.45">
      <c r="A4" s="14" t="s">
        <v>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</row>
    <row r="6" spans="1:33" ht="30" x14ac:dyDescent="0.45">
      <c r="A6" s="15" t="s">
        <v>29</v>
      </c>
      <c r="B6" s="15" t="s">
        <v>29</v>
      </c>
      <c r="C6" s="15" t="s">
        <v>29</v>
      </c>
      <c r="D6" s="15" t="s">
        <v>29</v>
      </c>
      <c r="E6" s="15" t="s">
        <v>29</v>
      </c>
      <c r="F6" s="15" t="s">
        <v>29</v>
      </c>
      <c r="G6" s="15" t="s">
        <v>29</v>
      </c>
      <c r="H6" s="15" t="s">
        <v>29</v>
      </c>
      <c r="I6" s="15" t="s">
        <v>29</v>
      </c>
      <c r="K6" s="15" t="s">
        <v>4</v>
      </c>
      <c r="L6" s="15" t="s">
        <v>4</v>
      </c>
      <c r="M6" s="15" t="s">
        <v>4</v>
      </c>
      <c r="N6" s="15" t="s">
        <v>4</v>
      </c>
      <c r="O6" s="15" t="s">
        <v>4</v>
      </c>
      <c r="Q6" s="15" t="s">
        <v>5</v>
      </c>
      <c r="R6" s="15" t="s">
        <v>5</v>
      </c>
      <c r="S6" s="15" t="s">
        <v>5</v>
      </c>
      <c r="T6" s="15" t="s">
        <v>5</v>
      </c>
      <c r="U6" s="15" t="s">
        <v>5</v>
      </c>
      <c r="V6" s="15" t="s">
        <v>5</v>
      </c>
      <c r="W6" s="15" t="s">
        <v>5</v>
      </c>
      <c r="Y6" s="15" t="s">
        <v>6</v>
      </c>
      <c r="Z6" s="15" t="s">
        <v>6</v>
      </c>
      <c r="AA6" s="15" t="s">
        <v>6</v>
      </c>
      <c r="AB6" s="15" t="s">
        <v>6</v>
      </c>
      <c r="AC6" s="15" t="s">
        <v>6</v>
      </c>
      <c r="AD6" s="15" t="s">
        <v>6</v>
      </c>
      <c r="AE6" s="15" t="s">
        <v>6</v>
      </c>
      <c r="AF6" s="15" t="s">
        <v>6</v>
      </c>
      <c r="AG6" s="15" t="s">
        <v>6</v>
      </c>
    </row>
    <row r="7" spans="1:33" ht="30" x14ac:dyDescent="0.45">
      <c r="A7" s="14" t="s">
        <v>30</v>
      </c>
      <c r="C7" s="14" t="s">
        <v>32</v>
      </c>
      <c r="E7" s="14" t="s">
        <v>33</v>
      </c>
      <c r="G7" s="14" t="s">
        <v>34</v>
      </c>
      <c r="I7" s="14" t="s">
        <v>24</v>
      </c>
      <c r="K7" s="14" t="s">
        <v>7</v>
      </c>
      <c r="M7" s="14" t="s">
        <v>8</v>
      </c>
      <c r="O7" s="14" t="s">
        <v>9</v>
      </c>
      <c r="Q7" s="15" t="s">
        <v>10</v>
      </c>
      <c r="R7" s="15" t="s">
        <v>10</v>
      </c>
      <c r="S7" s="15" t="s">
        <v>10</v>
      </c>
      <c r="U7" s="15" t="s">
        <v>11</v>
      </c>
      <c r="V7" s="15" t="s">
        <v>11</v>
      </c>
      <c r="W7" s="15" t="s">
        <v>11</v>
      </c>
      <c r="Y7" s="14" t="s">
        <v>7</v>
      </c>
      <c r="AA7" s="14" t="s">
        <v>35</v>
      </c>
      <c r="AC7" s="14" t="s">
        <v>8</v>
      </c>
      <c r="AE7" s="14" t="s">
        <v>9</v>
      </c>
      <c r="AG7" s="14" t="s">
        <v>13</v>
      </c>
    </row>
    <row r="8" spans="1:33" ht="30" x14ac:dyDescent="0.45">
      <c r="A8" s="15" t="s">
        <v>30</v>
      </c>
      <c r="C8" s="15" t="s">
        <v>32</v>
      </c>
      <c r="E8" s="15" t="s">
        <v>33</v>
      </c>
      <c r="G8" s="15" t="s">
        <v>34</v>
      </c>
      <c r="I8" s="15" t="s">
        <v>24</v>
      </c>
      <c r="K8" s="15" t="s">
        <v>7</v>
      </c>
      <c r="M8" s="15" t="s">
        <v>8</v>
      </c>
      <c r="O8" s="15" t="s">
        <v>9</v>
      </c>
      <c r="Q8" s="15" t="s">
        <v>7</v>
      </c>
      <c r="S8" s="15" t="s">
        <v>8</v>
      </c>
      <c r="U8" s="15" t="s">
        <v>7</v>
      </c>
      <c r="W8" s="15" t="s">
        <v>14</v>
      </c>
      <c r="Y8" s="15" t="s">
        <v>7</v>
      </c>
      <c r="AA8" s="15" t="s">
        <v>35</v>
      </c>
      <c r="AC8" s="15" t="s">
        <v>8</v>
      </c>
      <c r="AE8" s="15" t="s">
        <v>9</v>
      </c>
      <c r="AG8" s="15" t="s">
        <v>13</v>
      </c>
    </row>
    <row r="9" spans="1:33" x14ac:dyDescent="0.45">
      <c r="A9" s="1" t="s">
        <v>36</v>
      </c>
      <c r="C9" s="1" t="s">
        <v>37</v>
      </c>
      <c r="E9" s="1" t="s">
        <v>38</v>
      </c>
      <c r="G9" s="4">
        <v>0</v>
      </c>
      <c r="H9" s="4"/>
      <c r="I9" s="4">
        <v>0</v>
      </c>
      <c r="J9" s="4"/>
      <c r="K9" s="4">
        <v>3490000</v>
      </c>
      <c r="L9" s="4"/>
      <c r="M9" s="4">
        <v>3503188710000</v>
      </c>
      <c r="N9" s="4"/>
      <c r="O9" s="4">
        <v>4314990522159</v>
      </c>
      <c r="P9" s="4"/>
      <c r="Q9" s="4">
        <v>0</v>
      </c>
      <c r="R9" s="4"/>
      <c r="S9" s="4">
        <v>0</v>
      </c>
      <c r="T9" s="4"/>
      <c r="U9" s="4">
        <v>0</v>
      </c>
      <c r="V9" s="4"/>
      <c r="W9" s="4">
        <v>0</v>
      </c>
      <c r="X9" s="4"/>
      <c r="Y9" s="4">
        <v>3490000</v>
      </c>
      <c r="Z9" s="4"/>
      <c r="AA9" s="4">
        <v>1261486</v>
      </c>
      <c r="AB9" s="4"/>
      <c r="AC9" s="4">
        <v>3503188710000</v>
      </c>
      <c r="AD9" s="4"/>
      <c r="AE9" s="4">
        <v>4399394265048</v>
      </c>
      <c r="AG9" s="5">
        <v>7.9899999999999999E-2</v>
      </c>
    </row>
    <row r="10" spans="1:33" x14ac:dyDescent="0.45">
      <c r="A10" s="1" t="s">
        <v>39</v>
      </c>
      <c r="C10" s="1" t="s">
        <v>40</v>
      </c>
      <c r="E10" s="1" t="s">
        <v>41</v>
      </c>
      <c r="G10" s="4">
        <v>18</v>
      </c>
      <c r="H10" s="4"/>
      <c r="I10" s="4">
        <v>18</v>
      </c>
      <c r="J10" s="4"/>
      <c r="K10" s="4">
        <v>2495000</v>
      </c>
      <c r="L10" s="4"/>
      <c r="M10" s="4">
        <v>2495000000000</v>
      </c>
      <c r="N10" s="4"/>
      <c r="O10" s="4">
        <v>2519493259062</v>
      </c>
      <c r="P10" s="4"/>
      <c r="Q10" s="4">
        <v>0</v>
      </c>
      <c r="R10" s="4"/>
      <c r="S10" s="4">
        <v>0</v>
      </c>
      <c r="T10" s="4"/>
      <c r="U10" s="4">
        <v>0</v>
      </c>
      <c r="V10" s="4"/>
      <c r="W10" s="4">
        <v>0</v>
      </c>
      <c r="X10" s="4"/>
      <c r="Y10" s="4">
        <v>2495000</v>
      </c>
      <c r="Z10" s="4"/>
      <c r="AA10" s="4">
        <v>1010000</v>
      </c>
      <c r="AB10" s="4"/>
      <c r="AC10" s="4">
        <v>2495000000000</v>
      </c>
      <c r="AD10" s="4"/>
      <c r="AE10" s="4">
        <v>2519493259062</v>
      </c>
      <c r="AG10" s="5">
        <v>4.58E-2</v>
      </c>
    </row>
    <row r="11" spans="1:33" x14ac:dyDescent="0.45">
      <c r="A11" s="1" t="s">
        <v>42</v>
      </c>
      <c r="C11" s="1" t="s">
        <v>43</v>
      </c>
      <c r="E11" s="1" t="s">
        <v>44</v>
      </c>
      <c r="G11" s="4">
        <v>0</v>
      </c>
      <c r="H11" s="4"/>
      <c r="I11" s="4">
        <v>0</v>
      </c>
      <c r="J11" s="4"/>
      <c r="K11" s="4">
        <v>166772</v>
      </c>
      <c r="L11" s="4"/>
      <c r="M11" s="4">
        <v>98316005177</v>
      </c>
      <c r="N11" s="4"/>
      <c r="O11" s="4">
        <v>154136094568</v>
      </c>
      <c r="P11" s="4"/>
      <c r="Q11" s="4">
        <v>0</v>
      </c>
      <c r="R11" s="4"/>
      <c r="S11" s="4">
        <v>0</v>
      </c>
      <c r="T11" s="4"/>
      <c r="U11" s="4">
        <v>0</v>
      </c>
      <c r="V11" s="4"/>
      <c r="W11" s="4">
        <v>0</v>
      </c>
      <c r="X11" s="4"/>
      <c r="Y11" s="4">
        <v>166772</v>
      </c>
      <c r="Z11" s="4"/>
      <c r="AA11" s="4">
        <v>940910</v>
      </c>
      <c r="AB11" s="4"/>
      <c r="AC11" s="4">
        <v>98316005177</v>
      </c>
      <c r="AD11" s="4"/>
      <c r="AE11" s="4">
        <v>156889001233</v>
      </c>
      <c r="AG11" s="5">
        <v>2.8E-3</v>
      </c>
    </row>
    <row r="12" spans="1:33" x14ac:dyDescent="0.45">
      <c r="A12" s="1" t="s">
        <v>45</v>
      </c>
      <c r="C12" s="1" t="s">
        <v>46</v>
      </c>
      <c r="E12" s="1" t="s">
        <v>47</v>
      </c>
      <c r="G12" s="4">
        <v>0</v>
      </c>
      <c r="H12" s="4"/>
      <c r="I12" s="4">
        <v>0</v>
      </c>
      <c r="J12" s="4"/>
      <c r="K12" s="4">
        <v>156899</v>
      </c>
      <c r="L12" s="4"/>
      <c r="M12" s="4">
        <v>83637896726</v>
      </c>
      <c r="N12" s="4"/>
      <c r="O12" s="4">
        <v>113276232860</v>
      </c>
      <c r="P12" s="4"/>
      <c r="Q12" s="4">
        <v>0</v>
      </c>
      <c r="R12" s="4"/>
      <c r="S12" s="4">
        <v>0</v>
      </c>
      <c r="T12" s="4"/>
      <c r="U12" s="4">
        <v>0</v>
      </c>
      <c r="V12" s="4"/>
      <c r="W12" s="4">
        <v>0</v>
      </c>
      <c r="X12" s="4"/>
      <c r="Y12" s="4">
        <v>156899</v>
      </c>
      <c r="Z12" s="4"/>
      <c r="AA12" s="4">
        <v>745000</v>
      </c>
      <c r="AB12" s="4"/>
      <c r="AC12" s="4">
        <v>83637896726</v>
      </c>
      <c r="AD12" s="4"/>
      <c r="AE12" s="4">
        <v>116868568731</v>
      </c>
      <c r="AG12" s="5">
        <v>2.0999999999999999E-3</v>
      </c>
    </row>
    <row r="13" spans="1:33" x14ac:dyDescent="0.45">
      <c r="A13" s="1" t="s">
        <v>48</v>
      </c>
      <c r="C13" s="1" t="s">
        <v>49</v>
      </c>
      <c r="E13" s="1" t="s">
        <v>50</v>
      </c>
      <c r="G13" s="4">
        <v>0</v>
      </c>
      <c r="H13" s="4"/>
      <c r="I13" s="4">
        <v>0</v>
      </c>
      <c r="J13" s="4"/>
      <c r="K13" s="4">
        <v>45170</v>
      </c>
      <c r="L13" s="4"/>
      <c r="M13" s="4">
        <v>28868798627</v>
      </c>
      <c r="N13" s="4"/>
      <c r="O13" s="4">
        <v>42452104161</v>
      </c>
      <c r="P13" s="4"/>
      <c r="Q13" s="4">
        <v>0</v>
      </c>
      <c r="R13" s="4"/>
      <c r="S13" s="4">
        <v>0</v>
      </c>
      <c r="T13" s="4"/>
      <c r="U13" s="4">
        <v>0</v>
      </c>
      <c r="V13" s="4"/>
      <c r="W13" s="4">
        <v>0</v>
      </c>
      <c r="X13" s="4"/>
      <c r="Y13" s="4">
        <v>45170</v>
      </c>
      <c r="Z13" s="4"/>
      <c r="AA13" s="4">
        <v>971000</v>
      </c>
      <c r="AB13" s="4"/>
      <c r="AC13" s="4">
        <v>28868798627</v>
      </c>
      <c r="AD13" s="4"/>
      <c r="AE13" s="4">
        <v>43852120362</v>
      </c>
      <c r="AG13" s="5">
        <v>8.0000000000000004E-4</v>
      </c>
    </row>
    <row r="14" spans="1:33" x14ac:dyDescent="0.45">
      <c r="A14" s="1" t="s">
        <v>51</v>
      </c>
      <c r="C14" s="1" t="s">
        <v>52</v>
      </c>
      <c r="E14" s="1" t="s">
        <v>53</v>
      </c>
      <c r="G14" s="4">
        <v>21</v>
      </c>
      <c r="H14" s="4"/>
      <c r="I14" s="4">
        <v>21</v>
      </c>
      <c r="J14" s="4"/>
      <c r="K14" s="4">
        <v>9440000</v>
      </c>
      <c r="L14" s="4"/>
      <c r="M14" s="4">
        <v>8244397322970</v>
      </c>
      <c r="N14" s="4"/>
      <c r="O14" s="4">
        <v>8591155370805</v>
      </c>
      <c r="P14" s="4"/>
      <c r="Q14" s="4">
        <v>11000</v>
      </c>
      <c r="R14" s="4"/>
      <c r="S14" s="4">
        <v>10092278892</v>
      </c>
      <c r="T14" s="4"/>
      <c r="U14" s="4">
        <v>0</v>
      </c>
      <c r="V14" s="4"/>
      <c r="W14" s="4">
        <v>0</v>
      </c>
      <c r="X14" s="4"/>
      <c r="Y14" s="4">
        <v>9451000</v>
      </c>
      <c r="Z14" s="4"/>
      <c r="AA14" s="4">
        <v>936450</v>
      </c>
      <c r="AB14" s="4"/>
      <c r="AC14" s="4">
        <v>8254489601862</v>
      </c>
      <c r="AD14" s="4"/>
      <c r="AE14" s="4">
        <v>8848784817002</v>
      </c>
      <c r="AG14" s="5">
        <v>0.16070000000000001</v>
      </c>
    </row>
    <row r="15" spans="1:33" x14ac:dyDescent="0.45">
      <c r="A15" s="1" t="s">
        <v>54</v>
      </c>
      <c r="C15" s="1" t="s">
        <v>55</v>
      </c>
      <c r="E15" s="1" t="s">
        <v>56</v>
      </c>
      <c r="G15" s="4">
        <v>18</v>
      </c>
      <c r="H15" s="4"/>
      <c r="I15" s="4">
        <v>18</v>
      </c>
      <c r="J15" s="4"/>
      <c r="K15" s="4">
        <v>6498900</v>
      </c>
      <c r="L15" s="4"/>
      <c r="M15" s="4">
        <v>6498900000000</v>
      </c>
      <c r="N15" s="4"/>
      <c r="O15" s="4">
        <v>6627676515862</v>
      </c>
      <c r="P15" s="4"/>
      <c r="Q15" s="4">
        <v>0</v>
      </c>
      <c r="R15" s="4"/>
      <c r="S15" s="4">
        <v>0</v>
      </c>
      <c r="T15" s="4"/>
      <c r="U15" s="4">
        <v>0</v>
      </c>
      <c r="V15" s="4"/>
      <c r="W15" s="4">
        <v>0</v>
      </c>
      <c r="X15" s="4"/>
      <c r="Y15" s="4">
        <v>6498900</v>
      </c>
      <c r="Z15" s="4"/>
      <c r="AA15" s="4">
        <v>1020000</v>
      </c>
      <c r="AB15" s="4"/>
      <c r="AC15" s="4">
        <v>6498900000000</v>
      </c>
      <c r="AD15" s="4"/>
      <c r="AE15" s="4">
        <v>6627676515862</v>
      </c>
      <c r="AG15" s="5">
        <v>0.12039999999999999</v>
      </c>
    </row>
    <row r="16" spans="1:33" x14ac:dyDescent="0.45">
      <c r="A16" s="1" t="s">
        <v>57</v>
      </c>
      <c r="C16" s="1" t="s">
        <v>58</v>
      </c>
      <c r="E16" s="1" t="s">
        <v>59</v>
      </c>
      <c r="G16" s="4">
        <v>18</v>
      </c>
      <c r="H16" s="4"/>
      <c r="I16" s="4">
        <v>18</v>
      </c>
      <c r="J16" s="4"/>
      <c r="K16" s="4">
        <v>1998000</v>
      </c>
      <c r="L16" s="4"/>
      <c r="M16" s="4">
        <v>1998000000000</v>
      </c>
      <c r="N16" s="4"/>
      <c r="O16" s="4">
        <v>1997637862500</v>
      </c>
      <c r="P16" s="4"/>
      <c r="Q16" s="4">
        <v>0</v>
      </c>
      <c r="R16" s="4"/>
      <c r="S16" s="4">
        <v>0</v>
      </c>
      <c r="T16" s="4"/>
      <c r="U16" s="4">
        <v>0</v>
      </c>
      <c r="V16" s="4"/>
      <c r="W16" s="4">
        <v>0</v>
      </c>
      <c r="X16" s="4"/>
      <c r="Y16" s="4">
        <v>1998000</v>
      </c>
      <c r="Z16" s="4"/>
      <c r="AA16" s="4">
        <v>990100</v>
      </c>
      <c r="AB16" s="4"/>
      <c r="AC16" s="4">
        <v>1998000000000</v>
      </c>
      <c r="AD16" s="4"/>
      <c r="AE16" s="4">
        <v>1977861247661</v>
      </c>
      <c r="AG16" s="5">
        <v>3.5900000000000001E-2</v>
      </c>
    </row>
    <row r="17" spans="1:33" x14ac:dyDescent="0.45">
      <c r="A17" s="1" t="s">
        <v>60</v>
      </c>
      <c r="C17" s="1" t="s">
        <v>61</v>
      </c>
      <c r="E17" s="1" t="s">
        <v>62</v>
      </c>
      <c r="G17" s="4">
        <v>18.5</v>
      </c>
      <c r="H17" s="4"/>
      <c r="I17" s="4">
        <v>18.5</v>
      </c>
      <c r="J17" s="4"/>
      <c r="K17" s="4">
        <v>100</v>
      </c>
      <c r="L17" s="4"/>
      <c r="M17" s="4">
        <v>103528759</v>
      </c>
      <c r="N17" s="4"/>
      <c r="O17" s="4">
        <v>100981693</v>
      </c>
      <c r="P17" s="4"/>
      <c r="Q17" s="4">
        <v>0</v>
      </c>
      <c r="R17" s="4"/>
      <c r="S17" s="4">
        <v>0</v>
      </c>
      <c r="T17" s="4"/>
      <c r="U17" s="4">
        <v>0</v>
      </c>
      <c r="V17" s="4"/>
      <c r="W17" s="4">
        <v>0</v>
      </c>
      <c r="X17" s="4"/>
      <c r="Y17" s="4">
        <v>100</v>
      </c>
      <c r="Z17" s="4"/>
      <c r="AA17" s="4">
        <v>914000</v>
      </c>
      <c r="AB17" s="4"/>
      <c r="AC17" s="4">
        <v>103528759</v>
      </c>
      <c r="AD17" s="4"/>
      <c r="AE17" s="4">
        <v>91383433</v>
      </c>
      <c r="AG17" s="5">
        <v>0</v>
      </c>
    </row>
    <row r="18" spans="1:33" x14ac:dyDescent="0.45">
      <c r="A18" s="1" t="s">
        <v>63</v>
      </c>
      <c r="C18" s="1" t="s">
        <v>64</v>
      </c>
      <c r="E18" s="1" t="s">
        <v>65</v>
      </c>
      <c r="G18" s="4">
        <v>18</v>
      </c>
      <c r="H18" s="4"/>
      <c r="I18" s="4">
        <v>18</v>
      </c>
      <c r="J18" s="4"/>
      <c r="K18" s="4">
        <v>995000</v>
      </c>
      <c r="L18" s="4"/>
      <c r="M18" s="4">
        <v>995000000000</v>
      </c>
      <c r="N18" s="4"/>
      <c r="O18" s="4">
        <v>1004767852812</v>
      </c>
      <c r="P18" s="4"/>
      <c r="Q18" s="4">
        <v>0</v>
      </c>
      <c r="R18" s="4"/>
      <c r="S18" s="4">
        <v>0</v>
      </c>
      <c r="T18" s="4"/>
      <c r="U18" s="4">
        <v>0</v>
      </c>
      <c r="V18" s="4"/>
      <c r="W18" s="4">
        <v>0</v>
      </c>
      <c r="X18" s="4"/>
      <c r="Y18" s="4">
        <v>995000</v>
      </c>
      <c r="Z18" s="4"/>
      <c r="AA18" s="4">
        <v>1010000</v>
      </c>
      <c r="AB18" s="4"/>
      <c r="AC18" s="4">
        <v>995000000000</v>
      </c>
      <c r="AD18" s="4"/>
      <c r="AE18" s="4">
        <v>1004767852812</v>
      </c>
      <c r="AG18" s="5">
        <v>1.8200000000000001E-2</v>
      </c>
    </row>
    <row r="19" spans="1:33" x14ac:dyDescent="0.45">
      <c r="A19" s="1" t="s">
        <v>66</v>
      </c>
      <c r="C19" s="1" t="s">
        <v>67</v>
      </c>
      <c r="E19" s="1" t="s">
        <v>68</v>
      </c>
      <c r="G19" s="4">
        <v>18</v>
      </c>
      <c r="H19" s="4"/>
      <c r="I19" s="4">
        <v>18</v>
      </c>
      <c r="J19" s="4"/>
      <c r="K19" s="4">
        <v>2495000</v>
      </c>
      <c r="L19" s="4"/>
      <c r="M19" s="4">
        <v>2495000000000</v>
      </c>
      <c r="N19" s="4"/>
      <c r="O19" s="4">
        <v>2519493259062</v>
      </c>
      <c r="P19" s="4"/>
      <c r="Q19" s="4">
        <v>0</v>
      </c>
      <c r="R19" s="4"/>
      <c r="S19" s="4">
        <v>0</v>
      </c>
      <c r="T19" s="4"/>
      <c r="U19" s="4">
        <v>0</v>
      </c>
      <c r="V19" s="4"/>
      <c r="W19" s="4">
        <v>0</v>
      </c>
      <c r="X19" s="4"/>
      <c r="Y19" s="4">
        <v>2495000</v>
      </c>
      <c r="Z19" s="4"/>
      <c r="AA19" s="4">
        <v>1010000</v>
      </c>
      <c r="AB19" s="4"/>
      <c r="AC19" s="4">
        <v>2495000000000</v>
      </c>
      <c r="AD19" s="4"/>
      <c r="AE19" s="4">
        <v>2519493259062</v>
      </c>
      <c r="AG19" s="5">
        <v>4.58E-2</v>
      </c>
    </row>
    <row r="20" spans="1:33" x14ac:dyDescent="0.45">
      <c r="A20" s="1" t="s">
        <v>69</v>
      </c>
      <c r="C20" s="1" t="s">
        <v>70</v>
      </c>
      <c r="E20" s="1" t="s">
        <v>71</v>
      </c>
      <c r="G20" s="4">
        <v>17</v>
      </c>
      <c r="H20" s="4"/>
      <c r="I20" s="4">
        <v>17</v>
      </c>
      <c r="J20" s="4"/>
      <c r="K20" s="4">
        <v>263000</v>
      </c>
      <c r="L20" s="4"/>
      <c r="M20" s="4">
        <v>241729291202</v>
      </c>
      <c r="N20" s="4"/>
      <c r="O20" s="4">
        <v>254424787147</v>
      </c>
      <c r="P20" s="4"/>
      <c r="Q20" s="4">
        <v>0</v>
      </c>
      <c r="R20" s="4"/>
      <c r="S20" s="4">
        <v>0</v>
      </c>
      <c r="T20" s="4"/>
      <c r="U20" s="4">
        <v>0</v>
      </c>
      <c r="V20" s="4"/>
      <c r="W20" s="4">
        <v>0</v>
      </c>
      <c r="X20" s="4"/>
      <c r="Y20" s="4">
        <v>263000</v>
      </c>
      <c r="Z20" s="4"/>
      <c r="AA20" s="4">
        <v>1014160</v>
      </c>
      <c r="AB20" s="4"/>
      <c r="AC20" s="4">
        <v>241729291202</v>
      </c>
      <c r="AD20" s="4"/>
      <c r="AE20" s="4">
        <v>266675736260</v>
      </c>
      <c r="AG20" s="5">
        <v>4.7999999999999996E-3</v>
      </c>
    </row>
    <row r="21" spans="1:33" x14ac:dyDescent="0.45">
      <c r="A21" s="1" t="s">
        <v>72</v>
      </c>
      <c r="C21" s="1" t="s">
        <v>73</v>
      </c>
      <c r="E21" s="1" t="s">
        <v>74</v>
      </c>
      <c r="G21" s="4">
        <v>18</v>
      </c>
      <c r="H21" s="4"/>
      <c r="I21" s="4">
        <v>18</v>
      </c>
      <c r="J21" s="4"/>
      <c r="K21" s="4">
        <v>2095500</v>
      </c>
      <c r="L21" s="4"/>
      <c r="M21" s="4">
        <v>1990494495000</v>
      </c>
      <c r="N21" s="4"/>
      <c r="O21" s="4">
        <v>1985126380617</v>
      </c>
      <c r="P21" s="4"/>
      <c r="Q21" s="4">
        <v>0</v>
      </c>
      <c r="R21" s="4"/>
      <c r="S21" s="4">
        <v>0</v>
      </c>
      <c r="T21" s="4"/>
      <c r="U21" s="4">
        <v>0</v>
      </c>
      <c r="V21" s="4"/>
      <c r="W21" s="4">
        <v>0</v>
      </c>
      <c r="X21" s="4"/>
      <c r="Y21" s="4">
        <v>2095500</v>
      </c>
      <c r="Z21" s="4"/>
      <c r="AA21" s="4">
        <v>977510</v>
      </c>
      <c r="AB21" s="4"/>
      <c r="AC21" s="4">
        <v>1990494495000</v>
      </c>
      <c r="AD21" s="4"/>
      <c r="AE21" s="4">
        <v>2048000937537</v>
      </c>
      <c r="AG21" s="5">
        <v>3.7199999999999997E-2</v>
      </c>
    </row>
    <row r="22" spans="1:33" x14ac:dyDescent="0.45">
      <c r="A22" s="1" t="s">
        <v>75</v>
      </c>
      <c r="C22" s="1" t="s">
        <v>76</v>
      </c>
      <c r="E22" s="1" t="s">
        <v>77</v>
      </c>
      <c r="G22" s="4">
        <v>18</v>
      </c>
      <c r="H22" s="4"/>
      <c r="I22" s="4">
        <v>18</v>
      </c>
      <c r="J22" s="4"/>
      <c r="K22" s="4">
        <v>1000000</v>
      </c>
      <c r="L22" s="4"/>
      <c r="M22" s="4">
        <v>1000000000000</v>
      </c>
      <c r="N22" s="4"/>
      <c r="O22" s="4">
        <v>999818750000</v>
      </c>
      <c r="P22" s="4"/>
      <c r="Q22" s="4">
        <v>0</v>
      </c>
      <c r="R22" s="4"/>
      <c r="S22" s="4">
        <v>0</v>
      </c>
      <c r="T22" s="4"/>
      <c r="U22" s="4">
        <v>0</v>
      </c>
      <c r="V22" s="4"/>
      <c r="W22" s="4">
        <v>0</v>
      </c>
      <c r="X22" s="4"/>
      <c r="Y22" s="4">
        <v>1000000</v>
      </c>
      <c r="Z22" s="4"/>
      <c r="AA22" s="4">
        <v>926450</v>
      </c>
      <c r="AB22" s="4"/>
      <c r="AC22" s="4">
        <v>1000000000000</v>
      </c>
      <c r="AD22" s="4"/>
      <c r="AE22" s="4">
        <v>926282080937</v>
      </c>
      <c r="AG22" s="5">
        <v>1.6799999999999999E-2</v>
      </c>
    </row>
    <row r="23" spans="1:33" x14ac:dyDescent="0.45">
      <c r="A23" s="1" t="s">
        <v>78</v>
      </c>
      <c r="C23" s="1" t="s">
        <v>79</v>
      </c>
      <c r="E23" s="1" t="s">
        <v>80</v>
      </c>
      <c r="G23" s="4">
        <v>17</v>
      </c>
      <c r="H23" s="4"/>
      <c r="I23" s="4">
        <v>17</v>
      </c>
      <c r="J23" s="4"/>
      <c r="K23" s="4">
        <v>591900</v>
      </c>
      <c r="L23" s="4"/>
      <c r="M23" s="4">
        <v>554418752555</v>
      </c>
      <c r="N23" s="4"/>
      <c r="O23" s="4">
        <v>587413452010</v>
      </c>
      <c r="P23" s="4"/>
      <c r="Q23" s="4">
        <v>0</v>
      </c>
      <c r="R23" s="4"/>
      <c r="S23" s="4">
        <v>0</v>
      </c>
      <c r="T23" s="4"/>
      <c r="U23" s="4">
        <v>0</v>
      </c>
      <c r="V23" s="4"/>
      <c r="W23" s="4">
        <v>0</v>
      </c>
      <c r="X23" s="4"/>
      <c r="Y23" s="4">
        <v>591900</v>
      </c>
      <c r="Z23" s="4"/>
      <c r="AA23" s="4">
        <v>995000</v>
      </c>
      <c r="AB23" s="4"/>
      <c r="AC23" s="4">
        <v>554418752555</v>
      </c>
      <c r="AD23" s="4"/>
      <c r="AE23" s="4">
        <v>588833754534</v>
      </c>
      <c r="AG23" s="5">
        <v>1.0699999999999999E-2</v>
      </c>
    </row>
    <row r="24" spans="1:33" x14ac:dyDescent="0.45">
      <c r="A24" s="1" t="s">
        <v>81</v>
      </c>
      <c r="C24" s="1" t="s">
        <v>82</v>
      </c>
      <c r="E24" s="1" t="s">
        <v>83</v>
      </c>
      <c r="G24" s="4">
        <v>18</v>
      </c>
      <c r="H24" s="4"/>
      <c r="I24" s="4">
        <v>18</v>
      </c>
      <c r="J24" s="4"/>
      <c r="K24" s="4">
        <v>4100</v>
      </c>
      <c r="L24" s="4"/>
      <c r="M24" s="4">
        <v>3775684218</v>
      </c>
      <c r="N24" s="4"/>
      <c r="O24" s="4">
        <v>3976279168</v>
      </c>
      <c r="P24" s="4"/>
      <c r="Q24" s="4">
        <v>0</v>
      </c>
      <c r="R24" s="4"/>
      <c r="S24" s="4">
        <v>0</v>
      </c>
      <c r="T24" s="4"/>
      <c r="U24" s="4">
        <v>0</v>
      </c>
      <c r="V24" s="4"/>
      <c r="W24" s="4">
        <v>0</v>
      </c>
      <c r="X24" s="4"/>
      <c r="Y24" s="4">
        <v>4100</v>
      </c>
      <c r="Z24" s="4"/>
      <c r="AA24" s="4">
        <v>1028500</v>
      </c>
      <c r="AB24" s="4"/>
      <c r="AC24" s="4">
        <v>3775684218</v>
      </c>
      <c r="AD24" s="4"/>
      <c r="AE24" s="4">
        <v>4216085695</v>
      </c>
      <c r="AG24" s="5">
        <v>1E-4</v>
      </c>
    </row>
    <row r="25" spans="1:33" x14ac:dyDescent="0.45">
      <c r="A25" s="1" t="s">
        <v>84</v>
      </c>
      <c r="C25" s="1" t="s">
        <v>85</v>
      </c>
      <c r="E25" s="1" t="s">
        <v>86</v>
      </c>
      <c r="G25" s="4">
        <v>16</v>
      </c>
      <c r="H25" s="4"/>
      <c r="I25" s="4">
        <v>16</v>
      </c>
      <c r="J25" s="4"/>
      <c r="K25" s="4">
        <v>241900</v>
      </c>
      <c r="L25" s="4"/>
      <c r="M25" s="4">
        <v>235900609768</v>
      </c>
      <c r="N25" s="4"/>
      <c r="O25" s="4">
        <v>245483997959</v>
      </c>
      <c r="P25" s="4"/>
      <c r="Q25" s="4">
        <v>0</v>
      </c>
      <c r="R25" s="4"/>
      <c r="S25" s="4">
        <v>0</v>
      </c>
      <c r="T25" s="4"/>
      <c r="U25" s="4">
        <v>241900</v>
      </c>
      <c r="V25" s="4"/>
      <c r="W25" s="4">
        <v>241900000000</v>
      </c>
      <c r="X25" s="4"/>
      <c r="Y25" s="4">
        <v>0</v>
      </c>
      <c r="Z25" s="4"/>
      <c r="AA25" s="4">
        <v>0</v>
      </c>
      <c r="AB25" s="4"/>
      <c r="AC25" s="4">
        <v>0</v>
      </c>
      <c r="AD25" s="4"/>
      <c r="AE25" s="4">
        <v>0</v>
      </c>
      <c r="AG25" s="5">
        <v>0</v>
      </c>
    </row>
    <row r="26" spans="1:33" x14ac:dyDescent="0.45">
      <c r="A26" s="1" t="s">
        <v>87</v>
      </c>
      <c r="C26" s="1" t="s">
        <v>88</v>
      </c>
      <c r="E26" s="1" t="s">
        <v>89</v>
      </c>
      <c r="G26" s="4">
        <v>17</v>
      </c>
      <c r="H26" s="4"/>
      <c r="I26" s="4">
        <v>17</v>
      </c>
      <c r="J26" s="4"/>
      <c r="K26" s="4">
        <v>2980310</v>
      </c>
      <c r="L26" s="4"/>
      <c r="M26" s="4">
        <v>2743285945700</v>
      </c>
      <c r="N26" s="4"/>
      <c r="O26" s="4">
        <v>2895799905318</v>
      </c>
      <c r="P26" s="4"/>
      <c r="Q26" s="4">
        <v>0</v>
      </c>
      <c r="R26" s="4"/>
      <c r="S26" s="4">
        <v>0</v>
      </c>
      <c r="T26" s="4"/>
      <c r="U26" s="4">
        <v>0</v>
      </c>
      <c r="V26" s="4"/>
      <c r="W26" s="4">
        <v>0</v>
      </c>
      <c r="X26" s="4"/>
      <c r="Y26" s="4">
        <v>2980310</v>
      </c>
      <c r="Z26" s="4"/>
      <c r="AA26" s="4">
        <v>965000</v>
      </c>
      <c r="AB26" s="4"/>
      <c r="AC26" s="4">
        <v>2743285945700</v>
      </c>
      <c r="AD26" s="4"/>
      <c r="AE26" s="4">
        <v>2875477875154</v>
      </c>
      <c r="AG26" s="5">
        <v>5.2200000000000003E-2</v>
      </c>
    </row>
    <row r="27" spans="1:33" x14ac:dyDescent="0.45">
      <c r="A27" s="1" t="s">
        <v>90</v>
      </c>
      <c r="C27" s="1" t="s">
        <v>91</v>
      </c>
      <c r="E27" s="1" t="s">
        <v>92</v>
      </c>
      <c r="G27" s="4">
        <v>18</v>
      </c>
      <c r="H27" s="4"/>
      <c r="I27" s="4">
        <v>18</v>
      </c>
      <c r="J27" s="4"/>
      <c r="K27" s="4">
        <v>998998</v>
      </c>
      <c r="L27" s="4"/>
      <c r="M27" s="4">
        <v>949068080000</v>
      </c>
      <c r="N27" s="4"/>
      <c r="O27" s="4">
        <v>1008805100928</v>
      </c>
      <c r="P27" s="4"/>
      <c r="Q27" s="4">
        <v>0</v>
      </c>
      <c r="R27" s="4"/>
      <c r="S27" s="4">
        <v>0</v>
      </c>
      <c r="T27" s="4"/>
      <c r="U27" s="4">
        <v>0</v>
      </c>
      <c r="V27" s="4"/>
      <c r="W27" s="4">
        <v>0</v>
      </c>
      <c r="X27" s="4"/>
      <c r="Y27" s="4">
        <v>998998</v>
      </c>
      <c r="Z27" s="4"/>
      <c r="AA27" s="4">
        <v>1010000</v>
      </c>
      <c r="AB27" s="4"/>
      <c r="AC27" s="4">
        <v>949068080000</v>
      </c>
      <c r="AD27" s="4"/>
      <c r="AE27" s="4">
        <v>1008805100928</v>
      </c>
      <c r="AG27" s="5">
        <v>1.83E-2</v>
      </c>
    </row>
    <row r="28" spans="1:33" x14ac:dyDescent="0.45">
      <c r="A28" s="1" t="s">
        <v>93</v>
      </c>
      <c r="C28" s="1" t="s">
        <v>94</v>
      </c>
      <c r="E28" s="1" t="s">
        <v>95</v>
      </c>
      <c r="G28" s="4">
        <v>18</v>
      </c>
      <c r="H28" s="4"/>
      <c r="I28" s="4">
        <v>18</v>
      </c>
      <c r="J28" s="4"/>
      <c r="K28" s="4">
        <v>2999000</v>
      </c>
      <c r="L28" s="4"/>
      <c r="M28" s="4">
        <v>2999020011452</v>
      </c>
      <c r="N28" s="4"/>
      <c r="O28" s="4">
        <v>3028440995562</v>
      </c>
      <c r="P28" s="4"/>
      <c r="Q28" s="4">
        <v>0</v>
      </c>
      <c r="R28" s="4"/>
      <c r="S28" s="4">
        <v>0</v>
      </c>
      <c r="T28" s="4"/>
      <c r="U28" s="4">
        <v>0</v>
      </c>
      <c r="V28" s="4"/>
      <c r="W28" s="4">
        <v>0</v>
      </c>
      <c r="X28" s="4"/>
      <c r="Y28" s="4">
        <v>2999000</v>
      </c>
      <c r="Z28" s="4"/>
      <c r="AA28" s="4">
        <v>1010000</v>
      </c>
      <c r="AB28" s="4"/>
      <c r="AC28" s="4">
        <v>2999020011452</v>
      </c>
      <c r="AD28" s="4"/>
      <c r="AE28" s="4">
        <v>3028440995562</v>
      </c>
      <c r="AG28" s="5">
        <v>5.5E-2</v>
      </c>
    </row>
    <row r="29" spans="1:33" x14ac:dyDescent="0.45">
      <c r="A29" s="1" t="s">
        <v>96</v>
      </c>
      <c r="C29" s="1" t="s">
        <v>97</v>
      </c>
      <c r="E29" s="1" t="s">
        <v>98</v>
      </c>
      <c r="G29" s="4">
        <v>18</v>
      </c>
      <c r="H29" s="4"/>
      <c r="I29" s="4">
        <v>18</v>
      </c>
      <c r="J29" s="4"/>
      <c r="K29" s="4">
        <v>1993059</v>
      </c>
      <c r="L29" s="4"/>
      <c r="M29" s="4">
        <v>1993060211092</v>
      </c>
      <c r="N29" s="4"/>
      <c r="O29" s="4">
        <v>2012624735636</v>
      </c>
      <c r="P29" s="4"/>
      <c r="Q29" s="4">
        <v>0</v>
      </c>
      <c r="R29" s="4"/>
      <c r="S29" s="4">
        <v>0</v>
      </c>
      <c r="T29" s="4"/>
      <c r="U29" s="4">
        <v>0</v>
      </c>
      <c r="V29" s="4"/>
      <c r="W29" s="4">
        <v>0</v>
      </c>
      <c r="X29" s="4"/>
      <c r="Y29" s="4">
        <v>1993059</v>
      </c>
      <c r="Z29" s="4"/>
      <c r="AA29" s="4">
        <v>1000000</v>
      </c>
      <c r="AB29" s="4"/>
      <c r="AC29" s="4">
        <v>1993060211092</v>
      </c>
      <c r="AD29" s="4"/>
      <c r="AE29" s="4">
        <v>1992697758056</v>
      </c>
      <c r="AG29" s="5">
        <v>3.6200000000000003E-2</v>
      </c>
    </row>
    <row r="30" spans="1:33" x14ac:dyDescent="0.45">
      <c r="A30" s="1" t="s">
        <v>99</v>
      </c>
      <c r="C30" s="1" t="s">
        <v>97</v>
      </c>
      <c r="E30" s="1" t="s">
        <v>98</v>
      </c>
      <c r="G30" s="4">
        <v>18</v>
      </c>
      <c r="H30" s="4"/>
      <c r="I30" s="4">
        <v>18</v>
      </c>
      <c r="J30" s="4"/>
      <c r="K30" s="4">
        <v>1999000</v>
      </c>
      <c r="L30" s="4"/>
      <c r="M30" s="4">
        <v>1999000000000</v>
      </c>
      <c r="N30" s="4"/>
      <c r="O30" s="4">
        <f>1998637681250-1</f>
        <v>1998637681249</v>
      </c>
      <c r="P30" s="4"/>
      <c r="Q30" s="4">
        <v>0</v>
      </c>
      <c r="R30" s="4"/>
      <c r="S30" s="4">
        <v>0</v>
      </c>
      <c r="T30" s="4"/>
      <c r="U30" s="4">
        <v>0</v>
      </c>
      <c r="V30" s="4"/>
      <c r="W30" s="4">
        <v>0</v>
      </c>
      <c r="X30" s="4"/>
      <c r="Y30" s="4">
        <v>1999000</v>
      </c>
      <c r="Z30" s="4"/>
      <c r="AA30" s="4">
        <v>1000000</v>
      </c>
      <c r="AB30" s="4"/>
      <c r="AC30" s="4">
        <v>1999000000000</v>
      </c>
      <c r="AD30" s="4"/>
      <c r="AE30" s="4">
        <f>1998637681250-1</f>
        <v>1998637681249</v>
      </c>
      <c r="AG30" s="5">
        <v>3.6299999999999999E-2</v>
      </c>
    </row>
    <row r="31" spans="1:33" ht="19.5" thickBot="1" x14ac:dyDescent="0.5">
      <c r="K31" s="6">
        <f>SUM(K9:K30)</f>
        <v>42947608</v>
      </c>
      <c r="L31" s="4"/>
      <c r="M31" s="6">
        <f>SUM(M9:M30)</f>
        <v>41150165343246</v>
      </c>
      <c r="N31" s="4"/>
      <c r="O31" s="6">
        <f>SUM(O9:O30)</f>
        <v>42905732121138</v>
      </c>
      <c r="P31" s="4"/>
      <c r="Q31" s="6">
        <f>SUM(Q9:Q30)</f>
        <v>11000</v>
      </c>
      <c r="R31" s="4"/>
      <c r="S31" s="6">
        <f>SUM(S9:S30)</f>
        <v>10092278892</v>
      </c>
      <c r="T31" s="4"/>
      <c r="U31" s="6">
        <f>SUM(U9:U30)</f>
        <v>241900</v>
      </c>
      <c r="V31" s="4"/>
      <c r="W31" s="6">
        <f>SUM(W9:W30)</f>
        <v>241900000000</v>
      </c>
      <c r="X31" s="4"/>
      <c r="Y31" s="6">
        <f>SUM(Y9:Y30)</f>
        <v>42716708</v>
      </c>
      <c r="Z31" s="4"/>
      <c r="AA31" s="6">
        <f>SUM(AA9:AA30)</f>
        <v>20735566</v>
      </c>
      <c r="AB31" s="4"/>
      <c r="AC31" s="6">
        <f>SUM(AC9:AC30)</f>
        <v>40924357012370</v>
      </c>
      <c r="AD31" s="4"/>
      <c r="AE31" s="6">
        <f>SUM(AE9:AE30)</f>
        <v>42953240296180</v>
      </c>
      <c r="AG31" s="7">
        <f>SUM(AG9:AG30)</f>
        <v>0.78000000000000014</v>
      </c>
    </row>
    <row r="32" spans="1:33" ht="19.5" thickTop="1" x14ac:dyDescent="0.45"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</row>
    <row r="33" spans="15:29" x14ac:dyDescent="0.45">
      <c r="O33" s="2"/>
      <c r="AC33" s="10"/>
    </row>
    <row r="34" spans="15:29" x14ac:dyDescent="0.45">
      <c r="O34" s="2"/>
      <c r="AC34" s="10"/>
    </row>
    <row r="35" spans="15:29" x14ac:dyDescent="0.45">
      <c r="O35" s="2"/>
      <c r="AC35" s="11"/>
    </row>
    <row r="36" spans="15:29" x14ac:dyDescent="0.45">
      <c r="O36" s="2"/>
      <c r="AC36" s="10"/>
    </row>
    <row r="37" spans="15:29" x14ac:dyDescent="0.45">
      <c r="O37" s="2"/>
      <c r="AC37" s="10"/>
    </row>
    <row r="38" spans="15:29" x14ac:dyDescent="0.45">
      <c r="AC38" s="10"/>
    </row>
  </sheetData>
  <mergeCells count="26">
    <mergeCell ref="A4:AG4"/>
    <mergeCell ref="A3:AG3"/>
    <mergeCell ref="A2:AG2"/>
    <mergeCell ref="AA7:AA8"/>
    <mergeCell ref="AC7:AC8"/>
    <mergeCell ref="AE7:AE8"/>
    <mergeCell ref="AG7:AG8"/>
    <mergeCell ref="Y6:AG6"/>
    <mergeCell ref="U8"/>
    <mergeCell ref="W8"/>
    <mergeCell ref="U7:W7"/>
    <mergeCell ref="Q6:W6"/>
    <mergeCell ref="Y7:Y8"/>
    <mergeCell ref="O7:O8"/>
    <mergeCell ref="K6:O6"/>
    <mergeCell ref="Q8"/>
    <mergeCell ref="S8"/>
    <mergeCell ref="Q7:S7"/>
    <mergeCell ref="G7:G8"/>
    <mergeCell ref="I7:I8"/>
    <mergeCell ref="A6:I6"/>
    <mergeCell ref="K7:K8"/>
    <mergeCell ref="M7:M8"/>
    <mergeCell ref="A7:A8"/>
    <mergeCell ref="C7:C8"/>
    <mergeCell ref="E7:E8"/>
  </mergeCells>
  <pageMargins left="0.7" right="0.7" top="0.75" bottom="0.75" header="0.3" footer="0.3"/>
  <pageSetup scale="2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O10"/>
  <sheetViews>
    <sheetView rightToLeft="1" view="pageBreakPreview" zoomScale="115" zoomScaleNormal="100" zoomScaleSheetLayoutView="115" workbookViewId="0">
      <selection activeCell="A54" sqref="A54"/>
    </sheetView>
  </sheetViews>
  <sheetFormatPr defaultRowHeight="18.75" x14ac:dyDescent="0.45"/>
  <cols>
    <col min="1" max="1" width="23.28515625" style="1" bestFit="1" customWidth="1"/>
    <col min="2" max="2" width="1" style="1" customWidth="1"/>
    <col min="3" max="3" width="10.42578125" style="1" bestFit="1" customWidth="1"/>
    <col min="4" max="4" width="1" style="1" customWidth="1"/>
    <col min="5" max="5" width="15.7109375" style="1" bestFit="1" customWidth="1"/>
    <col min="6" max="6" width="1" style="1" customWidth="1"/>
    <col min="7" max="7" width="24.28515625" style="1" bestFit="1" customWidth="1"/>
    <col min="8" max="8" width="1" style="1" customWidth="1"/>
    <col min="9" max="9" width="16.28515625" style="1" bestFit="1" customWidth="1"/>
    <col min="10" max="10" width="1" style="1" customWidth="1"/>
    <col min="11" max="11" width="33.28515625" style="1" bestFit="1" customWidth="1"/>
    <col min="12" max="12" width="1" style="1" customWidth="1"/>
    <col min="13" max="16384" width="9.140625" style="1"/>
  </cols>
  <sheetData>
    <row r="2" spans="1:15" ht="30" x14ac:dyDescent="0.45">
      <c r="A2" s="14" t="s">
        <v>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</row>
    <row r="3" spans="1:15" ht="30" x14ac:dyDescent="0.45">
      <c r="A3" s="14" t="s">
        <v>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</row>
    <row r="4" spans="1:15" ht="30" x14ac:dyDescent="0.45">
      <c r="A4" s="14" t="s">
        <v>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</row>
    <row r="6" spans="1:15" ht="30" x14ac:dyDescent="0.45">
      <c r="A6" s="14" t="s">
        <v>3</v>
      </c>
      <c r="C6" s="15" t="s">
        <v>6</v>
      </c>
      <c r="D6" s="15" t="s">
        <v>6</v>
      </c>
      <c r="E6" s="15" t="s">
        <v>6</v>
      </c>
      <c r="F6" s="15" t="s">
        <v>6</v>
      </c>
      <c r="G6" s="15" t="s">
        <v>6</v>
      </c>
      <c r="H6" s="15" t="s">
        <v>6</v>
      </c>
      <c r="I6" s="15" t="s">
        <v>6</v>
      </c>
      <c r="J6" s="15" t="s">
        <v>6</v>
      </c>
      <c r="K6" s="15" t="s">
        <v>6</v>
      </c>
      <c r="L6" s="15" t="s">
        <v>6</v>
      </c>
    </row>
    <row r="7" spans="1:15" ht="23.25" customHeight="1" x14ac:dyDescent="0.45">
      <c r="A7" s="15" t="s">
        <v>3</v>
      </c>
      <c r="C7" s="15" t="s">
        <v>7</v>
      </c>
      <c r="E7" s="15" t="s">
        <v>100</v>
      </c>
      <c r="G7" s="15" t="s">
        <v>101</v>
      </c>
      <c r="I7" s="15" t="s">
        <v>102</v>
      </c>
      <c r="K7" s="15" t="s">
        <v>103</v>
      </c>
    </row>
    <row r="8" spans="1:15" x14ac:dyDescent="0.45">
      <c r="A8" s="1" t="s">
        <v>36</v>
      </c>
      <c r="C8" s="4">
        <v>3490000</v>
      </c>
      <c r="D8" s="4"/>
      <c r="E8" s="4">
        <v>1241523.3517</v>
      </c>
      <c r="F8" s="4"/>
      <c r="G8" s="4">
        <v>1261486</v>
      </c>
      <c r="I8" s="1" t="s">
        <v>104</v>
      </c>
      <c r="K8" s="4">
        <v>4402586140000</v>
      </c>
      <c r="L8" s="4"/>
      <c r="M8" s="4"/>
      <c r="N8" s="4"/>
      <c r="O8" s="4"/>
    </row>
    <row r="9" spans="1:15" x14ac:dyDescent="0.45">
      <c r="C9" s="4"/>
      <c r="D9" s="4"/>
      <c r="E9" s="4"/>
      <c r="F9" s="4"/>
      <c r="G9" s="4"/>
      <c r="K9" s="4"/>
      <c r="L9" s="4"/>
      <c r="M9" s="4"/>
      <c r="N9" s="4"/>
      <c r="O9" s="4"/>
    </row>
    <row r="10" spans="1:15" x14ac:dyDescent="0.45">
      <c r="C10" s="4"/>
      <c r="D10" s="4"/>
      <c r="E10" s="4"/>
      <c r="F10" s="4"/>
      <c r="G10" s="4"/>
      <c r="K10" s="4"/>
      <c r="L10" s="4"/>
      <c r="M10" s="4"/>
      <c r="N10" s="4"/>
      <c r="O10" s="4"/>
    </row>
  </sheetData>
  <mergeCells count="10">
    <mergeCell ref="A4:L4"/>
    <mergeCell ref="A3:L3"/>
    <mergeCell ref="A2:L2"/>
    <mergeCell ref="K7"/>
    <mergeCell ref="C6:L6"/>
    <mergeCell ref="A6:A7"/>
    <mergeCell ref="C7"/>
    <mergeCell ref="E7"/>
    <mergeCell ref="G7"/>
    <mergeCell ref="I7"/>
  </mergeCells>
  <pageMargins left="0.7" right="0.7" top="0.75" bottom="0.75" header="0.3" footer="0.3"/>
  <pageSetup scale="6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AE15"/>
  <sheetViews>
    <sheetView rightToLeft="1" view="pageBreakPreview" zoomScale="60" zoomScaleNormal="85" workbookViewId="0">
      <selection activeCell="G21" sqref="G21"/>
    </sheetView>
  </sheetViews>
  <sheetFormatPr defaultRowHeight="18.75" x14ac:dyDescent="0.45"/>
  <cols>
    <col min="1" max="1" width="52.42578125" style="1" bestFit="1" customWidth="1"/>
    <col min="2" max="2" width="1" style="1" customWidth="1"/>
    <col min="3" max="3" width="19.42578125" style="1" bestFit="1" customWidth="1"/>
    <col min="4" max="4" width="1" style="1" customWidth="1"/>
    <col min="5" max="5" width="11.5703125" style="1" bestFit="1" customWidth="1"/>
    <col min="6" max="6" width="1" style="1" customWidth="1"/>
    <col min="7" max="7" width="13.7109375" style="1" bestFit="1" customWidth="1"/>
    <col min="8" max="8" width="1" style="1" customWidth="1"/>
    <col min="9" max="9" width="24.28515625" style="1" bestFit="1" customWidth="1"/>
    <col min="10" max="10" width="1" style="1" customWidth="1"/>
    <col min="11" max="11" width="11.28515625" style="1" bestFit="1" customWidth="1"/>
    <col min="12" max="12" width="1" style="1" customWidth="1"/>
    <col min="13" max="13" width="19.7109375" style="1" bestFit="1" customWidth="1"/>
    <col min="14" max="14" width="1" style="1" customWidth="1"/>
    <col min="15" max="15" width="23.7109375" style="1" bestFit="1" customWidth="1"/>
    <col min="16" max="16" width="1" style="1" customWidth="1"/>
    <col min="17" max="17" width="7.7109375" style="1" bestFit="1" customWidth="1"/>
    <col min="18" max="18" width="1" style="1" customWidth="1"/>
    <col min="19" max="19" width="18.85546875" style="1" bestFit="1" customWidth="1"/>
    <col min="20" max="20" width="1" style="1" customWidth="1"/>
    <col min="21" max="21" width="11.28515625" style="1" bestFit="1" customWidth="1"/>
    <col min="22" max="22" width="1" style="1" customWidth="1"/>
    <col min="23" max="23" width="19.7109375" style="1" bestFit="1" customWidth="1"/>
    <col min="24" max="24" width="1" style="1" customWidth="1"/>
    <col min="25" max="25" width="7.7109375" style="1" bestFit="1" customWidth="1"/>
    <col min="26" max="26" width="1" style="1" customWidth="1"/>
    <col min="27" max="27" width="18.85546875" style="1" bestFit="1" customWidth="1"/>
    <col min="28" max="28" width="1" style="1" customWidth="1"/>
    <col min="29" max="29" width="23.7109375" style="1" bestFit="1" customWidth="1"/>
    <col min="30" max="30" width="1" style="1" customWidth="1"/>
    <col min="31" max="31" width="26.7109375" style="1" bestFit="1" customWidth="1"/>
    <col min="32" max="32" width="1" style="1" customWidth="1"/>
    <col min="33" max="33" width="9.140625" style="1" customWidth="1"/>
    <col min="34" max="16384" width="9.140625" style="1"/>
  </cols>
  <sheetData>
    <row r="2" spans="1:31" ht="30" x14ac:dyDescent="0.45">
      <c r="A2" s="14" t="s">
        <v>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</row>
    <row r="3" spans="1:31" ht="30" x14ac:dyDescent="0.45">
      <c r="A3" s="14" t="s">
        <v>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</row>
    <row r="4" spans="1:31" ht="30" x14ac:dyDescent="0.45">
      <c r="A4" s="14" t="s">
        <v>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</row>
    <row r="6" spans="1:31" ht="30" x14ac:dyDescent="0.45">
      <c r="A6" s="15" t="s">
        <v>105</v>
      </c>
      <c r="B6" s="15" t="s">
        <v>105</v>
      </c>
      <c r="C6" s="15" t="s">
        <v>105</v>
      </c>
      <c r="D6" s="15" t="s">
        <v>105</v>
      </c>
      <c r="E6" s="15" t="s">
        <v>105</v>
      </c>
      <c r="F6" s="15" t="s">
        <v>105</v>
      </c>
      <c r="G6" s="15" t="s">
        <v>105</v>
      </c>
      <c r="H6" s="15" t="s">
        <v>105</v>
      </c>
      <c r="I6" s="15" t="s">
        <v>105</v>
      </c>
      <c r="K6" s="15" t="s">
        <v>4</v>
      </c>
      <c r="L6" s="15" t="s">
        <v>4</v>
      </c>
      <c r="M6" s="15" t="s">
        <v>4</v>
      </c>
      <c r="N6" s="15" t="s">
        <v>4</v>
      </c>
      <c r="O6" s="15" t="s">
        <v>4</v>
      </c>
      <c r="Q6" s="15" t="s">
        <v>5</v>
      </c>
      <c r="R6" s="15" t="s">
        <v>5</v>
      </c>
      <c r="S6" s="15" t="s">
        <v>5</v>
      </c>
      <c r="T6" s="15" t="s">
        <v>5</v>
      </c>
      <c r="U6" s="15" t="s">
        <v>5</v>
      </c>
      <c r="V6" s="15" t="s">
        <v>5</v>
      </c>
      <c r="W6" s="15" t="s">
        <v>5</v>
      </c>
      <c r="Y6" s="15" t="s">
        <v>6</v>
      </c>
      <c r="Z6" s="15" t="s">
        <v>6</v>
      </c>
      <c r="AA6" s="15" t="s">
        <v>6</v>
      </c>
      <c r="AB6" s="15" t="s">
        <v>6</v>
      </c>
      <c r="AC6" s="15" t="s">
        <v>6</v>
      </c>
      <c r="AD6" s="15" t="s">
        <v>6</v>
      </c>
      <c r="AE6" s="15" t="s">
        <v>6</v>
      </c>
    </row>
    <row r="7" spans="1:31" ht="30" x14ac:dyDescent="0.45">
      <c r="A7" s="14" t="s">
        <v>106</v>
      </c>
      <c r="C7" s="14" t="s">
        <v>33</v>
      </c>
      <c r="E7" s="14" t="s">
        <v>34</v>
      </c>
      <c r="G7" s="14" t="s">
        <v>107</v>
      </c>
      <c r="I7" s="14" t="s">
        <v>31</v>
      </c>
      <c r="K7" s="14" t="s">
        <v>7</v>
      </c>
      <c r="M7" s="14" t="s">
        <v>8</v>
      </c>
      <c r="O7" s="14" t="s">
        <v>9</v>
      </c>
      <c r="Q7" s="15" t="s">
        <v>10</v>
      </c>
      <c r="R7" s="15" t="s">
        <v>10</v>
      </c>
      <c r="S7" s="15" t="s">
        <v>10</v>
      </c>
      <c r="U7" s="15" t="s">
        <v>11</v>
      </c>
      <c r="V7" s="15" t="s">
        <v>11</v>
      </c>
      <c r="W7" s="15" t="s">
        <v>11</v>
      </c>
      <c r="Y7" s="14" t="s">
        <v>7</v>
      </c>
      <c r="AA7" s="14" t="s">
        <v>8</v>
      </c>
      <c r="AC7" s="14" t="s">
        <v>9</v>
      </c>
      <c r="AE7" s="14" t="s">
        <v>108</v>
      </c>
    </row>
    <row r="8" spans="1:31" ht="30" x14ac:dyDescent="0.45">
      <c r="A8" s="15" t="s">
        <v>106</v>
      </c>
      <c r="C8" s="15" t="s">
        <v>33</v>
      </c>
      <c r="E8" s="15" t="s">
        <v>34</v>
      </c>
      <c r="G8" s="15" t="s">
        <v>107</v>
      </c>
      <c r="I8" s="15" t="s">
        <v>31</v>
      </c>
      <c r="K8" s="15" t="s">
        <v>7</v>
      </c>
      <c r="M8" s="15" t="s">
        <v>8</v>
      </c>
      <c r="O8" s="15" t="s">
        <v>9</v>
      </c>
      <c r="Q8" s="15" t="s">
        <v>7</v>
      </c>
      <c r="S8" s="15" t="s">
        <v>8</v>
      </c>
      <c r="U8" s="15" t="s">
        <v>7</v>
      </c>
      <c r="W8" s="15" t="s">
        <v>14</v>
      </c>
      <c r="Y8" s="15" t="s">
        <v>7</v>
      </c>
      <c r="AA8" s="15" t="s">
        <v>8</v>
      </c>
      <c r="AC8" s="15" t="s">
        <v>9</v>
      </c>
      <c r="AE8" s="15" t="s">
        <v>108</v>
      </c>
    </row>
    <row r="9" spans="1:31" x14ac:dyDescent="0.45">
      <c r="A9" s="1" t="s">
        <v>109</v>
      </c>
      <c r="C9" s="1" t="s">
        <v>110</v>
      </c>
      <c r="E9" s="2">
        <v>21.5</v>
      </c>
      <c r="G9" s="4">
        <v>0</v>
      </c>
      <c r="H9" s="4"/>
      <c r="I9" s="4" t="s">
        <v>111</v>
      </c>
      <c r="J9" s="4"/>
      <c r="K9" s="4">
        <v>1240000</v>
      </c>
      <c r="L9" s="4"/>
      <c r="M9" s="4">
        <v>1240000000000</v>
      </c>
      <c r="N9" s="4"/>
      <c r="O9" s="4">
        <v>1240000000000</v>
      </c>
      <c r="P9" s="4"/>
      <c r="Q9" s="4">
        <v>0</v>
      </c>
      <c r="R9" s="4"/>
      <c r="S9" s="4">
        <v>0</v>
      </c>
      <c r="T9" s="4"/>
      <c r="U9" s="4">
        <v>1240000</v>
      </c>
      <c r="V9" s="4"/>
      <c r="W9" s="4">
        <v>1240001000000</v>
      </c>
      <c r="X9" s="4"/>
      <c r="Y9" s="4">
        <v>0</v>
      </c>
      <c r="Z9" s="4"/>
      <c r="AA9" s="4">
        <v>0</v>
      </c>
      <c r="AB9" s="4"/>
      <c r="AC9" s="4">
        <v>0</v>
      </c>
      <c r="AE9" s="1" t="s">
        <v>19</v>
      </c>
    </row>
    <row r="10" spans="1:31" x14ac:dyDescent="0.45"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</row>
    <row r="11" spans="1:31" x14ac:dyDescent="0.45"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</row>
    <row r="12" spans="1:31" x14ac:dyDescent="0.45"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</row>
    <row r="13" spans="1:31" x14ac:dyDescent="0.45"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</row>
    <row r="14" spans="1:31" x14ac:dyDescent="0.45"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</row>
    <row r="15" spans="1:31" x14ac:dyDescent="0.45"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</row>
  </sheetData>
  <mergeCells count="25">
    <mergeCell ref="A4:AE4"/>
    <mergeCell ref="A3:AE3"/>
    <mergeCell ref="A2:AE2"/>
    <mergeCell ref="Q6:W6"/>
    <mergeCell ref="Y7:Y8"/>
    <mergeCell ref="AA7:AA8"/>
    <mergeCell ref="AC7:AC8"/>
    <mergeCell ref="AE7:AE8"/>
    <mergeCell ref="Y6:AE6"/>
    <mergeCell ref="Q8"/>
    <mergeCell ref="S8"/>
    <mergeCell ref="Q7:S7"/>
    <mergeCell ref="U8"/>
    <mergeCell ref="W8"/>
    <mergeCell ref="U7:W7"/>
    <mergeCell ref="A6:I6"/>
    <mergeCell ref="K7:K8"/>
    <mergeCell ref="M7:M8"/>
    <mergeCell ref="O7:O8"/>
    <mergeCell ref="K6:O6"/>
    <mergeCell ref="A7:A8"/>
    <mergeCell ref="C7:C8"/>
    <mergeCell ref="E7:E8"/>
    <mergeCell ref="G7:G8"/>
    <mergeCell ref="I7:I8"/>
  </mergeCells>
  <pageMargins left="0.7" right="0.7" top="0.75" bottom="0.75" header="0.3" footer="0.3"/>
  <pageSetup scale="27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S33"/>
  <sheetViews>
    <sheetView rightToLeft="1" view="pageBreakPreview" zoomScale="60" zoomScaleNormal="100" workbookViewId="0">
      <selection activeCell="L20" sqref="L20"/>
    </sheetView>
  </sheetViews>
  <sheetFormatPr defaultRowHeight="18.75" x14ac:dyDescent="0.45"/>
  <cols>
    <col min="1" max="1" width="25.42578125" style="1" bestFit="1" customWidth="1"/>
    <col min="2" max="2" width="1" style="1" customWidth="1"/>
    <col min="3" max="3" width="26.5703125" style="1" bestFit="1" customWidth="1"/>
    <col min="4" max="4" width="1" style="1" customWidth="1"/>
    <col min="5" max="5" width="14.42578125" style="1" bestFit="1" customWidth="1"/>
    <col min="6" max="6" width="1" style="1" customWidth="1"/>
    <col min="7" max="7" width="15.85546875" style="1" bestFit="1" customWidth="1"/>
    <col min="8" max="8" width="1" style="1" customWidth="1"/>
    <col min="9" max="9" width="11.5703125" style="1" bestFit="1" customWidth="1"/>
    <col min="10" max="10" width="1" style="1" customWidth="1"/>
    <col min="11" max="11" width="20.140625" style="1" bestFit="1" customWidth="1"/>
    <col min="12" max="12" width="1" style="1" customWidth="1"/>
    <col min="13" max="13" width="20.5703125" style="1" bestFit="1" customWidth="1"/>
    <col min="14" max="14" width="1" style="1" customWidth="1"/>
    <col min="15" max="15" width="21.140625" style="1" bestFit="1" customWidth="1"/>
    <col min="16" max="16" width="1" style="1" customWidth="1"/>
    <col min="17" max="17" width="19.7109375" style="1" bestFit="1" customWidth="1"/>
    <col min="18" max="18" width="1" style="1" customWidth="1"/>
    <col min="19" max="19" width="26.710937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30" x14ac:dyDescent="0.45">
      <c r="A2" s="14" t="s">
        <v>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</row>
    <row r="3" spans="1:19" ht="30" x14ac:dyDescent="0.45">
      <c r="A3" s="14" t="s">
        <v>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</row>
    <row r="4" spans="1:19" ht="30" x14ac:dyDescent="0.45">
      <c r="A4" s="14" t="s">
        <v>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</row>
    <row r="6" spans="1:19" ht="30" x14ac:dyDescent="0.45">
      <c r="A6" s="14" t="s">
        <v>112</v>
      </c>
      <c r="C6" s="15" t="s">
        <v>113</v>
      </c>
      <c r="D6" s="15" t="s">
        <v>113</v>
      </c>
      <c r="E6" s="15" t="s">
        <v>113</v>
      </c>
      <c r="F6" s="15" t="s">
        <v>113</v>
      </c>
      <c r="G6" s="15" t="s">
        <v>113</v>
      </c>
      <c r="H6" s="15" t="s">
        <v>113</v>
      </c>
      <c r="I6" s="15" t="s">
        <v>113</v>
      </c>
      <c r="K6" s="15" t="s">
        <v>4</v>
      </c>
      <c r="M6" s="15" t="s">
        <v>5</v>
      </c>
      <c r="N6" s="15" t="s">
        <v>5</v>
      </c>
      <c r="O6" s="15" t="s">
        <v>5</v>
      </c>
      <c r="Q6" s="15" t="s">
        <v>6</v>
      </c>
      <c r="R6" s="15" t="s">
        <v>6</v>
      </c>
      <c r="S6" s="15" t="s">
        <v>6</v>
      </c>
    </row>
    <row r="7" spans="1:19" ht="30" x14ac:dyDescent="0.45">
      <c r="A7" s="15" t="s">
        <v>112</v>
      </c>
      <c r="C7" s="15" t="s">
        <v>114</v>
      </c>
      <c r="E7" s="15" t="s">
        <v>115</v>
      </c>
      <c r="G7" s="15" t="s">
        <v>116</v>
      </c>
      <c r="I7" s="15" t="s">
        <v>34</v>
      </c>
      <c r="K7" s="15" t="s">
        <v>117</v>
      </c>
      <c r="M7" s="15" t="s">
        <v>118</v>
      </c>
      <c r="O7" s="15" t="s">
        <v>119</v>
      </c>
      <c r="Q7" s="15" t="s">
        <v>117</v>
      </c>
      <c r="S7" s="15" t="s">
        <v>108</v>
      </c>
    </row>
    <row r="8" spans="1:19" x14ac:dyDescent="0.45">
      <c r="A8" s="1" t="s">
        <v>120</v>
      </c>
      <c r="C8" s="1" t="s">
        <v>121</v>
      </c>
      <c r="E8" s="1" t="s">
        <v>122</v>
      </c>
      <c r="G8" s="1" t="s">
        <v>123</v>
      </c>
      <c r="I8" s="4">
        <v>0</v>
      </c>
      <c r="J8" s="4"/>
      <c r="K8" s="4">
        <v>178624</v>
      </c>
      <c r="L8" s="4"/>
      <c r="M8" s="4">
        <v>1511</v>
      </c>
      <c r="N8" s="4"/>
      <c r="O8" s="4">
        <v>0</v>
      </c>
      <c r="P8" s="4"/>
      <c r="Q8" s="4">
        <v>180135</v>
      </c>
      <c r="S8" s="5">
        <v>0</v>
      </c>
    </row>
    <row r="9" spans="1:19" x14ac:dyDescent="0.45">
      <c r="A9" s="1" t="s">
        <v>124</v>
      </c>
      <c r="C9" s="1" t="s">
        <v>125</v>
      </c>
      <c r="E9" s="1" t="s">
        <v>126</v>
      </c>
      <c r="G9" s="1" t="s">
        <v>127</v>
      </c>
      <c r="I9" s="4">
        <v>0</v>
      </c>
      <c r="J9" s="4"/>
      <c r="K9" s="4">
        <v>188986</v>
      </c>
      <c r="L9" s="4"/>
      <c r="M9" s="4">
        <v>0</v>
      </c>
      <c r="N9" s="4"/>
      <c r="O9" s="4">
        <v>0</v>
      </c>
      <c r="P9" s="4"/>
      <c r="Q9" s="4">
        <v>188986</v>
      </c>
      <c r="S9" s="5">
        <v>0</v>
      </c>
    </row>
    <row r="10" spans="1:19" x14ac:dyDescent="0.45">
      <c r="A10" s="1" t="s">
        <v>128</v>
      </c>
      <c r="C10" s="1" t="s">
        <v>129</v>
      </c>
      <c r="E10" s="1" t="s">
        <v>126</v>
      </c>
      <c r="G10" s="1" t="s">
        <v>123</v>
      </c>
      <c r="I10" s="4">
        <v>0</v>
      </c>
      <c r="J10" s="4"/>
      <c r="K10" s="4">
        <v>138234437056</v>
      </c>
      <c r="L10" s="4"/>
      <c r="M10" s="4">
        <v>500493409397</v>
      </c>
      <c r="N10" s="4"/>
      <c r="O10" s="4">
        <v>620215984183</v>
      </c>
      <c r="P10" s="4"/>
      <c r="Q10" s="4">
        <v>18511862270</v>
      </c>
      <c r="S10" s="5">
        <v>2.9999999999999997E-4</v>
      </c>
    </row>
    <row r="11" spans="1:19" x14ac:dyDescent="0.45">
      <c r="A11" s="1" t="s">
        <v>128</v>
      </c>
      <c r="C11" s="1" t="s">
        <v>130</v>
      </c>
      <c r="E11" s="1" t="s">
        <v>122</v>
      </c>
      <c r="G11" s="1" t="s">
        <v>123</v>
      </c>
      <c r="I11" s="4">
        <v>0</v>
      </c>
      <c r="J11" s="4"/>
      <c r="K11" s="4">
        <v>118179082581</v>
      </c>
      <c r="L11" s="4"/>
      <c r="M11" s="4">
        <v>8651463476079</v>
      </c>
      <c r="N11" s="4"/>
      <c r="O11" s="4">
        <v>8711531063518</v>
      </c>
      <c r="P11" s="4"/>
      <c r="Q11" s="4">
        <v>58111495142</v>
      </c>
      <c r="S11" s="5">
        <v>1.1000000000000001E-3</v>
      </c>
    </row>
    <row r="12" spans="1:19" x14ac:dyDescent="0.45">
      <c r="A12" s="1" t="s">
        <v>131</v>
      </c>
      <c r="C12" s="1" t="s">
        <v>132</v>
      </c>
      <c r="E12" s="1" t="s">
        <v>122</v>
      </c>
      <c r="G12" s="1" t="s">
        <v>123</v>
      </c>
      <c r="I12" s="4">
        <v>0</v>
      </c>
      <c r="J12" s="4"/>
      <c r="K12" s="4">
        <v>245776</v>
      </c>
      <c r="L12" s="4"/>
      <c r="M12" s="4">
        <v>8284447874450</v>
      </c>
      <c r="N12" s="4"/>
      <c r="O12" s="4">
        <v>8284438244498</v>
      </c>
      <c r="P12" s="4"/>
      <c r="Q12" s="4">
        <v>9875728</v>
      </c>
      <c r="S12" s="5">
        <v>0</v>
      </c>
    </row>
    <row r="13" spans="1:19" x14ac:dyDescent="0.45">
      <c r="A13" s="1" t="s">
        <v>133</v>
      </c>
      <c r="C13" s="1" t="s">
        <v>134</v>
      </c>
      <c r="E13" s="1" t="s">
        <v>122</v>
      </c>
      <c r="G13" s="1" t="s">
        <v>123</v>
      </c>
      <c r="I13" s="4">
        <v>0</v>
      </c>
      <c r="J13" s="4"/>
      <c r="K13" s="4">
        <v>116600</v>
      </c>
      <c r="L13" s="4"/>
      <c r="M13" s="4">
        <v>450495</v>
      </c>
      <c r="N13" s="4"/>
      <c r="O13" s="4">
        <v>0</v>
      </c>
      <c r="P13" s="4"/>
      <c r="Q13" s="4">
        <v>567095</v>
      </c>
      <c r="S13" s="5">
        <v>0</v>
      </c>
    </row>
    <row r="14" spans="1:19" x14ac:dyDescent="0.45">
      <c r="A14" s="1" t="s">
        <v>135</v>
      </c>
      <c r="C14" s="1" t="s">
        <v>136</v>
      </c>
      <c r="E14" s="1" t="s">
        <v>122</v>
      </c>
      <c r="G14" s="1" t="s">
        <v>123</v>
      </c>
      <c r="I14" s="4">
        <v>0</v>
      </c>
      <c r="J14" s="4"/>
      <c r="K14" s="4">
        <v>34875</v>
      </c>
      <c r="L14" s="4"/>
      <c r="M14" s="4">
        <v>0</v>
      </c>
      <c r="N14" s="4"/>
      <c r="O14" s="4">
        <v>0</v>
      </c>
      <c r="P14" s="4"/>
      <c r="Q14" s="4">
        <v>34875</v>
      </c>
      <c r="S14" s="5">
        <v>0</v>
      </c>
    </row>
    <row r="15" spans="1:19" x14ac:dyDescent="0.45">
      <c r="A15" s="1" t="s">
        <v>137</v>
      </c>
      <c r="C15" s="1" t="s">
        <v>138</v>
      </c>
      <c r="E15" s="1" t="s">
        <v>122</v>
      </c>
      <c r="G15" s="1" t="s">
        <v>139</v>
      </c>
      <c r="I15" s="4">
        <v>0</v>
      </c>
      <c r="J15" s="4"/>
      <c r="K15" s="4">
        <v>9813712</v>
      </c>
      <c r="L15" s="4"/>
      <c r="M15" s="4">
        <v>39240054793</v>
      </c>
      <c r="N15" s="4"/>
      <c r="O15" s="4">
        <v>39249608000</v>
      </c>
      <c r="P15" s="4"/>
      <c r="Q15" s="4">
        <v>260505</v>
      </c>
      <c r="S15" s="5">
        <v>0</v>
      </c>
    </row>
    <row r="16" spans="1:19" x14ac:dyDescent="0.45">
      <c r="A16" s="1" t="s">
        <v>140</v>
      </c>
      <c r="C16" s="1" t="s">
        <v>141</v>
      </c>
      <c r="E16" s="1" t="s">
        <v>122</v>
      </c>
      <c r="G16" s="1" t="s">
        <v>142</v>
      </c>
      <c r="I16" s="4">
        <v>0</v>
      </c>
      <c r="J16" s="4"/>
      <c r="K16" s="4">
        <v>411368</v>
      </c>
      <c r="L16" s="4"/>
      <c r="M16" s="4">
        <v>1000000</v>
      </c>
      <c r="N16" s="4"/>
      <c r="O16" s="4">
        <v>0</v>
      </c>
      <c r="P16" s="4"/>
      <c r="Q16" s="4">
        <v>1411368</v>
      </c>
      <c r="S16" s="5">
        <v>0</v>
      </c>
    </row>
    <row r="17" spans="1:19" x14ac:dyDescent="0.45">
      <c r="A17" s="1" t="s">
        <v>143</v>
      </c>
      <c r="C17" s="1" t="s">
        <v>144</v>
      </c>
      <c r="E17" s="1" t="s">
        <v>122</v>
      </c>
      <c r="G17" s="1" t="s">
        <v>145</v>
      </c>
      <c r="I17" s="4">
        <v>0</v>
      </c>
      <c r="J17" s="4"/>
      <c r="K17" s="4">
        <v>1070938</v>
      </c>
      <c r="L17" s="4"/>
      <c r="M17" s="4">
        <v>4529</v>
      </c>
      <c r="N17" s="4"/>
      <c r="O17" s="4">
        <v>504000</v>
      </c>
      <c r="P17" s="4"/>
      <c r="Q17" s="4">
        <v>571467</v>
      </c>
      <c r="S17" s="5">
        <v>0</v>
      </c>
    </row>
    <row r="18" spans="1:19" x14ac:dyDescent="0.45">
      <c r="A18" s="1" t="s">
        <v>146</v>
      </c>
      <c r="C18" s="1" t="s">
        <v>147</v>
      </c>
      <c r="E18" s="1" t="s">
        <v>122</v>
      </c>
      <c r="G18" s="1" t="s">
        <v>148</v>
      </c>
      <c r="I18" s="4">
        <v>0</v>
      </c>
      <c r="J18" s="4"/>
      <c r="K18" s="4">
        <v>9315</v>
      </c>
      <c r="L18" s="4"/>
      <c r="M18" s="4">
        <v>1000000</v>
      </c>
      <c r="N18" s="4"/>
      <c r="O18" s="4">
        <v>0</v>
      </c>
      <c r="P18" s="4"/>
      <c r="Q18" s="4">
        <v>1009315</v>
      </c>
      <c r="S18" s="5">
        <v>0</v>
      </c>
    </row>
    <row r="19" spans="1:19" x14ac:dyDescent="0.45">
      <c r="A19" s="1" t="s">
        <v>149</v>
      </c>
      <c r="C19" s="1" t="s">
        <v>150</v>
      </c>
      <c r="E19" s="1" t="s">
        <v>122</v>
      </c>
      <c r="G19" s="1" t="s">
        <v>151</v>
      </c>
      <c r="I19" s="4">
        <v>0</v>
      </c>
      <c r="J19" s="4"/>
      <c r="K19" s="4">
        <v>467708</v>
      </c>
      <c r="L19" s="4"/>
      <c r="M19" s="4">
        <v>0</v>
      </c>
      <c r="N19" s="4"/>
      <c r="O19" s="4">
        <v>0</v>
      </c>
      <c r="P19" s="4"/>
      <c r="Q19" s="4">
        <v>467708</v>
      </c>
      <c r="S19" s="5">
        <v>0</v>
      </c>
    </row>
    <row r="20" spans="1:19" x14ac:dyDescent="0.45">
      <c r="A20" s="1" t="s">
        <v>152</v>
      </c>
      <c r="C20" s="1" t="s">
        <v>153</v>
      </c>
      <c r="E20" s="1" t="s">
        <v>122</v>
      </c>
      <c r="G20" s="1" t="s">
        <v>154</v>
      </c>
      <c r="I20" s="4">
        <v>0</v>
      </c>
      <c r="J20" s="4"/>
      <c r="K20" s="4">
        <v>20149774914</v>
      </c>
      <c r="L20" s="4"/>
      <c r="M20" s="4">
        <v>52518386519</v>
      </c>
      <c r="N20" s="4"/>
      <c r="O20" s="4">
        <v>60266263822</v>
      </c>
      <c r="P20" s="4"/>
      <c r="Q20" s="4">
        <v>12401897611</v>
      </c>
      <c r="S20" s="5">
        <v>2.0000000000000001E-4</v>
      </c>
    </row>
    <row r="21" spans="1:19" x14ac:dyDescent="0.45">
      <c r="A21" s="1" t="s">
        <v>155</v>
      </c>
      <c r="C21" s="1" t="s">
        <v>156</v>
      </c>
      <c r="E21" s="1" t="s">
        <v>122</v>
      </c>
      <c r="G21" s="1" t="s">
        <v>157</v>
      </c>
      <c r="I21" s="4">
        <v>0</v>
      </c>
      <c r="J21" s="4"/>
      <c r="K21" s="4">
        <v>730000</v>
      </c>
      <c r="L21" s="4"/>
      <c r="M21" s="4">
        <v>0</v>
      </c>
      <c r="N21" s="4"/>
      <c r="O21" s="4">
        <v>0</v>
      </c>
      <c r="P21" s="4"/>
      <c r="Q21" s="4">
        <v>730000</v>
      </c>
      <c r="S21" s="5">
        <v>0</v>
      </c>
    </row>
    <row r="22" spans="1:19" x14ac:dyDescent="0.45">
      <c r="A22" s="1" t="s">
        <v>158</v>
      </c>
      <c r="C22" s="1" t="s">
        <v>159</v>
      </c>
      <c r="E22" s="1" t="s">
        <v>160</v>
      </c>
      <c r="G22" s="1" t="s">
        <v>161</v>
      </c>
      <c r="I22" s="4">
        <v>20</v>
      </c>
      <c r="J22" s="4"/>
      <c r="K22" s="4">
        <v>2165000000000</v>
      </c>
      <c r="L22" s="4"/>
      <c r="M22" s="4">
        <v>0</v>
      </c>
      <c r="N22" s="4"/>
      <c r="O22" s="4">
        <v>0</v>
      </c>
      <c r="P22" s="4"/>
      <c r="Q22" s="4">
        <v>2165000000000</v>
      </c>
      <c r="S22" s="5">
        <v>3.9300000000000002E-2</v>
      </c>
    </row>
    <row r="23" spans="1:19" x14ac:dyDescent="0.45">
      <c r="A23" s="1" t="s">
        <v>162</v>
      </c>
      <c r="C23" s="1" t="s">
        <v>163</v>
      </c>
      <c r="E23" s="1" t="s">
        <v>160</v>
      </c>
      <c r="G23" s="1" t="s">
        <v>161</v>
      </c>
      <c r="I23" s="4">
        <v>20</v>
      </c>
      <c r="J23" s="4"/>
      <c r="K23" s="4">
        <v>2165000000000</v>
      </c>
      <c r="L23" s="4"/>
      <c r="M23" s="4">
        <v>0</v>
      </c>
      <c r="N23" s="4"/>
      <c r="O23" s="4">
        <v>0</v>
      </c>
      <c r="P23" s="4"/>
      <c r="Q23" s="4">
        <v>2165000000000</v>
      </c>
      <c r="S23" s="5">
        <v>3.9300000000000002E-2</v>
      </c>
    </row>
    <row r="24" spans="1:19" x14ac:dyDescent="0.45">
      <c r="A24" s="1" t="s">
        <v>164</v>
      </c>
      <c r="C24" s="1" t="s">
        <v>165</v>
      </c>
      <c r="E24" s="1" t="s">
        <v>160</v>
      </c>
      <c r="G24" s="1" t="s">
        <v>166</v>
      </c>
      <c r="I24" s="4">
        <v>24.5</v>
      </c>
      <c r="J24" s="4"/>
      <c r="K24" s="4">
        <v>320000000000</v>
      </c>
      <c r="L24" s="4"/>
      <c r="M24" s="4">
        <v>0</v>
      </c>
      <c r="N24" s="4"/>
      <c r="O24" s="4">
        <v>0</v>
      </c>
      <c r="P24" s="4"/>
      <c r="Q24" s="4">
        <v>320000000000</v>
      </c>
      <c r="S24" s="5">
        <v>5.7999999999999996E-3</v>
      </c>
    </row>
    <row r="25" spans="1:19" x14ac:dyDescent="0.45">
      <c r="A25" s="1" t="s">
        <v>167</v>
      </c>
      <c r="C25" s="1" t="s">
        <v>168</v>
      </c>
      <c r="E25" s="1" t="s">
        <v>160</v>
      </c>
      <c r="G25" s="1" t="s">
        <v>169</v>
      </c>
      <c r="I25" s="4">
        <v>26</v>
      </c>
      <c r="J25" s="4"/>
      <c r="K25" s="4">
        <v>600000000000</v>
      </c>
      <c r="L25" s="4"/>
      <c r="M25" s="4">
        <v>0</v>
      </c>
      <c r="N25" s="4"/>
      <c r="O25" s="4">
        <v>0</v>
      </c>
      <c r="P25" s="4"/>
      <c r="Q25" s="4">
        <v>600000000000</v>
      </c>
      <c r="S25" s="5">
        <v>1.09E-2</v>
      </c>
    </row>
    <row r="26" spans="1:19" x14ac:dyDescent="0.45">
      <c r="A26" s="1" t="s">
        <v>137</v>
      </c>
      <c r="C26" s="1" t="s">
        <v>170</v>
      </c>
      <c r="E26" s="1" t="s">
        <v>160</v>
      </c>
      <c r="G26" s="1" t="s">
        <v>171</v>
      </c>
      <c r="I26" s="4">
        <v>26</v>
      </c>
      <c r="J26" s="4"/>
      <c r="K26" s="4">
        <v>1177000000000</v>
      </c>
      <c r="L26" s="4"/>
      <c r="M26" s="4">
        <v>0</v>
      </c>
      <c r="N26" s="4"/>
      <c r="O26" s="4">
        <v>0</v>
      </c>
      <c r="P26" s="4"/>
      <c r="Q26" s="4">
        <v>1177000000000</v>
      </c>
      <c r="S26" s="5">
        <v>2.1399999999999999E-2</v>
      </c>
    </row>
    <row r="27" spans="1:19" x14ac:dyDescent="0.45">
      <c r="A27" s="1" t="s">
        <v>172</v>
      </c>
      <c r="C27" s="1" t="s">
        <v>173</v>
      </c>
      <c r="E27" s="1" t="s">
        <v>160</v>
      </c>
      <c r="G27" s="1" t="s">
        <v>174</v>
      </c>
      <c r="I27" s="4">
        <v>22.5</v>
      </c>
      <c r="J27" s="4"/>
      <c r="K27" s="4">
        <v>300000000000</v>
      </c>
      <c r="L27" s="4"/>
      <c r="M27" s="4">
        <v>0</v>
      </c>
      <c r="N27" s="4"/>
      <c r="O27" s="4">
        <v>0</v>
      </c>
      <c r="P27" s="4"/>
      <c r="Q27" s="4">
        <v>300000000000</v>
      </c>
      <c r="S27" s="5">
        <v>5.4000000000000003E-3</v>
      </c>
    </row>
    <row r="28" spans="1:19" x14ac:dyDescent="0.45">
      <c r="A28" s="1" t="s">
        <v>175</v>
      </c>
      <c r="C28" s="1" t="s">
        <v>176</v>
      </c>
      <c r="E28" s="1" t="s">
        <v>160</v>
      </c>
      <c r="G28" s="1" t="s">
        <v>174</v>
      </c>
      <c r="I28" s="4">
        <v>22.5</v>
      </c>
      <c r="J28" s="4"/>
      <c r="K28" s="4">
        <v>3000000000000</v>
      </c>
      <c r="L28" s="4"/>
      <c r="M28" s="4">
        <v>0</v>
      </c>
      <c r="N28" s="4"/>
      <c r="O28" s="4">
        <v>3000000000000</v>
      </c>
      <c r="P28" s="4"/>
      <c r="Q28" s="4">
        <v>0</v>
      </c>
      <c r="S28" s="5">
        <v>0</v>
      </c>
    </row>
    <row r="29" spans="1:19" x14ac:dyDescent="0.45">
      <c r="A29" s="1" t="s">
        <v>177</v>
      </c>
      <c r="C29" s="1" t="s">
        <v>178</v>
      </c>
      <c r="E29" s="1" t="s">
        <v>160</v>
      </c>
      <c r="G29" s="1" t="s">
        <v>174</v>
      </c>
      <c r="I29" s="4">
        <v>22.5</v>
      </c>
      <c r="J29" s="4"/>
      <c r="K29" s="4">
        <v>2670000000000</v>
      </c>
      <c r="L29" s="4"/>
      <c r="M29" s="4">
        <v>0</v>
      </c>
      <c r="N29" s="4"/>
      <c r="O29" s="4">
        <v>830000000000</v>
      </c>
      <c r="P29" s="4"/>
      <c r="Q29" s="4">
        <v>1840000000000</v>
      </c>
      <c r="S29" s="5">
        <v>3.3399999999999999E-2</v>
      </c>
    </row>
    <row r="30" spans="1:19" x14ac:dyDescent="0.45">
      <c r="A30" s="1" t="s">
        <v>179</v>
      </c>
      <c r="C30" s="1" t="s">
        <v>180</v>
      </c>
      <c r="E30" s="1" t="s">
        <v>122</v>
      </c>
      <c r="G30" s="1" t="s">
        <v>181</v>
      </c>
      <c r="I30" s="4">
        <v>0</v>
      </c>
      <c r="J30" s="4"/>
      <c r="K30" s="4">
        <v>50000</v>
      </c>
      <c r="L30" s="4"/>
      <c r="M30" s="4">
        <v>3508630136986</v>
      </c>
      <c r="N30" s="4"/>
      <c r="O30" s="4">
        <v>3508629124000</v>
      </c>
      <c r="P30" s="4"/>
      <c r="Q30" s="4">
        <v>1062986</v>
      </c>
      <c r="S30" s="5">
        <v>0</v>
      </c>
    </row>
    <row r="31" spans="1:19" x14ac:dyDescent="0.45">
      <c r="A31" s="1" t="s">
        <v>179</v>
      </c>
      <c r="C31" s="1" t="s">
        <v>182</v>
      </c>
      <c r="E31" s="1" t="s">
        <v>160</v>
      </c>
      <c r="G31" s="1" t="s">
        <v>181</v>
      </c>
      <c r="I31" s="4">
        <v>18</v>
      </c>
      <c r="J31" s="4"/>
      <c r="K31" s="4">
        <v>3500000000000</v>
      </c>
      <c r="L31" s="4"/>
      <c r="M31" s="4">
        <v>0</v>
      </c>
      <c r="N31" s="4"/>
      <c r="O31" s="4">
        <v>3500000000000</v>
      </c>
      <c r="P31" s="4"/>
      <c r="Q31" s="4">
        <v>0</v>
      </c>
      <c r="S31" s="5">
        <v>0</v>
      </c>
    </row>
    <row r="32" spans="1:19" ht="19.5" thickBot="1" x14ac:dyDescent="0.5">
      <c r="I32" s="4"/>
      <c r="J32" s="4"/>
      <c r="K32" s="6">
        <f>SUM(K8:K31)</f>
        <v>16173576612453</v>
      </c>
      <c r="L32" s="4"/>
      <c r="M32" s="6">
        <f>SUM(M8:M31)</f>
        <v>21036795794759</v>
      </c>
      <c r="N32" s="4"/>
      <c r="O32" s="6">
        <f>SUM(O8:O31)</f>
        <v>28554330792021</v>
      </c>
      <c r="P32" s="4"/>
      <c r="Q32" s="6">
        <f>SUM(Q8:Q31)</f>
        <v>8656041615191</v>
      </c>
      <c r="S32" s="7">
        <f>SUM(S8:S31)</f>
        <v>0.15709999999999999</v>
      </c>
    </row>
    <row r="33" spans="9:17" ht="19.5" thickTop="1" x14ac:dyDescent="0.45">
      <c r="I33" s="4"/>
      <c r="J33" s="4"/>
      <c r="K33" s="4"/>
      <c r="L33" s="4"/>
      <c r="M33" s="4"/>
      <c r="N33" s="4"/>
      <c r="O33" s="4"/>
      <c r="P33" s="4"/>
      <c r="Q33" s="4"/>
    </row>
  </sheetData>
  <mergeCells count="17">
    <mergeCell ref="I7"/>
    <mergeCell ref="C6:I6"/>
    <mergeCell ref="A4:S4"/>
    <mergeCell ref="A3:S3"/>
    <mergeCell ref="A2:S2"/>
    <mergeCell ref="Q7"/>
    <mergeCell ref="S7"/>
    <mergeCell ref="Q6:S6"/>
    <mergeCell ref="K7"/>
    <mergeCell ref="K6"/>
    <mergeCell ref="M7"/>
    <mergeCell ref="O7"/>
    <mergeCell ref="M6:O6"/>
    <mergeCell ref="A6:A7"/>
    <mergeCell ref="C7"/>
    <mergeCell ref="E7"/>
    <mergeCell ref="G7"/>
  </mergeCells>
  <pageMargins left="0.7" right="0.7" top="0.75" bottom="0.75" header="0.3" footer="0.3"/>
  <pageSetup scale="42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S60"/>
  <sheetViews>
    <sheetView rightToLeft="1" view="pageBreakPreview" topLeftCell="A47" zoomScaleNormal="100" zoomScaleSheetLayoutView="100" workbookViewId="0">
      <selection activeCell="M58" sqref="M58"/>
    </sheetView>
  </sheetViews>
  <sheetFormatPr defaultRowHeight="18.75" x14ac:dyDescent="0.45"/>
  <cols>
    <col min="1" max="1" width="31.5703125" style="1" bestFit="1" customWidth="1"/>
    <col min="2" max="2" width="1" style="1" customWidth="1"/>
    <col min="3" max="3" width="19.42578125" style="1" bestFit="1" customWidth="1"/>
    <col min="4" max="4" width="1" style="1" customWidth="1"/>
    <col min="5" max="5" width="11.5703125" style="1" bestFit="1" customWidth="1"/>
    <col min="6" max="6" width="1" style="1" customWidth="1"/>
    <col min="7" max="7" width="18" style="1" bestFit="1" customWidth="1"/>
    <col min="8" max="8" width="1" style="1" customWidth="1"/>
    <col min="9" max="9" width="15.85546875" style="1" bestFit="1" customWidth="1"/>
    <col min="10" max="10" width="1" style="1" customWidth="1"/>
    <col min="11" max="11" width="18" style="1" bestFit="1" customWidth="1"/>
    <col min="12" max="12" width="1" style="1" customWidth="1"/>
    <col min="13" max="13" width="19.42578125" style="1" bestFit="1" customWidth="1"/>
    <col min="14" max="14" width="1" style="1" customWidth="1"/>
    <col min="15" max="15" width="15.85546875" style="1" bestFit="1" customWidth="1"/>
    <col min="16" max="16" width="1" style="1" customWidth="1"/>
    <col min="17" max="17" width="19.7109375" style="1" bestFit="1" customWidth="1"/>
    <col min="18" max="18" width="1" style="1" customWidth="1"/>
    <col min="19" max="19" width="18.140625" style="1" bestFit="1" customWidth="1"/>
    <col min="20" max="16384" width="9.140625" style="1"/>
  </cols>
  <sheetData>
    <row r="2" spans="1:17" ht="30" x14ac:dyDescent="0.45">
      <c r="A2" s="14" t="s">
        <v>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</row>
    <row r="3" spans="1:17" ht="30" x14ac:dyDescent="0.45">
      <c r="A3" s="14" t="s">
        <v>183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</row>
    <row r="4" spans="1:17" ht="30" x14ac:dyDescent="0.45">
      <c r="A4" s="14" t="s">
        <v>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</row>
    <row r="6" spans="1:17" ht="30" x14ac:dyDescent="0.45">
      <c r="A6" s="15" t="s">
        <v>184</v>
      </c>
      <c r="B6" s="15" t="s">
        <v>184</v>
      </c>
      <c r="C6" s="15" t="s">
        <v>184</v>
      </c>
      <c r="D6" s="15" t="s">
        <v>184</v>
      </c>
      <c r="E6" s="15" t="s">
        <v>184</v>
      </c>
      <c r="G6" s="15" t="s">
        <v>185</v>
      </c>
      <c r="H6" s="15" t="s">
        <v>185</v>
      </c>
      <c r="I6" s="15" t="s">
        <v>185</v>
      </c>
      <c r="J6" s="15" t="s">
        <v>185</v>
      </c>
      <c r="K6" s="15" t="s">
        <v>185</v>
      </c>
      <c r="M6" s="15" t="s">
        <v>186</v>
      </c>
      <c r="N6" s="15" t="s">
        <v>186</v>
      </c>
      <c r="O6" s="15" t="s">
        <v>186</v>
      </c>
      <c r="P6" s="15" t="s">
        <v>186</v>
      </c>
      <c r="Q6" s="15" t="s">
        <v>186</v>
      </c>
    </row>
    <row r="7" spans="1:17" ht="30" x14ac:dyDescent="0.45">
      <c r="A7" s="15" t="s">
        <v>187</v>
      </c>
      <c r="C7" s="15" t="s">
        <v>33</v>
      </c>
      <c r="E7" s="15" t="s">
        <v>34</v>
      </c>
      <c r="G7" s="15" t="s">
        <v>188</v>
      </c>
      <c r="I7" s="15" t="s">
        <v>189</v>
      </c>
      <c r="K7" s="15" t="s">
        <v>190</v>
      </c>
      <c r="M7" s="15" t="s">
        <v>188</v>
      </c>
      <c r="O7" s="15" t="s">
        <v>189</v>
      </c>
      <c r="Q7" s="15" t="s">
        <v>190</v>
      </c>
    </row>
    <row r="8" spans="1:17" x14ac:dyDescent="0.45">
      <c r="A8" s="1" t="s">
        <v>191</v>
      </c>
      <c r="C8" s="1" t="s">
        <v>193</v>
      </c>
      <c r="E8" s="2">
        <v>18</v>
      </c>
      <c r="G8" s="4">
        <v>0</v>
      </c>
      <c r="H8" s="4"/>
      <c r="I8" s="4">
        <v>0</v>
      </c>
      <c r="J8" s="4"/>
      <c r="K8" s="4">
        <v>0</v>
      </c>
      <c r="L8" s="4"/>
      <c r="M8" s="4">
        <v>3178654574</v>
      </c>
      <c r="N8" s="4"/>
      <c r="O8" s="4">
        <v>0</v>
      </c>
      <c r="P8" s="4"/>
      <c r="Q8" s="4">
        <v>3178654574</v>
      </c>
    </row>
    <row r="9" spans="1:17" x14ac:dyDescent="0.45">
      <c r="A9" s="1" t="s">
        <v>51</v>
      </c>
      <c r="C9" s="1" t="s">
        <v>53</v>
      </c>
      <c r="E9" s="2">
        <v>21</v>
      </c>
      <c r="G9" s="4">
        <v>163907836063</v>
      </c>
      <c r="H9" s="4"/>
      <c r="I9" s="4">
        <v>0</v>
      </c>
      <c r="J9" s="4"/>
      <c r="K9" s="4">
        <v>163907836063</v>
      </c>
      <c r="L9" s="4"/>
      <c r="M9" s="4">
        <v>163916068932</v>
      </c>
      <c r="N9" s="4"/>
      <c r="O9" s="4">
        <v>0</v>
      </c>
      <c r="P9" s="4"/>
      <c r="Q9" s="4">
        <v>163916068932</v>
      </c>
    </row>
    <row r="10" spans="1:17" x14ac:dyDescent="0.45">
      <c r="A10" s="1" t="s">
        <v>93</v>
      </c>
      <c r="C10" s="1" t="s">
        <v>95</v>
      </c>
      <c r="E10" s="2">
        <v>18</v>
      </c>
      <c r="G10" s="4">
        <v>44457343902</v>
      </c>
      <c r="H10" s="4"/>
      <c r="I10" s="4">
        <v>0</v>
      </c>
      <c r="J10" s="4"/>
      <c r="K10" s="4">
        <v>44457343902</v>
      </c>
      <c r="L10" s="4"/>
      <c r="M10" s="4">
        <v>381024524038</v>
      </c>
      <c r="N10" s="4"/>
      <c r="O10" s="4">
        <v>0</v>
      </c>
      <c r="P10" s="4"/>
      <c r="Q10" s="4">
        <v>381024524038</v>
      </c>
    </row>
    <row r="11" spans="1:17" x14ac:dyDescent="0.45">
      <c r="A11" s="1" t="s">
        <v>63</v>
      </c>
      <c r="C11" s="1" t="s">
        <v>65</v>
      </c>
      <c r="E11" s="2">
        <v>18</v>
      </c>
      <c r="G11" s="4">
        <v>15464202293</v>
      </c>
      <c r="H11" s="4"/>
      <c r="I11" s="4">
        <v>0</v>
      </c>
      <c r="J11" s="4"/>
      <c r="K11" s="4">
        <v>15464202293</v>
      </c>
      <c r="L11" s="4"/>
      <c r="M11" s="4">
        <v>104901585610</v>
      </c>
      <c r="N11" s="4"/>
      <c r="O11" s="4">
        <v>0</v>
      </c>
      <c r="P11" s="4"/>
      <c r="Q11" s="4">
        <v>104901585610</v>
      </c>
    </row>
    <row r="12" spans="1:17" x14ac:dyDescent="0.45">
      <c r="A12" s="1" t="s">
        <v>194</v>
      </c>
      <c r="C12" s="1" t="s">
        <v>195</v>
      </c>
      <c r="E12" s="2">
        <v>18</v>
      </c>
      <c r="G12" s="4">
        <v>0</v>
      </c>
      <c r="H12" s="4"/>
      <c r="I12" s="4">
        <v>0</v>
      </c>
      <c r="J12" s="4"/>
      <c r="K12" s="4">
        <v>0</v>
      </c>
      <c r="L12" s="4"/>
      <c r="M12" s="4">
        <v>53582112266</v>
      </c>
      <c r="N12" s="4"/>
      <c r="O12" s="4">
        <v>0</v>
      </c>
      <c r="P12" s="4"/>
      <c r="Q12" s="4">
        <v>53582112266</v>
      </c>
    </row>
    <row r="13" spans="1:17" x14ac:dyDescent="0.45">
      <c r="A13" s="1" t="s">
        <v>75</v>
      </c>
      <c r="C13" s="1" t="s">
        <v>77</v>
      </c>
      <c r="E13" s="2">
        <v>18</v>
      </c>
      <c r="G13" s="4">
        <v>15146363568</v>
      </c>
      <c r="H13" s="4"/>
      <c r="I13" s="4">
        <v>0</v>
      </c>
      <c r="J13" s="4"/>
      <c r="K13" s="4">
        <v>15146363568</v>
      </c>
      <c r="L13" s="4"/>
      <c r="M13" s="4">
        <v>104822393968</v>
      </c>
      <c r="N13" s="4"/>
      <c r="O13" s="4">
        <v>0</v>
      </c>
      <c r="P13" s="4"/>
      <c r="Q13" s="4">
        <v>104822393968</v>
      </c>
    </row>
    <row r="14" spans="1:17" x14ac:dyDescent="0.45">
      <c r="A14" s="1" t="s">
        <v>66</v>
      </c>
      <c r="C14" s="1" t="s">
        <v>68</v>
      </c>
      <c r="E14" s="2">
        <v>18</v>
      </c>
      <c r="G14" s="4">
        <v>38254680374</v>
      </c>
      <c r="H14" s="4"/>
      <c r="I14" s="4">
        <v>0</v>
      </c>
      <c r="J14" s="4"/>
      <c r="K14" s="4">
        <v>38254680374</v>
      </c>
      <c r="L14" s="4"/>
      <c r="M14" s="4">
        <v>262330955320</v>
      </c>
      <c r="N14" s="4"/>
      <c r="O14" s="4">
        <v>0</v>
      </c>
      <c r="P14" s="4"/>
      <c r="Q14" s="4">
        <v>262330955320</v>
      </c>
    </row>
    <row r="15" spans="1:17" x14ac:dyDescent="0.45">
      <c r="A15" s="1" t="s">
        <v>72</v>
      </c>
      <c r="C15" s="1" t="s">
        <v>74</v>
      </c>
      <c r="E15" s="2">
        <v>18</v>
      </c>
      <c r="G15" s="4">
        <v>29845359923</v>
      </c>
      <c r="H15" s="4"/>
      <c r="I15" s="4">
        <v>0</v>
      </c>
      <c r="J15" s="4"/>
      <c r="K15" s="4">
        <v>29845359923</v>
      </c>
      <c r="L15" s="4"/>
      <c r="M15" s="4">
        <v>218574455778</v>
      </c>
      <c r="N15" s="4"/>
      <c r="O15" s="4">
        <v>0</v>
      </c>
      <c r="P15" s="4"/>
      <c r="Q15" s="4">
        <v>218574455778</v>
      </c>
    </row>
    <row r="16" spans="1:17" x14ac:dyDescent="0.45">
      <c r="A16" s="1" t="s">
        <v>196</v>
      </c>
      <c r="C16" s="1" t="s">
        <v>197</v>
      </c>
      <c r="E16" s="2">
        <v>18</v>
      </c>
      <c r="G16" s="4">
        <v>0</v>
      </c>
      <c r="H16" s="4"/>
      <c r="I16" s="4">
        <v>0</v>
      </c>
      <c r="J16" s="4"/>
      <c r="K16" s="4">
        <v>0</v>
      </c>
      <c r="L16" s="4"/>
      <c r="M16" s="4">
        <v>133430798714</v>
      </c>
      <c r="N16" s="4"/>
      <c r="O16" s="4">
        <v>0</v>
      </c>
      <c r="P16" s="4"/>
      <c r="Q16" s="4">
        <v>133430798714</v>
      </c>
    </row>
    <row r="17" spans="1:19" x14ac:dyDescent="0.45">
      <c r="A17" s="1" t="s">
        <v>198</v>
      </c>
      <c r="C17" s="1" t="s">
        <v>199</v>
      </c>
      <c r="E17" s="2">
        <v>18</v>
      </c>
      <c r="G17" s="4">
        <v>0</v>
      </c>
      <c r="H17" s="4"/>
      <c r="I17" s="4">
        <v>0</v>
      </c>
      <c r="J17" s="4"/>
      <c r="K17" s="4">
        <v>0</v>
      </c>
      <c r="L17" s="4"/>
      <c r="M17" s="4">
        <v>102340759068</v>
      </c>
      <c r="N17" s="4"/>
      <c r="O17" s="4">
        <v>0</v>
      </c>
      <c r="P17" s="4"/>
      <c r="Q17" s="4">
        <v>102340759068</v>
      </c>
    </row>
    <row r="18" spans="1:19" x14ac:dyDescent="0.45">
      <c r="A18" s="1" t="s">
        <v>200</v>
      </c>
      <c r="C18" s="1" t="s">
        <v>201</v>
      </c>
      <c r="E18" s="2">
        <v>18</v>
      </c>
      <c r="G18" s="4">
        <v>0</v>
      </c>
      <c r="H18" s="4"/>
      <c r="I18" s="4">
        <v>0</v>
      </c>
      <c r="J18" s="4"/>
      <c r="K18" s="4">
        <v>0</v>
      </c>
      <c r="L18" s="4"/>
      <c r="M18" s="4">
        <v>228093342618</v>
      </c>
      <c r="N18" s="4"/>
      <c r="O18" s="4">
        <v>0</v>
      </c>
      <c r="P18" s="4"/>
      <c r="Q18" s="4">
        <v>228093342618</v>
      </c>
    </row>
    <row r="19" spans="1:19" x14ac:dyDescent="0.45">
      <c r="A19" s="1" t="s">
        <v>69</v>
      </c>
      <c r="C19" s="1" t="s">
        <v>71</v>
      </c>
      <c r="E19" s="2">
        <v>17</v>
      </c>
      <c r="G19" s="4">
        <v>3918987629</v>
      </c>
      <c r="H19" s="4"/>
      <c r="I19" s="4">
        <v>0</v>
      </c>
      <c r="J19" s="4"/>
      <c r="K19" s="4">
        <v>3918987629</v>
      </c>
      <c r="L19" s="4"/>
      <c r="M19" s="4">
        <v>65933694316</v>
      </c>
      <c r="N19" s="4"/>
      <c r="O19" s="4">
        <v>0</v>
      </c>
      <c r="P19" s="4"/>
      <c r="Q19" s="4">
        <v>65933694316</v>
      </c>
    </row>
    <row r="20" spans="1:19" x14ac:dyDescent="0.45">
      <c r="A20" s="1" t="s">
        <v>96</v>
      </c>
      <c r="C20" s="1" t="s">
        <v>98</v>
      </c>
      <c r="E20" s="2">
        <v>18</v>
      </c>
      <c r="G20" s="4">
        <v>29634638767</v>
      </c>
      <c r="H20" s="4"/>
      <c r="I20" s="4">
        <v>0</v>
      </c>
      <c r="J20" s="4"/>
      <c r="K20" s="4">
        <v>29634638767</v>
      </c>
      <c r="L20" s="4"/>
      <c r="M20" s="4">
        <v>208502918536</v>
      </c>
      <c r="N20" s="4"/>
      <c r="O20" s="4">
        <v>0</v>
      </c>
      <c r="P20" s="4"/>
      <c r="Q20" s="4">
        <v>208502918536</v>
      </c>
    </row>
    <row r="21" spans="1:19" x14ac:dyDescent="0.45">
      <c r="A21" s="1" t="s">
        <v>57</v>
      </c>
      <c r="C21" s="1" t="s">
        <v>59</v>
      </c>
      <c r="E21" s="2">
        <v>18</v>
      </c>
      <c r="G21" s="4">
        <v>29797748363</v>
      </c>
      <c r="H21" s="4"/>
      <c r="I21" s="4">
        <v>0</v>
      </c>
      <c r="J21" s="4"/>
      <c r="K21" s="4">
        <v>29797748363</v>
      </c>
      <c r="L21" s="4"/>
      <c r="M21" s="4">
        <v>283192742782</v>
      </c>
      <c r="N21" s="4"/>
      <c r="O21" s="4">
        <v>0</v>
      </c>
      <c r="P21" s="4"/>
      <c r="Q21" s="4">
        <v>283192742782</v>
      </c>
    </row>
    <row r="22" spans="1:19" x14ac:dyDescent="0.45">
      <c r="A22" s="1" t="s">
        <v>54</v>
      </c>
      <c r="C22" s="1" t="s">
        <v>56</v>
      </c>
      <c r="E22" s="2">
        <v>18</v>
      </c>
      <c r="G22" s="4">
        <v>101551843507</v>
      </c>
      <c r="H22" s="4"/>
      <c r="I22" s="4">
        <v>0</v>
      </c>
      <c r="J22" s="4"/>
      <c r="K22" s="4">
        <v>101551843507</v>
      </c>
      <c r="L22" s="4"/>
      <c r="M22" s="4">
        <v>1016891841835</v>
      </c>
      <c r="N22" s="4"/>
      <c r="O22" s="4">
        <v>0</v>
      </c>
      <c r="P22" s="4"/>
      <c r="Q22" s="4">
        <v>1016891841835</v>
      </c>
    </row>
    <row r="23" spans="1:19" x14ac:dyDescent="0.45">
      <c r="A23" s="1" t="s">
        <v>99</v>
      </c>
      <c r="C23" s="1" t="s">
        <v>98</v>
      </c>
      <c r="E23" s="2">
        <v>18</v>
      </c>
      <c r="G23" s="4">
        <v>29722975032</v>
      </c>
      <c r="H23" s="4"/>
      <c r="I23" s="4">
        <v>0</v>
      </c>
      <c r="J23" s="4"/>
      <c r="K23" s="4">
        <v>29722975032</v>
      </c>
      <c r="L23" s="4"/>
      <c r="M23" s="4">
        <v>209097605801</v>
      </c>
      <c r="N23" s="4"/>
      <c r="O23" s="4">
        <v>0</v>
      </c>
      <c r="P23" s="4"/>
      <c r="Q23" s="4">
        <v>209097605801</v>
      </c>
    </row>
    <row r="24" spans="1:19" x14ac:dyDescent="0.45">
      <c r="A24" s="1" t="s">
        <v>39</v>
      </c>
      <c r="C24" s="1" t="s">
        <v>41</v>
      </c>
      <c r="E24" s="2">
        <v>18</v>
      </c>
      <c r="G24" s="4">
        <v>38105426174</v>
      </c>
      <c r="H24" s="4"/>
      <c r="I24" s="4">
        <v>0</v>
      </c>
      <c r="J24" s="4"/>
      <c r="K24" s="4">
        <v>38105426174</v>
      </c>
      <c r="L24" s="4"/>
      <c r="M24" s="4">
        <v>572182811739</v>
      </c>
      <c r="N24" s="4"/>
      <c r="O24" s="4">
        <v>0</v>
      </c>
      <c r="P24" s="4"/>
      <c r="Q24" s="4">
        <v>572182811739</v>
      </c>
    </row>
    <row r="25" spans="1:19" x14ac:dyDescent="0.45">
      <c r="A25" s="1" t="s">
        <v>90</v>
      </c>
      <c r="C25" s="1" t="s">
        <v>92</v>
      </c>
      <c r="E25" s="2">
        <v>18</v>
      </c>
      <c r="G25" s="4">
        <v>14883904008</v>
      </c>
      <c r="H25" s="4"/>
      <c r="I25" s="4">
        <v>0</v>
      </c>
      <c r="J25" s="4"/>
      <c r="K25" s="4">
        <v>14883904008</v>
      </c>
      <c r="L25" s="4"/>
      <c r="M25" s="4">
        <v>110881552392</v>
      </c>
      <c r="N25" s="4"/>
      <c r="O25" s="4">
        <v>0</v>
      </c>
      <c r="P25" s="4"/>
      <c r="Q25" s="4">
        <v>110881552392</v>
      </c>
    </row>
    <row r="26" spans="1:19" x14ac:dyDescent="0.45">
      <c r="A26" s="1" t="s">
        <v>87</v>
      </c>
      <c r="C26" s="1" t="s">
        <v>89</v>
      </c>
      <c r="E26" s="2">
        <v>17</v>
      </c>
      <c r="G26" s="4">
        <v>40572379576</v>
      </c>
      <c r="H26" s="4"/>
      <c r="I26" s="4">
        <v>0</v>
      </c>
      <c r="J26" s="4"/>
      <c r="K26" s="4">
        <v>40572379576</v>
      </c>
      <c r="L26" s="4"/>
      <c r="M26" s="4">
        <v>294595410141</v>
      </c>
      <c r="N26" s="4"/>
      <c r="O26" s="4">
        <v>0</v>
      </c>
      <c r="P26" s="4"/>
      <c r="Q26" s="4">
        <v>294595410141</v>
      </c>
    </row>
    <row r="27" spans="1:19" x14ac:dyDescent="0.45">
      <c r="A27" s="1" t="s">
        <v>84</v>
      </c>
      <c r="C27" s="1" t="s">
        <v>86</v>
      </c>
      <c r="E27" s="2">
        <v>16</v>
      </c>
      <c r="G27" s="4">
        <v>429243264</v>
      </c>
      <c r="H27" s="4"/>
      <c r="I27" s="4">
        <v>0</v>
      </c>
      <c r="J27" s="4"/>
      <c r="K27" s="4">
        <v>429243264</v>
      </c>
      <c r="L27" s="4"/>
      <c r="M27" s="4">
        <v>13628766333</v>
      </c>
      <c r="N27" s="4"/>
      <c r="O27" s="4">
        <v>0</v>
      </c>
      <c r="P27" s="4"/>
      <c r="Q27" s="4">
        <v>13628766333</v>
      </c>
    </row>
    <row r="28" spans="1:19" x14ac:dyDescent="0.45">
      <c r="A28" s="1" t="s">
        <v>60</v>
      </c>
      <c r="C28" s="1" t="s">
        <v>62</v>
      </c>
      <c r="E28" s="2">
        <v>18.5</v>
      </c>
      <c r="G28" s="4">
        <v>1616503</v>
      </c>
      <c r="H28" s="4"/>
      <c r="I28" s="4">
        <v>0</v>
      </c>
      <c r="J28" s="4"/>
      <c r="K28" s="4">
        <v>1616503</v>
      </c>
      <c r="L28" s="4"/>
      <c r="M28" s="4">
        <v>10837227</v>
      </c>
      <c r="N28" s="4"/>
      <c r="O28" s="4">
        <v>0</v>
      </c>
      <c r="P28" s="4"/>
      <c r="Q28" s="4">
        <v>10837227</v>
      </c>
    </row>
    <row r="29" spans="1:19" x14ac:dyDescent="0.45">
      <c r="A29" s="1" t="s">
        <v>81</v>
      </c>
      <c r="C29" s="1" t="s">
        <v>83</v>
      </c>
      <c r="E29" s="2">
        <v>18</v>
      </c>
      <c r="G29" s="4">
        <v>65114703</v>
      </c>
      <c r="H29" s="4"/>
      <c r="I29" s="4">
        <v>0</v>
      </c>
      <c r="J29" s="4"/>
      <c r="K29" s="4">
        <v>65114703</v>
      </c>
      <c r="L29" s="4"/>
      <c r="M29" s="4">
        <v>432933208</v>
      </c>
      <c r="N29" s="4"/>
      <c r="O29" s="4">
        <v>0</v>
      </c>
      <c r="P29" s="4"/>
      <c r="Q29" s="4">
        <v>432933208</v>
      </c>
    </row>
    <row r="30" spans="1:19" x14ac:dyDescent="0.45">
      <c r="A30" s="1" t="s">
        <v>78</v>
      </c>
      <c r="C30" s="1" t="s">
        <v>80</v>
      </c>
      <c r="E30" s="2">
        <v>17</v>
      </c>
      <c r="G30" s="4">
        <v>9096861470</v>
      </c>
      <c r="H30" s="4"/>
      <c r="I30" s="4">
        <v>0</v>
      </c>
      <c r="J30" s="4"/>
      <c r="K30" s="4">
        <v>9096861470</v>
      </c>
      <c r="L30" s="4"/>
      <c r="M30" s="4">
        <v>72977216448</v>
      </c>
      <c r="N30" s="4"/>
      <c r="O30" s="4">
        <v>0</v>
      </c>
      <c r="P30" s="4"/>
      <c r="Q30" s="4">
        <v>72977216448</v>
      </c>
      <c r="S30" s="10"/>
    </row>
    <row r="31" spans="1:19" x14ac:dyDescent="0.45">
      <c r="A31" s="1" t="s">
        <v>120</v>
      </c>
      <c r="C31" s="1" t="s">
        <v>192</v>
      </c>
      <c r="E31" s="2">
        <v>0</v>
      </c>
      <c r="G31" s="4">
        <v>1511</v>
      </c>
      <c r="H31" s="4"/>
      <c r="I31" s="4">
        <v>0</v>
      </c>
      <c r="J31" s="4"/>
      <c r="K31" s="4">
        <v>1511</v>
      </c>
      <c r="L31" s="4"/>
      <c r="M31" s="4">
        <v>5723</v>
      </c>
      <c r="N31" s="4"/>
      <c r="O31" s="4">
        <v>0</v>
      </c>
      <c r="P31" s="4"/>
      <c r="Q31" s="4">
        <v>5723</v>
      </c>
    </row>
    <row r="32" spans="1:19" x14ac:dyDescent="0.45">
      <c r="A32" s="1" t="s">
        <v>128</v>
      </c>
      <c r="C32" s="1" t="s">
        <v>192</v>
      </c>
      <c r="E32" s="2">
        <v>0</v>
      </c>
      <c r="G32" s="4">
        <v>0</v>
      </c>
      <c r="H32" s="4"/>
      <c r="I32" s="4">
        <v>0</v>
      </c>
      <c r="J32" s="4"/>
      <c r="K32" s="4">
        <v>0</v>
      </c>
      <c r="L32" s="4"/>
      <c r="M32" s="4">
        <v>487276208</v>
      </c>
      <c r="N32" s="4"/>
      <c r="O32" s="4">
        <v>0</v>
      </c>
      <c r="P32" s="4"/>
      <c r="Q32" s="4">
        <v>487276208</v>
      </c>
    </row>
    <row r="33" spans="1:17" x14ac:dyDescent="0.45">
      <c r="A33" s="1" t="s">
        <v>131</v>
      </c>
      <c r="C33" s="1" t="s">
        <v>192</v>
      </c>
      <c r="E33" s="2">
        <v>0</v>
      </c>
      <c r="G33" s="4">
        <v>1039</v>
      </c>
      <c r="H33" s="4"/>
      <c r="I33" s="4">
        <v>0</v>
      </c>
      <c r="J33" s="4"/>
      <c r="K33" s="4">
        <v>1039</v>
      </c>
      <c r="L33" s="4"/>
      <c r="M33" s="4">
        <v>13314</v>
      </c>
      <c r="N33" s="4"/>
      <c r="O33" s="4">
        <v>0</v>
      </c>
      <c r="P33" s="4"/>
      <c r="Q33" s="4">
        <v>13314</v>
      </c>
    </row>
    <row r="34" spans="1:17" x14ac:dyDescent="0.45">
      <c r="A34" s="1" t="s">
        <v>133</v>
      </c>
      <c r="C34" s="1" t="s">
        <v>192</v>
      </c>
      <c r="E34" s="2">
        <v>0</v>
      </c>
      <c r="G34" s="4">
        <v>495</v>
      </c>
      <c r="H34" s="4"/>
      <c r="I34" s="4">
        <v>0</v>
      </c>
      <c r="J34" s="4"/>
      <c r="K34" s="4">
        <v>495</v>
      </c>
      <c r="L34" s="4"/>
      <c r="M34" s="4">
        <v>6807</v>
      </c>
      <c r="N34" s="4"/>
      <c r="O34" s="4">
        <v>0</v>
      </c>
      <c r="P34" s="4"/>
      <c r="Q34" s="4">
        <v>6807</v>
      </c>
    </row>
    <row r="35" spans="1:17" x14ac:dyDescent="0.45">
      <c r="A35" s="1" t="s">
        <v>137</v>
      </c>
      <c r="C35" s="1" t="s">
        <v>192</v>
      </c>
      <c r="E35" s="2">
        <v>0</v>
      </c>
      <c r="G35" s="4">
        <v>0</v>
      </c>
      <c r="H35" s="4"/>
      <c r="I35" s="4">
        <v>0</v>
      </c>
      <c r="J35" s="4"/>
      <c r="K35" s="4">
        <v>0</v>
      </c>
      <c r="L35" s="4"/>
      <c r="M35" s="4">
        <v>-4233</v>
      </c>
      <c r="N35" s="4"/>
      <c r="O35" s="4">
        <v>0</v>
      </c>
      <c r="P35" s="4"/>
      <c r="Q35" s="4">
        <v>-4233</v>
      </c>
    </row>
    <row r="36" spans="1:17" x14ac:dyDescent="0.45">
      <c r="A36" s="1" t="s">
        <v>140</v>
      </c>
      <c r="C36" s="1" t="s">
        <v>192</v>
      </c>
      <c r="E36" s="2">
        <v>0</v>
      </c>
      <c r="G36" s="4">
        <v>0</v>
      </c>
      <c r="H36" s="4"/>
      <c r="I36" s="4">
        <v>0</v>
      </c>
      <c r="J36" s="4"/>
      <c r="K36" s="4">
        <v>0</v>
      </c>
      <c r="L36" s="4"/>
      <c r="M36" s="4">
        <v>6777</v>
      </c>
      <c r="N36" s="4"/>
      <c r="O36" s="4">
        <v>0</v>
      </c>
      <c r="P36" s="4"/>
      <c r="Q36" s="4">
        <v>6777</v>
      </c>
    </row>
    <row r="37" spans="1:17" x14ac:dyDescent="0.45">
      <c r="A37" s="1" t="s">
        <v>143</v>
      </c>
      <c r="C37" s="1" t="s">
        <v>192</v>
      </c>
      <c r="E37" s="2">
        <v>0</v>
      </c>
      <c r="G37" s="4">
        <v>4529</v>
      </c>
      <c r="H37" s="4"/>
      <c r="I37" s="4">
        <v>0</v>
      </c>
      <c r="J37" s="4"/>
      <c r="K37" s="4">
        <v>4529</v>
      </c>
      <c r="L37" s="4"/>
      <c r="M37" s="4">
        <v>133162</v>
      </c>
      <c r="N37" s="4"/>
      <c r="O37" s="4">
        <v>0</v>
      </c>
      <c r="P37" s="4"/>
      <c r="Q37" s="4">
        <v>133162</v>
      </c>
    </row>
    <row r="38" spans="1:17" x14ac:dyDescent="0.45">
      <c r="A38" s="1" t="s">
        <v>146</v>
      </c>
      <c r="C38" s="1" t="s">
        <v>192</v>
      </c>
      <c r="E38" s="2">
        <v>0</v>
      </c>
      <c r="G38" s="4">
        <v>0</v>
      </c>
      <c r="H38" s="4"/>
      <c r="I38" s="4">
        <v>0</v>
      </c>
      <c r="J38" s="4"/>
      <c r="K38" s="4">
        <v>0</v>
      </c>
      <c r="L38" s="4"/>
      <c r="M38" s="4">
        <v>-60</v>
      </c>
      <c r="N38" s="4"/>
      <c r="O38" s="4">
        <v>0</v>
      </c>
      <c r="P38" s="4"/>
      <c r="Q38" s="4">
        <v>-60</v>
      </c>
    </row>
    <row r="39" spans="1:17" x14ac:dyDescent="0.45">
      <c r="A39" s="1" t="s">
        <v>177</v>
      </c>
      <c r="C39" s="1" t="s">
        <v>192</v>
      </c>
      <c r="E39" s="2">
        <v>21.5</v>
      </c>
      <c r="G39" s="4">
        <v>0</v>
      </c>
      <c r="H39" s="4"/>
      <c r="I39" s="4">
        <v>0</v>
      </c>
      <c r="J39" s="4"/>
      <c r="K39" s="4">
        <v>0</v>
      </c>
      <c r="L39" s="4"/>
      <c r="M39" s="4">
        <v>103488903442</v>
      </c>
      <c r="N39" s="4"/>
      <c r="O39" s="4">
        <v>0</v>
      </c>
      <c r="P39" s="4"/>
      <c r="Q39" s="4">
        <v>103488903442</v>
      </c>
    </row>
    <row r="40" spans="1:17" x14ac:dyDescent="0.45">
      <c r="A40" s="1" t="s">
        <v>177</v>
      </c>
      <c r="C40" s="1" t="s">
        <v>192</v>
      </c>
      <c r="E40" s="2">
        <v>21.5</v>
      </c>
      <c r="G40" s="4">
        <v>0</v>
      </c>
      <c r="H40" s="4"/>
      <c r="I40" s="4">
        <v>0</v>
      </c>
      <c r="J40" s="4"/>
      <c r="K40" s="4">
        <v>0</v>
      </c>
      <c r="L40" s="4"/>
      <c r="M40" s="4">
        <v>136463834699</v>
      </c>
      <c r="N40" s="4"/>
      <c r="O40" s="4">
        <v>0</v>
      </c>
      <c r="P40" s="4"/>
      <c r="Q40" s="4">
        <v>136463834699</v>
      </c>
    </row>
    <row r="41" spans="1:17" x14ac:dyDescent="0.45">
      <c r="A41" s="1" t="s">
        <v>149</v>
      </c>
      <c r="C41" s="1" t="s">
        <v>192</v>
      </c>
      <c r="E41" s="2">
        <v>0</v>
      </c>
      <c r="G41" s="4">
        <v>0</v>
      </c>
      <c r="H41" s="4"/>
      <c r="I41" s="4">
        <v>0</v>
      </c>
      <c r="J41" s="4"/>
      <c r="K41" s="4">
        <v>0</v>
      </c>
      <c r="L41" s="4"/>
      <c r="M41" s="4">
        <v>7364</v>
      </c>
      <c r="N41" s="4"/>
      <c r="O41" s="4">
        <v>0</v>
      </c>
      <c r="P41" s="4"/>
      <c r="Q41" s="4">
        <v>7364</v>
      </c>
    </row>
    <row r="42" spans="1:17" x14ac:dyDescent="0.45">
      <c r="A42" s="1" t="s">
        <v>152</v>
      </c>
      <c r="C42" s="1" t="s">
        <v>192</v>
      </c>
      <c r="E42" s="2">
        <v>0</v>
      </c>
      <c r="G42" s="4">
        <v>386519</v>
      </c>
      <c r="H42" s="4"/>
      <c r="I42" s="4">
        <v>0</v>
      </c>
      <c r="J42" s="4"/>
      <c r="K42" s="4">
        <v>386519</v>
      </c>
      <c r="L42" s="4"/>
      <c r="M42" s="4">
        <v>344427361</v>
      </c>
      <c r="N42" s="4"/>
      <c r="O42" s="4">
        <v>0</v>
      </c>
      <c r="P42" s="4"/>
      <c r="Q42" s="4">
        <v>344427361</v>
      </c>
    </row>
    <row r="43" spans="1:17" x14ac:dyDescent="0.45">
      <c r="A43" s="1" t="s">
        <v>158</v>
      </c>
      <c r="C43" s="1" t="s">
        <v>192</v>
      </c>
      <c r="E43" s="2">
        <v>20</v>
      </c>
      <c r="G43" s="4">
        <v>36775342439</v>
      </c>
      <c r="H43" s="4"/>
      <c r="I43" s="4">
        <v>0</v>
      </c>
      <c r="J43" s="4"/>
      <c r="K43" s="4">
        <v>36775342439</v>
      </c>
      <c r="L43" s="4"/>
      <c r="M43" s="4">
        <v>252682191597</v>
      </c>
      <c r="N43" s="4"/>
      <c r="O43" s="4">
        <v>0</v>
      </c>
      <c r="P43" s="4"/>
      <c r="Q43" s="4">
        <v>252682191597</v>
      </c>
    </row>
    <row r="44" spans="1:17" x14ac:dyDescent="0.45">
      <c r="A44" s="1" t="s">
        <v>162</v>
      </c>
      <c r="C44" s="1" t="s">
        <v>192</v>
      </c>
      <c r="E44" s="2">
        <v>20</v>
      </c>
      <c r="G44" s="4">
        <v>36775342439</v>
      </c>
      <c r="H44" s="4"/>
      <c r="I44" s="4">
        <v>0</v>
      </c>
      <c r="J44" s="4"/>
      <c r="K44" s="4">
        <v>36775342439</v>
      </c>
      <c r="L44" s="4"/>
      <c r="M44" s="4">
        <v>252682191597</v>
      </c>
      <c r="N44" s="4"/>
      <c r="O44" s="4">
        <v>0</v>
      </c>
      <c r="P44" s="4"/>
      <c r="Q44" s="4">
        <v>252682191597</v>
      </c>
    </row>
    <row r="45" spans="1:17" x14ac:dyDescent="0.45">
      <c r="A45" s="1" t="s">
        <v>202</v>
      </c>
      <c r="C45" s="1" t="s">
        <v>192</v>
      </c>
      <c r="E45" s="2">
        <v>20</v>
      </c>
      <c r="G45" s="4">
        <v>0</v>
      </c>
      <c r="H45" s="4"/>
      <c r="I45" s="4">
        <v>0</v>
      </c>
      <c r="J45" s="4"/>
      <c r="K45" s="4">
        <v>0</v>
      </c>
      <c r="L45" s="4"/>
      <c r="M45" s="4">
        <v>547945204</v>
      </c>
      <c r="N45" s="4"/>
      <c r="O45" s="4">
        <v>0</v>
      </c>
      <c r="P45" s="4"/>
      <c r="Q45" s="4">
        <v>547945204</v>
      </c>
    </row>
    <row r="46" spans="1:17" x14ac:dyDescent="0.45">
      <c r="A46" s="1" t="s">
        <v>203</v>
      </c>
      <c r="C46" s="1" t="s">
        <v>192</v>
      </c>
      <c r="E46" s="2">
        <v>20</v>
      </c>
      <c r="G46" s="4">
        <v>0</v>
      </c>
      <c r="H46" s="4"/>
      <c r="I46" s="4">
        <v>0</v>
      </c>
      <c r="J46" s="4"/>
      <c r="K46" s="4">
        <v>0</v>
      </c>
      <c r="L46" s="4"/>
      <c r="M46" s="4">
        <v>284931506</v>
      </c>
      <c r="N46" s="4"/>
      <c r="O46" s="4">
        <v>0</v>
      </c>
      <c r="P46" s="4"/>
      <c r="Q46" s="4">
        <v>284931506</v>
      </c>
    </row>
    <row r="47" spans="1:17" x14ac:dyDescent="0.45">
      <c r="A47" s="1" t="s">
        <v>203</v>
      </c>
      <c r="C47" s="1" t="s">
        <v>192</v>
      </c>
      <c r="E47" s="2">
        <v>20</v>
      </c>
      <c r="G47" s="4">
        <v>0</v>
      </c>
      <c r="H47" s="4"/>
      <c r="I47" s="4">
        <v>0</v>
      </c>
      <c r="J47" s="4"/>
      <c r="K47" s="4">
        <v>0</v>
      </c>
      <c r="L47" s="4"/>
      <c r="M47" s="4">
        <v>536986298</v>
      </c>
      <c r="N47" s="4"/>
      <c r="O47" s="4">
        <v>0</v>
      </c>
      <c r="P47" s="4"/>
      <c r="Q47" s="4">
        <v>536986298</v>
      </c>
    </row>
    <row r="48" spans="1:17" x14ac:dyDescent="0.45">
      <c r="A48" s="1" t="s">
        <v>172</v>
      </c>
      <c r="C48" s="1" t="s">
        <v>192</v>
      </c>
      <c r="E48" s="2">
        <v>21.5</v>
      </c>
      <c r="G48" s="4">
        <v>0</v>
      </c>
      <c r="H48" s="4"/>
      <c r="I48" s="4">
        <v>0</v>
      </c>
      <c r="J48" s="4"/>
      <c r="K48" s="4">
        <v>0</v>
      </c>
      <c r="L48" s="4"/>
      <c r="M48" s="4">
        <v>29716370999</v>
      </c>
      <c r="N48" s="4"/>
      <c r="O48" s="4">
        <v>0</v>
      </c>
      <c r="P48" s="4"/>
      <c r="Q48" s="4">
        <v>29716370999</v>
      </c>
    </row>
    <row r="49" spans="1:17" x14ac:dyDescent="0.45">
      <c r="A49" s="1" t="s">
        <v>164</v>
      </c>
      <c r="C49" s="1" t="s">
        <v>192</v>
      </c>
      <c r="E49" s="2">
        <v>24.5</v>
      </c>
      <c r="G49" s="4">
        <v>6658630120</v>
      </c>
      <c r="H49" s="4"/>
      <c r="I49" s="4">
        <v>24108483</v>
      </c>
      <c r="J49" s="4"/>
      <c r="K49" s="4">
        <v>6634521637</v>
      </c>
      <c r="L49" s="4"/>
      <c r="M49" s="4">
        <v>44247671120</v>
      </c>
      <c r="N49" s="4"/>
      <c r="O49" s="4">
        <v>0</v>
      </c>
      <c r="P49" s="4"/>
      <c r="Q49" s="4">
        <v>44247671120</v>
      </c>
    </row>
    <row r="50" spans="1:17" x14ac:dyDescent="0.45">
      <c r="A50" s="1" t="s">
        <v>167</v>
      </c>
      <c r="C50" s="1" t="s">
        <v>192</v>
      </c>
      <c r="E50" s="2">
        <v>26</v>
      </c>
      <c r="G50" s="4">
        <v>13249315060</v>
      </c>
      <c r="H50" s="4"/>
      <c r="I50" s="4">
        <v>0</v>
      </c>
      <c r="J50" s="4"/>
      <c r="K50" s="4">
        <v>13249315060</v>
      </c>
      <c r="L50" s="4"/>
      <c r="M50" s="4">
        <v>53424657500</v>
      </c>
      <c r="N50" s="4"/>
      <c r="O50" s="4">
        <v>25073482</v>
      </c>
      <c r="P50" s="4"/>
      <c r="Q50" s="4">
        <v>53399584018</v>
      </c>
    </row>
    <row r="51" spans="1:17" x14ac:dyDescent="0.45">
      <c r="A51" s="1" t="s">
        <v>137</v>
      </c>
      <c r="C51" s="1" t="s">
        <v>192</v>
      </c>
      <c r="E51" s="2">
        <v>26</v>
      </c>
      <c r="G51" s="4">
        <v>25990739698</v>
      </c>
      <c r="H51" s="4"/>
      <c r="I51" s="4">
        <v>0</v>
      </c>
      <c r="J51" s="4"/>
      <c r="K51" s="4">
        <v>25990739698</v>
      </c>
      <c r="L51" s="4"/>
      <c r="M51" s="4">
        <v>60365588976</v>
      </c>
      <c r="N51" s="4"/>
      <c r="O51" s="4">
        <v>117767071</v>
      </c>
      <c r="P51" s="4"/>
      <c r="Q51" s="4">
        <v>60247821905</v>
      </c>
    </row>
    <row r="52" spans="1:17" x14ac:dyDescent="0.45">
      <c r="A52" s="1" t="s">
        <v>172</v>
      </c>
      <c r="C52" s="1" t="s">
        <v>192</v>
      </c>
      <c r="E52" s="2">
        <v>22.5</v>
      </c>
      <c r="G52" s="4">
        <v>5732876686</v>
      </c>
      <c r="H52" s="4"/>
      <c r="I52" s="4">
        <v>0</v>
      </c>
      <c r="J52" s="4"/>
      <c r="K52" s="4">
        <v>5732876686</v>
      </c>
      <c r="L52" s="4"/>
      <c r="M52" s="4">
        <v>11465753372</v>
      </c>
      <c r="N52" s="4"/>
      <c r="O52" s="4">
        <v>0</v>
      </c>
      <c r="P52" s="4"/>
      <c r="Q52" s="4">
        <v>11465753372</v>
      </c>
    </row>
    <row r="53" spans="1:17" x14ac:dyDescent="0.45">
      <c r="A53" s="1" t="s">
        <v>175</v>
      </c>
      <c r="C53" s="1" t="s">
        <v>192</v>
      </c>
      <c r="E53" s="2">
        <v>22.5</v>
      </c>
      <c r="G53" s="4">
        <v>22808219172</v>
      </c>
      <c r="H53" s="4"/>
      <c r="I53" s="4">
        <v>0</v>
      </c>
      <c r="J53" s="4"/>
      <c r="K53" s="4">
        <v>22808219172</v>
      </c>
      <c r="L53" s="4"/>
      <c r="M53" s="4">
        <v>80136986280</v>
      </c>
      <c r="N53" s="4"/>
      <c r="O53" s="4">
        <v>0</v>
      </c>
      <c r="P53" s="4"/>
      <c r="Q53" s="4">
        <v>80136986280</v>
      </c>
    </row>
    <row r="54" spans="1:17" x14ac:dyDescent="0.45">
      <c r="A54" s="1" t="s">
        <v>177</v>
      </c>
      <c r="C54" s="1" t="s">
        <v>192</v>
      </c>
      <c r="E54" s="2">
        <v>22.5</v>
      </c>
      <c r="G54" s="4">
        <v>41813013680</v>
      </c>
      <c r="H54" s="4"/>
      <c r="I54" s="4">
        <v>0</v>
      </c>
      <c r="J54" s="4"/>
      <c r="K54" s="4">
        <v>41813013680</v>
      </c>
      <c r="L54" s="4"/>
      <c r="M54" s="4">
        <v>92835616390</v>
      </c>
      <c r="N54" s="4"/>
      <c r="O54" s="4">
        <v>0</v>
      </c>
      <c r="P54" s="4"/>
      <c r="Q54" s="4">
        <v>92835616390</v>
      </c>
    </row>
    <row r="55" spans="1:17" x14ac:dyDescent="0.45">
      <c r="A55" s="1" t="s">
        <v>179</v>
      </c>
      <c r="C55" s="1" t="s">
        <v>192</v>
      </c>
      <c r="E55" s="2">
        <v>18</v>
      </c>
      <c r="G55" s="4">
        <v>5178082192</v>
      </c>
      <c r="H55" s="4"/>
      <c r="I55" s="4">
        <v>48673022</v>
      </c>
      <c r="J55" s="4"/>
      <c r="K55" s="4">
        <v>5129409170</v>
      </c>
      <c r="L55" s="4"/>
      <c r="M55" s="4">
        <v>8630136986</v>
      </c>
      <c r="N55" s="4"/>
      <c r="O55" s="4">
        <v>0</v>
      </c>
      <c r="P55" s="4"/>
      <c r="Q55" s="4">
        <v>8630136986</v>
      </c>
    </row>
    <row r="56" spans="1:17" ht="19.5" thickBot="1" x14ac:dyDescent="0.5">
      <c r="G56" s="6">
        <f>SUM(G8:G55)</f>
        <v>799838480698</v>
      </c>
      <c r="H56" s="4"/>
      <c r="I56" s="6">
        <f>SUM(I8:I55)</f>
        <v>72781505</v>
      </c>
      <c r="J56" s="4"/>
      <c r="K56" s="6">
        <f>SUM(K8:K55)</f>
        <v>799765699193</v>
      </c>
      <c r="L56" s="4"/>
      <c r="M56" s="6">
        <f>SUM(M8:M55)</f>
        <v>5732865620033</v>
      </c>
      <c r="N56" s="4"/>
      <c r="O56" s="6">
        <f>SUM(O8:O55)</f>
        <v>142840553</v>
      </c>
      <c r="P56" s="4"/>
      <c r="Q56" s="6">
        <f>SUM(Q8:Q55)</f>
        <v>5732722779480</v>
      </c>
    </row>
    <row r="57" spans="1:17" ht="19.5" thickTop="1" x14ac:dyDescent="0.45"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</row>
    <row r="58" spans="1:17" x14ac:dyDescent="0.45">
      <c r="G58" s="2"/>
      <c r="K58" s="10"/>
      <c r="M58" s="10"/>
    </row>
    <row r="59" spans="1:17" x14ac:dyDescent="0.45">
      <c r="G59" s="2"/>
      <c r="M59" s="2"/>
    </row>
    <row r="60" spans="1:17" x14ac:dyDescent="0.45">
      <c r="G60" s="2"/>
    </row>
  </sheetData>
  <mergeCells count="15">
    <mergeCell ref="A4:Q4"/>
    <mergeCell ref="A3:Q3"/>
    <mergeCell ref="A2:Q2"/>
    <mergeCell ref="O7"/>
    <mergeCell ref="Q7"/>
    <mergeCell ref="M6:Q6"/>
    <mergeCell ref="G7"/>
    <mergeCell ref="I7"/>
    <mergeCell ref="K7"/>
    <mergeCell ref="G6:K6"/>
    <mergeCell ref="M7"/>
    <mergeCell ref="A7"/>
    <mergeCell ref="C7"/>
    <mergeCell ref="E7"/>
    <mergeCell ref="A6:E6"/>
  </mergeCells>
  <pageMargins left="0.7" right="0.7" top="0.75" bottom="0.75" header="0.3" footer="0.3"/>
  <pageSetup scale="5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S16"/>
  <sheetViews>
    <sheetView rightToLeft="1" view="pageBreakPreview" zoomScale="60" zoomScaleNormal="100" workbookViewId="0">
      <selection activeCell="O13" sqref="O13"/>
    </sheetView>
  </sheetViews>
  <sheetFormatPr defaultRowHeight="18.75" x14ac:dyDescent="0.45"/>
  <cols>
    <col min="1" max="1" width="29.140625" style="1" bestFit="1" customWidth="1"/>
    <col min="2" max="2" width="1" style="1" customWidth="1"/>
    <col min="3" max="3" width="15.42578125" style="1" bestFit="1" customWidth="1"/>
    <col min="4" max="4" width="1" style="1" customWidth="1"/>
    <col min="5" max="5" width="41" style="1" bestFit="1" customWidth="1"/>
    <col min="6" max="6" width="1" style="1" customWidth="1"/>
    <col min="7" max="7" width="27.85546875" style="1" bestFit="1" customWidth="1"/>
    <col min="8" max="8" width="1" style="1" customWidth="1"/>
    <col min="9" max="9" width="27.7109375" style="1" bestFit="1" customWidth="1"/>
    <col min="10" max="10" width="1" style="1" customWidth="1"/>
    <col min="11" max="11" width="15.85546875" style="1" bestFit="1" customWidth="1"/>
    <col min="12" max="12" width="1" style="1" customWidth="1"/>
    <col min="13" max="13" width="29.140625" style="1" bestFit="1" customWidth="1"/>
    <col min="14" max="14" width="1" style="1" customWidth="1"/>
    <col min="15" max="15" width="27.7109375" style="1" bestFit="1" customWidth="1"/>
    <col min="16" max="16" width="1" style="1" customWidth="1"/>
    <col min="17" max="17" width="15.85546875" style="1" bestFit="1" customWidth="1"/>
    <col min="18" max="18" width="1" style="1" customWidth="1"/>
    <col min="19" max="19" width="29.140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30" x14ac:dyDescent="0.45">
      <c r="A2" s="14" t="s">
        <v>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</row>
    <row r="3" spans="1:19" ht="30" x14ac:dyDescent="0.45">
      <c r="A3" s="14" t="s">
        <v>183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</row>
    <row r="4" spans="1:19" ht="30" x14ac:dyDescent="0.45">
      <c r="A4" s="14" t="s">
        <v>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</row>
    <row r="6" spans="1:19" ht="30" x14ac:dyDescent="0.45">
      <c r="A6" s="14" t="s">
        <v>3</v>
      </c>
      <c r="C6" s="15" t="s">
        <v>204</v>
      </c>
      <c r="D6" s="15" t="s">
        <v>204</v>
      </c>
      <c r="E6" s="15" t="s">
        <v>204</v>
      </c>
      <c r="F6" s="15" t="s">
        <v>204</v>
      </c>
      <c r="G6" s="15" t="s">
        <v>204</v>
      </c>
      <c r="I6" s="15" t="s">
        <v>185</v>
      </c>
      <c r="J6" s="15" t="s">
        <v>185</v>
      </c>
      <c r="K6" s="15" t="s">
        <v>185</v>
      </c>
      <c r="L6" s="15" t="s">
        <v>185</v>
      </c>
      <c r="M6" s="15" t="s">
        <v>185</v>
      </c>
      <c r="O6" s="15" t="s">
        <v>186</v>
      </c>
      <c r="P6" s="15" t="s">
        <v>186</v>
      </c>
      <c r="Q6" s="15" t="s">
        <v>186</v>
      </c>
      <c r="R6" s="15" t="s">
        <v>186</v>
      </c>
      <c r="S6" s="15" t="s">
        <v>186</v>
      </c>
    </row>
    <row r="7" spans="1:19" ht="30" x14ac:dyDescent="0.45">
      <c r="A7" s="15" t="s">
        <v>3</v>
      </c>
      <c r="C7" s="15" t="s">
        <v>205</v>
      </c>
      <c r="E7" s="15" t="s">
        <v>206</v>
      </c>
      <c r="G7" s="15" t="s">
        <v>207</v>
      </c>
      <c r="I7" s="15" t="s">
        <v>208</v>
      </c>
      <c r="K7" s="15" t="s">
        <v>189</v>
      </c>
      <c r="M7" s="15" t="s">
        <v>209</v>
      </c>
      <c r="O7" s="15" t="s">
        <v>208</v>
      </c>
      <c r="Q7" s="16" t="s">
        <v>189</v>
      </c>
      <c r="S7" s="16" t="s">
        <v>209</v>
      </c>
    </row>
    <row r="8" spans="1:19" x14ac:dyDescent="0.45">
      <c r="A8" s="1" t="s">
        <v>15</v>
      </c>
      <c r="C8" s="1" t="s">
        <v>210</v>
      </c>
      <c r="E8" s="4">
        <v>59405940</v>
      </c>
      <c r="F8" s="4"/>
      <c r="G8" s="4">
        <v>300</v>
      </c>
      <c r="H8" s="4"/>
      <c r="I8" s="4">
        <v>17821782000</v>
      </c>
      <c r="J8" s="4"/>
      <c r="K8" s="4">
        <v>24380003</v>
      </c>
      <c r="L8" s="4"/>
      <c r="M8" s="4">
        <v>17797401997</v>
      </c>
      <c r="N8" s="4"/>
      <c r="O8" s="4">
        <v>17821782000</v>
      </c>
      <c r="P8" s="4"/>
      <c r="Q8" s="4">
        <v>24380003</v>
      </c>
      <c r="R8" s="4"/>
      <c r="S8" s="4">
        <v>17797401997</v>
      </c>
    </row>
    <row r="9" spans="1:19" x14ac:dyDescent="0.45">
      <c r="A9" s="1" t="s">
        <v>16</v>
      </c>
      <c r="C9" s="1" t="s">
        <v>211</v>
      </c>
      <c r="E9" s="4">
        <v>5487000</v>
      </c>
      <c r="F9" s="4"/>
      <c r="G9" s="4">
        <v>9000</v>
      </c>
      <c r="H9" s="4"/>
      <c r="I9" s="4">
        <v>49383000000</v>
      </c>
      <c r="J9" s="4"/>
      <c r="K9" s="4">
        <v>0</v>
      </c>
      <c r="L9" s="4"/>
      <c r="M9" s="4">
        <v>49383000000</v>
      </c>
      <c r="N9" s="4"/>
      <c r="O9" s="4">
        <v>49383000000</v>
      </c>
      <c r="P9" s="4"/>
      <c r="Q9" s="4">
        <v>0</v>
      </c>
      <c r="R9" s="4"/>
      <c r="S9" s="4">
        <v>49383000000</v>
      </c>
    </row>
    <row r="10" spans="1:19" x14ac:dyDescent="0.45">
      <c r="A10" s="1" t="s">
        <v>17</v>
      </c>
      <c r="C10" s="1" t="s">
        <v>212</v>
      </c>
      <c r="E10" s="4">
        <v>2635520</v>
      </c>
      <c r="F10" s="4"/>
      <c r="G10" s="4">
        <v>31</v>
      </c>
      <c r="H10" s="4"/>
      <c r="I10" s="4">
        <v>81701120</v>
      </c>
      <c r="J10" s="4"/>
      <c r="K10" s="4">
        <v>5820945</v>
      </c>
      <c r="L10" s="4"/>
      <c r="M10" s="4">
        <v>75880175</v>
      </c>
      <c r="N10" s="4"/>
      <c r="O10" s="4">
        <v>81701120</v>
      </c>
      <c r="P10" s="4"/>
      <c r="Q10" s="4">
        <v>5820945</v>
      </c>
      <c r="R10" s="4"/>
      <c r="S10" s="4">
        <v>75880175</v>
      </c>
    </row>
    <row r="11" spans="1:19" x14ac:dyDescent="0.45">
      <c r="A11" s="1" t="s">
        <v>18</v>
      </c>
      <c r="C11" s="1" t="s">
        <v>213</v>
      </c>
      <c r="E11" s="4">
        <v>70247</v>
      </c>
      <c r="F11" s="4"/>
      <c r="G11" s="4">
        <v>29</v>
      </c>
      <c r="H11" s="4"/>
      <c r="I11" s="4">
        <v>0</v>
      </c>
      <c r="J11" s="4"/>
      <c r="K11" s="4">
        <v>0</v>
      </c>
      <c r="L11" s="4"/>
      <c r="M11" s="4">
        <v>0</v>
      </c>
      <c r="N11" s="4"/>
      <c r="O11" s="4">
        <f>2037163</f>
        <v>2037163</v>
      </c>
      <c r="P11" s="4"/>
      <c r="Q11" s="4">
        <v>0</v>
      </c>
      <c r="R11" s="4"/>
      <c r="S11" s="4">
        <f>O11</f>
        <v>2037163</v>
      </c>
    </row>
    <row r="12" spans="1:19" ht="19.5" thickBot="1" x14ac:dyDescent="0.5">
      <c r="E12" s="4"/>
      <c r="F12" s="4"/>
      <c r="G12" s="4"/>
      <c r="H12" s="4"/>
      <c r="I12" s="6">
        <f>SUM(I8:I11)</f>
        <v>67286483120</v>
      </c>
      <c r="J12" s="4"/>
      <c r="K12" s="6">
        <f>SUM(K8:K11)</f>
        <v>30200948</v>
      </c>
      <c r="L12" s="4"/>
      <c r="M12" s="6">
        <f>SUM(M8:M11)</f>
        <v>67256282172</v>
      </c>
      <c r="N12" s="4"/>
      <c r="O12" s="6">
        <f>SUM(O8:O11)</f>
        <v>67288520283</v>
      </c>
      <c r="P12" s="4"/>
      <c r="Q12" s="6">
        <f>SUM(Q8:Q11)</f>
        <v>30200948</v>
      </c>
      <c r="R12" s="4"/>
      <c r="S12" s="6">
        <f>SUM(S8:S11)</f>
        <v>67258319335</v>
      </c>
    </row>
    <row r="13" spans="1:19" ht="19.5" thickTop="1" x14ac:dyDescent="0.45">
      <c r="E13" s="4"/>
      <c r="F13" s="4"/>
      <c r="G13" s="4"/>
      <c r="H13" s="4"/>
      <c r="I13" s="4"/>
      <c r="J13" s="4"/>
      <c r="K13" s="4"/>
      <c r="L13" s="4"/>
      <c r="M13" s="4"/>
      <c r="N13" s="4"/>
      <c r="P13" s="4"/>
      <c r="Q13" s="4"/>
      <c r="R13" s="4"/>
      <c r="S13" s="4"/>
    </row>
    <row r="14" spans="1:19" x14ac:dyDescent="0.45"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</row>
    <row r="15" spans="1:19" x14ac:dyDescent="0.45"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</row>
    <row r="16" spans="1:19" x14ac:dyDescent="0.45"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</row>
  </sheetData>
  <mergeCells count="16">
    <mergeCell ref="A4:S4"/>
    <mergeCell ref="A3:S3"/>
    <mergeCell ref="A2:S2"/>
    <mergeCell ref="Q7"/>
    <mergeCell ref="S7"/>
    <mergeCell ref="O6:S6"/>
    <mergeCell ref="I7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" right="0.7" top="0.75" bottom="0.75" header="0.3" footer="0.3"/>
  <pageSetup scale="33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40"/>
  <sheetViews>
    <sheetView rightToLeft="1" view="pageBreakPreview" topLeftCell="A7" zoomScale="85" zoomScaleNormal="100" zoomScaleSheetLayoutView="85" workbookViewId="0">
      <selection activeCell="Q34" sqref="Q34"/>
    </sheetView>
  </sheetViews>
  <sheetFormatPr defaultRowHeight="18.75" x14ac:dyDescent="0.45"/>
  <cols>
    <col min="1" max="1" width="31.5703125" style="1" bestFit="1" customWidth="1"/>
    <col min="2" max="2" width="1" style="1" customWidth="1"/>
    <col min="3" max="3" width="13.7109375" style="1" bestFit="1" customWidth="1"/>
    <col min="4" max="4" width="1" style="1" customWidth="1"/>
    <col min="5" max="5" width="21.140625" style="1" bestFit="1" customWidth="1"/>
    <col min="6" max="6" width="1" style="1" customWidth="1"/>
    <col min="7" max="7" width="21.140625" style="1" bestFit="1" customWidth="1"/>
    <col min="8" max="8" width="1" style="1" customWidth="1"/>
    <col min="9" max="9" width="39" style="1" bestFit="1" customWidth="1"/>
    <col min="10" max="10" width="1" style="1" customWidth="1"/>
    <col min="11" max="11" width="13.7109375" style="1" bestFit="1" customWidth="1"/>
    <col min="12" max="12" width="1" style="1" customWidth="1"/>
    <col min="13" max="13" width="21.140625" style="1" bestFit="1" customWidth="1"/>
    <col min="14" max="14" width="1" style="1" customWidth="1"/>
    <col min="15" max="15" width="20.42578125" style="1" bestFit="1" customWidth="1"/>
    <col min="16" max="16" width="1" style="1" customWidth="1"/>
    <col min="17" max="17" width="39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30" x14ac:dyDescent="0.45">
      <c r="A2" s="14" t="s">
        <v>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</row>
    <row r="3" spans="1:17" ht="30" x14ac:dyDescent="0.45">
      <c r="A3" s="14" t="s">
        <v>183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</row>
    <row r="4" spans="1:17" ht="30" x14ac:dyDescent="0.45">
      <c r="A4" s="14" t="s">
        <v>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</row>
    <row r="6" spans="1:17" ht="30" x14ac:dyDescent="0.45">
      <c r="A6" s="14" t="s">
        <v>3</v>
      </c>
      <c r="C6" s="15" t="s">
        <v>185</v>
      </c>
      <c r="D6" s="15" t="s">
        <v>185</v>
      </c>
      <c r="E6" s="15" t="s">
        <v>185</v>
      </c>
      <c r="F6" s="15" t="s">
        <v>185</v>
      </c>
      <c r="G6" s="15" t="s">
        <v>185</v>
      </c>
      <c r="H6" s="15" t="s">
        <v>185</v>
      </c>
      <c r="I6" s="15" t="s">
        <v>185</v>
      </c>
      <c r="K6" s="15" t="s">
        <v>186</v>
      </c>
      <c r="L6" s="15" t="s">
        <v>186</v>
      </c>
      <c r="M6" s="15" t="s">
        <v>186</v>
      </c>
      <c r="N6" s="15" t="s">
        <v>186</v>
      </c>
      <c r="O6" s="15" t="s">
        <v>186</v>
      </c>
      <c r="P6" s="15" t="s">
        <v>186</v>
      </c>
      <c r="Q6" s="15" t="s">
        <v>186</v>
      </c>
    </row>
    <row r="7" spans="1:17" ht="30" x14ac:dyDescent="0.45">
      <c r="A7" s="15" t="s">
        <v>3</v>
      </c>
      <c r="C7" s="15" t="s">
        <v>7</v>
      </c>
      <c r="E7" s="15" t="s">
        <v>214</v>
      </c>
      <c r="G7" s="15" t="s">
        <v>215</v>
      </c>
      <c r="I7" s="15" t="s">
        <v>216</v>
      </c>
      <c r="K7" s="15" t="s">
        <v>7</v>
      </c>
      <c r="M7" s="15" t="s">
        <v>214</v>
      </c>
      <c r="O7" s="15" t="s">
        <v>215</v>
      </c>
      <c r="Q7" s="15" t="s">
        <v>216</v>
      </c>
    </row>
    <row r="8" spans="1:17" x14ac:dyDescent="0.45">
      <c r="A8" s="1" t="s">
        <v>16</v>
      </c>
      <c r="C8" s="4">
        <v>5487000</v>
      </c>
      <c r="D8" s="4"/>
      <c r="E8" s="4">
        <v>1244017775283</v>
      </c>
      <c r="F8" s="4"/>
      <c r="G8" s="4">
        <v>1268316915002</v>
      </c>
      <c r="H8" s="4"/>
      <c r="I8" s="4">
        <v>-24299139718</v>
      </c>
      <c r="J8" s="4"/>
      <c r="K8" s="4">
        <v>5487000</v>
      </c>
      <c r="L8" s="4"/>
      <c r="M8" s="4">
        <v>1244017775283</v>
      </c>
      <c r="N8" s="4"/>
      <c r="O8" s="4">
        <v>1148904779004</v>
      </c>
      <c r="P8" s="4"/>
      <c r="Q8" s="4">
        <v>95112996279</v>
      </c>
    </row>
    <row r="9" spans="1:17" x14ac:dyDescent="0.45">
      <c r="A9" s="1" t="s">
        <v>15</v>
      </c>
      <c r="C9" s="4">
        <v>59405940</v>
      </c>
      <c r="D9" s="4"/>
      <c r="E9" s="4">
        <v>964445016098</v>
      </c>
      <c r="F9" s="4"/>
      <c r="G9" s="4">
        <v>963323019079</v>
      </c>
      <c r="H9" s="4"/>
      <c r="I9" s="4">
        <v>1121997019</v>
      </c>
      <c r="J9" s="4"/>
      <c r="K9" s="4">
        <v>59405940</v>
      </c>
      <c r="L9" s="4"/>
      <c r="M9" s="4">
        <v>964445016098</v>
      </c>
      <c r="N9" s="4"/>
      <c r="O9" s="4">
        <v>872618418006</v>
      </c>
      <c r="P9" s="4"/>
      <c r="Q9" s="4">
        <v>91826598092</v>
      </c>
    </row>
    <row r="10" spans="1:17" x14ac:dyDescent="0.45">
      <c r="A10" s="1" t="s">
        <v>17</v>
      </c>
      <c r="C10" s="4">
        <v>2635520</v>
      </c>
      <c r="D10" s="4"/>
      <c r="E10" s="4">
        <v>15876222255</v>
      </c>
      <c r="F10" s="4"/>
      <c r="G10" s="4">
        <v>17683910928</v>
      </c>
      <c r="H10" s="4"/>
      <c r="I10" s="4">
        <v>-1807688672</v>
      </c>
      <c r="J10" s="4"/>
      <c r="K10" s="4">
        <v>2635520</v>
      </c>
      <c r="L10" s="4"/>
      <c r="M10" s="4">
        <v>15876222255</v>
      </c>
      <c r="N10" s="4"/>
      <c r="O10" s="4">
        <v>10272387370</v>
      </c>
      <c r="P10" s="4"/>
      <c r="Q10" s="4">
        <v>5603834885</v>
      </c>
    </row>
    <row r="11" spans="1:17" x14ac:dyDescent="0.45">
      <c r="A11" s="1" t="s">
        <v>20</v>
      </c>
      <c r="C11" s="4">
        <v>13994627</v>
      </c>
      <c r="D11" s="4"/>
      <c r="E11" s="4">
        <v>96405717657</v>
      </c>
      <c r="F11" s="4"/>
      <c r="G11" s="4">
        <v>109343281499</v>
      </c>
      <c r="H11" s="4"/>
      <c r="I11" s="4">
        <v>-12937563841</v>
      </c>
      <c r="J11" s="4"/>
      <c r="K11" s="4">
        <v>13994627</v>
      </c>
      <c r="L11" s="4"/>
      <c r="M11" s="4">
        <v>96405717657</v>
      </c>
      <c r="N11" s="4"/>
      <c r="O11" s="4">
        <v>80268541253</v>
      </c>
      <c r="P11" s="4"/>
      <c r="Q11" s="4">
        <v>16137176404</v>
      </c>
    </row>
    <row r="12" spans="1:17" x14ac:dyDescent="0.45">
      <c r="A12" s="1" t="s">
        <v>36</v>
      </c>
      <c r="C12" s="4">
        <v>3490000</v>
      </c>
      <c r="D12" s="4"/>
      <c r="E12" s="4">
        <v>4399394265048</v>
      </c>
      <c r="F12" s="4"/>
      <c r="G12" s="4">
        <v>4314990522159</v>
      </c>
      <c r="H12" s="4"/>
      <c r="I12" s="4">
        <v>84403742889</v>
      </c>
      <c r="J12" s="4"/>
      <c r="K12" s="4">
        <v>3490000</v>
      </c>
      <c r="L12" s="4"/>
      <c r="M12" s="4">
        <v>4399394265048</v>
      </c>
      <c r="N12" s="4"/>
      <c r="O12" s="4">
        <v>3989344546783</v>
      </c>
      <c r="P12" s="4"/>
      <c r="Q12" s="4">
        <v>410049718265</v>
      </c>
    </row>
    <row r="13" spans="1:17" x14ac:dyDescent="0.45">
      <c r="A13" s="1" t="s">
        <v>63</v>
      </c>
      <c r="C13" s="4">
        <v>995000</v>
      </c>
      <c r="D13" s="4"/>
      <c r="E13" s="4">
        <v>1004767852812</v>
      </c>
      <c r="F13" s="4"/>
      <c r="G13" s="4">
        <v>1004767852812</v>
      </c>
      <c r="H13" s="4"/>
      <c r="I13" s="4">
        <v>0</v>
      </c>
      <c r="J13" s="4"/>
      <c r="K13" s="4">
        <v>995000</v>
      </c>
      <c r="L13" s="4"/>
      <c r="M13" s="4">
        <v>1004767852812</v>
      </c>
      <c r="N13" s="4"/>
      <c r="O13" s="4">
        <v>994819656250</v>
      </c>
      <c r="P13" s="4"/>
      <c r="Q13" s="4">
        <v>9948196562</v>
      </c>
    </row>
    <row r="14" spans="1:17" x14ac:dyDescent="0.45">
      <c r="A14" s="1" t="s">
        <v>87</v>
      </c>
      <c r="C14" s="4">
        <v>2980310</v>
      </c>
      <c r="D14" s="4"/>
      <c r="E14" s="4">
        <v>2875477875154</v>
      </c>
      <c r="F14" s="4"/>
      <c r="G14" s="4">
        <v>2895799905318</v>
      </c>
      <c r="H14" s="4"/>
      <c r="I14" s="4">
        <v>-20322030163</v>
      </c>
      <c r="J14" s="4"/>
      <c r="K14" s="4">
        <v>2980310</v>
      </c>
      <c r="L14" s="4"/>
      <c r="M14" s="4">
        <v>2875477875154</v>
      </c>
      <c r="N14" s="4"/>
      <c r="O14" s="4">
        <v>2979769818815</v>
      </c>
      <c r="P14" s="4"/>
      <c r="Q14" s="4">
        <v>-104291943660</v>
      </c>
    </row>
    <row r="15" spans="1:17" x14ac:dyDescent="0.45">
      <c r="A15" s="1" t="s">
        <v>96</v>
      </c>
      <c r="C15" s="4">
        <v>1993059</v>
      </c>
      <c r="D15" s="4"/>
      <c r="E15" s="4">
        <v>1992697758056</v>
      </c>
      <c r="F15" s="4"/>
      <c r="G15" s="4">
        <v>2012624735636</v>
      </c>
      <c r="H15" s="4"/>
      <c r="I15" s="4">
        <v>-19926977579</v>
      </c>
      <c r="J15" s="4"/>
      <c r="K15" s="4">
        <v>1993059</v>
      </c>
      <c r="L15" s="4"/>
      <c r="M15" s="4">
        <v>1992697758056</v>
      </c>
      <c r="N15" s="4"/>
      <c r="O15" s="4">
        <v>1992698980023</v>
      </c>
      <c r="P15" s="4"/>
      <c r="Q15" s="4">
        <v>-1221966</v>
      </c>
    </row>
    <row r="16" spans="1:17" x14ac:dyDescent="0.45">
      <c r="A16" s="1" t="s">
        <v>78</v>
      </c>
      <c r="C16" s="4">
        <v>591900</v>
      </c>
      <c r="D16" s="4"/>
      <c r="E16" s="4">
        <v>588833754534</v>
      </c>
      <c r="F16" s="4"/>
      <c r="G16" s="4">
        <v>587413452010</v>
      </c>
      <c r="H16" s="4"/>
      <c r="I16" s="4">
        <v>1420302524</v>
      </c>
      <c r="J16" s="4"/>
      <c r="K16" s="4">
        <v>591900</v>
      </c>
      <c r="L16" s="4"/>
      <c r="M16" s="4">
        <v>588833754534</v>
      </c>
      <c r="N16" s="4"/>
      <c r="O16" s="4">
        <v>584277542401</v>
      </c>
      <c r="P16" s="4"/>
      <c r="Q16" s="4">
        <v>4556212133</v>
      </c>
    </row>
    <row r="17" spans="1:17" x14ac:dyDescent="0.45">
      <c r="A17" s="1" t="s">
        <v>42</v>
      </c>
      <c r="C17" s="4">
        <v>166772</v>
      </c>
      <c r="D17" s="4"/>
      <c r="E17" s="4">
        <v>156889001233</v>
      </c>
      <c r="F17" s="4"/>
      <c r="G17" s="4">
        <v>154136094568</v>
      </c>
      <c r="H17" s="4"/>
      <c r="I17" s="4">
        <v>2752906665</v>
      </c>
      <c r="J17" s="4"/>
      <c r="K17" s="4">
        <v>166772</v>
      </c>
      <c r="L17" s="4"/>
      <c r="M17" s="4">
        <v>156889001233</v>
      </c>
      <c r="N17" s="4"/>
      <c r="O17" s="4">
        <v>135811173762</v>
      </c>
      <c r="P17" s="4"/>
      <c r="Q17" s="4">
        <v>21077827471</v>
      </c>
    </row>
    <row r="18" spans="1:17" x14ac:dyDescent="0.45">
      <c r="A18" s="1" t="s">
        <v>66</v>
      </c>
      <c r="C18" s="4">
        <v>2495000</v>
      </c>
      <c r="D18" s="4"/>
      <c r="E18" s="4">
        <v>2519493259062</v>
      </c>
      <c r="F18" s="4"/>
      <c r="G18" s="4">
        <v>2519493259062</v>
      </c>
      <c r="H18" s="4"/>
      <c r="I18" s="4">
        <v>0</v>
      </c>
      <c r="J18" s="4"/>
      <c r="K18" s="4">
        <v>2495000</v>
      </c>
      <c r="L18" s="4"/>
      <c r="M18" s="4">
        <v>2519493259062</v>
      </c>
      <c r="N18" s="4"/>
      <c r="O18" s="4">
        <v>2494547781250</v>
      </c>
      <c r="P18" s="4"/>
      <c r="Q18" s="4">
        <v>24945477812</v>
      </c>
    </row>
    <row r="19" spans="1:17" x14ac:dyDescent="0.45">
      <c r="A19" s="1" t="s">
        <v>39</v>
      </c>
      <c r="C19" s="4">
        <v>2495000</v>
      </c>
      <c r="D19" s="4"/>
      <c r="E19" s="4">
        <v>2519493259062</v>
      </c>
      <c r="F19" s="4"/>
      <c r="G19" s="4">
        <v>2519493259062</v>
      </c>
      <c r="H19" s="4"/>
      <c r="I19" s="4">
        <v>0</v>
      </c>
      <c r="J19" s="4"/>
      <c r="K19" s="4">
        <v>2495000</v>
      </c>
      <c r="L19" s="4"/>
      <c r="M19" s="4">
        <v>2519493259062</v>
      </c>
      <c r="N19" s="4"/>
      <c r="O19" s="4">
        <v>2494547781250</v>
      </c>
      <c r="P19" s="4"/>
      <c r="Q19" s="4">
        <v>24945477812</v>
      </c>
    </row>
    <row r="20" spans="1:17" x14ac:dyDescent="0.45">
      <c r="A20" s="1" t="s">
        <v>69</v>
      </c>
      <c r="C20" s="4">
        <v>263000</v>
      </c>
      <c r="D20" s="4"/>
      <c r="E20" s="4">
        <v>266675736260</v>
      </c>
      <c r="F20" s="4"/>
      <c r="G20" s="4">
        <v>254424787147</v>
      </c>
      <c r="H20" s="4"/>
      <c r="I20" s="4">
        <v>12250949113</v>
      </c>
      <c r="J20" s="4"/>
      <c r="K20" s="4">
        <v>263000</v>
      </c>
      <c r="L20" s="4"/>
      <c r="M20" s="4">
        <v>266675736260</v>
      </c>
      <c r="N20" s="4"/>
      <c r="O20" s="4">
        <v>260908665747</v>
      </c>
      <c r="P20" s="4"/>
      <c r="Q20" s="4">
        <v>5767070513</v>
      </c>
    </row>
    <row r="21" spans="1:17" x14ac:dyDescent="0.45">
      <c r="A21" s="1" t="s">
        <v>72</v>
      </c>
      <c r="C21" s="4">
        <v>2095500</v>
      </c>
      <c r="D21" s="4"/>
      <c r="E21" s="4">
        <v>2048000937537</v>
      </c>
      <c r="F21" s="4"/>
      <c r="G21" s="4">
        <v>1985126380617</v>
      </c>
      <c r="H21" s="4"/>
      <c r="I21" s="4">
        <v>62874556920</v>
      </c>
      <c r="J21" s="4"/>
      <c r="K21" s="4">
        <v>2095500</v>
      </c>
      <c r="L21" s="4"/>
      <c r="M21" s="4">
        <v>2048000937537</v>
      </c>
      <c r="N21" s="4"/>
      <c r="O21" s="4">
        <v>2012130384755</v>
      </c>
      <c r="P21" s="4"/>
      <c r="Q21" s="4">
        <v>35870552782</v>
      </c>
    </row>
    <row r="22" spans="1:17" x14ac:dyDescent="0.45">
      <c r="A22" s="1" t="s">
        <v>75</v>
      </c>
      <c r="C22" s="4">
        <v>1000000</v>
      </c>
      <c r="D22" s="4"/>
      <c r="E22" s="4">
        <v>926282080937</v>
      </c>
      <c r="F22" s="4"/>
      <c r="G22" s="4">
        <v>999818750000</v>
      </c>
      <c r="H22" s="4"/>
      <c r="I22" s="4">
        <v>-73536669062</v>
      </c>
      <c r="J22" s="4"/>
      <c r="K22" s="4">
        <v>1000000</v>
      </c>
      <c r="L22" s="4"/>
      <c r="M22" s="4">
        <v>926282080937</v>
      </c>
      <c r="N22" s="4"/>
      <c r="O22" s="4">
        <v>999818750000</v>
      </c>
      <c r="P22" s="4"/>
      <c r="Q22" s="4">
        <v>-73536669062</v>
      </c>
    </row>
    <row r="23" spans="1:17" x14ac:dyDescent="0.45">
      <c r="A23" s="1" t="s">
        <v>48</v>
      </c>
      <c r="C23" s="4">
        <v>45170</v>
      </c>
      <c r="D23" s="4"/>
      <c r="E23" s="4">
        <v>43852120362</v>
      </c>
      <c r="F23" s="4"/>
      <c r="G23" s="4">
        <v>42452104161</v>
      </c>
      <c r="H23" s="4"/>
      <c r="I23" s="4">
        <v>1400016201</v>
      </c>
      <c r="J23" s="4"/>
      <c r="K23" s="4">
        <v>45170</v>
      </c>
      <c r="L23" s="4"/>
      <c r="M23" s="4">
        <v>43852120362</v>
      </c>
      <c r="N23" s="4"/>
      <c r="O23" s="4">
        <v>37258495673</v>
      </c>
      <c r="P23" s="4"/>
      <c r="Q23" s="4">
        <v>6593624689</v>
      </c>
    </row>
    <row r="24" spans="1:17" x14ac:dyDescent="0.45">
      <c r="A24" s="1" t="s">
        <v>90</v>
      </c>
      <c r="C24" s="4">
        <v>998998</v>
      </c>
      <c r="D24" s="4"/>
      <c r="E24" s="4">
        <v>1008805100928</v>
      </c>
      <c r="F24" s="4"/>
      <c r="G24" s="4">
        <v>1008805100928</v>
      </c>
      <c r="H24" s="4"/>
      <c r="I24" s="4">
        <v>0</v>
      </c>
      <c r="J24" s="4"/>
      <c r="K24" s="4">
        <v>998998</v>
      </c>
      <c r="L24" s="4"/>
      <c r="M24" s="4">
        <v>1008805100928</v>
      </c>
      <c r="N24" s="4"/>
      <c r="O24" s="4">
        <v>949068080000</v>
      </c>
      <c r="P24" s="4"/>
      <c r="Q24" s="4">
        <v>59737020928</v>
      </c>
    </row>
    <row r="25" spans="1:17" x14ac:dyDescent="0.45">
      <c r="A25" s="1" t="s">
        <v>60</v>
      </c>
      <c r="C25" s="4">
        <v>100</v>
      </c>
      <c r="D25" s="4"/>
      <c r="E25" s="4">
        <v>91383433</v>
      </c>
      <c r="F25" s="4"/>
      <c r="G25" s="4">
        <v>100981693</v>
      </c>
      <c r="H25" s="4"/>
      <c r="I25" s="4">
        <v>-9598259</v>
      </c>
      <c r="J25" s="4"/>
      <c r="K25" s="4">
        <v>100</v>
      </c>
      <c r="L25" s="4"/>
      <c r="M25" s="4">
        <v>91383433</v>
      </c>
      <c r="N25" s="4"/>
      <c r="O25" s="4">
        <v>100981693</v>
      </c>
      <c r="P25" s="4"/>
      <c r="Q25" s="4">
        <v>-9598259</v>
      </c>
    </row>
    <row r="26" spans="1:17" x14ac:dyDescent="0.45">
      <c r="A26" s="1" t="s">
        <v>99</v>
      </c>
      <c r="C26" s="4">
        <v>1999000</v>
      </c>
      <c r="D26" s="4"/>
      <c r="E26" s="4">
        <v>1998637681250</v>
      </c>
      <c r="F26" s="4"/>
      <c r="G26" s="4">
        <v>1998637681250</v>
      </c>
      <c r="H26" s="4"/>
      <c r="I26" s="4">
        <v>0</v>
      </c>
      <c r="J26" s="4"/>
      <c r="K26" s="4">
        <v>1999000</v>
      </c>
      <c r="L26" s="4"/>
      <c r="M26" s="4">
        <v>1998637681250</v>
      </c>
      <c r="N26" s="4"/>
      <c r="O26" s="4">
        <v>1998637681250</v>
      </c>
      <c r="P26" s="4"/>
      <c r="Q26" s="4">
        <v>0</v>
      </c>
    </row>
    <row r="27" spans="1:17" x14ac:dyDescent="0.45">
      <c r="A27" s="1" t="s">
        <v>57</v>
      </c>
      <c r="C27" s="4">
        <v>1998000</v>
      </c>
      <c r="D27" s="4"/>
      <c r="E27" s="4">
        <v>1977861247661</v>
      </c>
      <c r="F27" s="4"/>
      <c r="G27" s="4">
        <v>1997637862500</v>
      </c>
      <c r="H27" s="4"/>
      <c r="I27" s="4">
        <v>-19776614838</v>
      </c>
      <c r="J27" s="4"/>
      <c r="K27" s="4">
        <v>1998000</v>
      </c>
      <c r="L27" s="4"/>
      <c r="M27" s="4">
        <v>1977861247661</v>
      </c>
      <c r="N27" s="4"/>
      <c r="O27" s="4">
        <v>1997637862499</v>
      </c>
      <c r="P27" s="4"/>
      <c r="Q27" s="4">
        <v>-19776614837</v>
      </c>
    </row>
    <row r="28" spans="1:17" x14ac:dyDescent="0.45">
      <c r="A28" s="1" t="s">
        <v>93</v>
      </c>
      <c r="C28" s="4">
        <v>2999000</v>
      </c>
      <c r="D28" s="4"/>
      <c r="E28" s="4">
        <v>3028440995562</v>
      </c>
      <c r="F28" s="4"/>
      <c r="G28" s="4">
        <v>3028440995562</v>
      </c>
      <c r="H28" s="4"/>
      <c r="I28" s="4">
        <v>0</v>
      </c>
      <c r="J28" s="4"/>
      <c r="K28" s="4">
        <v>2999000</v>
      </c>
      <c r="L28" s="4"/>
      <c r="M28" s="4">
        <v>3028440995562</v>
      </c>
      <c r="N28" s="4"/>
      <c r="O28" s="4">
        <v>2999020011452</v>
      </c>
      <c r="P28" s="4"/>
      <c r="Q28" s="4">
        <v>29420984110</v>
      </c>
    </row>
    <row r="29" spans="1:17" x14ac:dyDescent="0.45">
      <c r="A29" s="1" t="s">
        <v>81</v>
      </c>
      <c r="C29" s="4">
        <v>4100</v>
      </c>
      <c r="D29" s="4"/>
      <c r="E29" s="4">
        <v>4216085695</v>
      </c>
      <c r="F29" s="4"/>
      <c r="G29" s="4">
        <v>3976279168</v>
      </c>
      <c r="H29" s="4"/>
      <c r="I29" s="4">
        <v>239806527</v>
      </c>
      <c r="J29" s="4"/>
      <c r="K29" s="4">
        <v>4100</v>
      </c>
      <c r="L29" s="4"/>
      <c r="M29" s="4">
        <v>4216085695</v>
      </c>
      <c r="N29" s="4"/>
      <c r="O29" s="4">
        <v>4091058361</v>
      </c>
      <c r="P29" s="4"/>
      <c r="Q29" s="4">
        <v>125027334</v>
      </c>
    </row>
    <row r="30" spans="1:17" x14ac:dyDescent="0.45">
      <c r="A30" s="1" t="s">
        <v>54</v>
      </c>
      <c r="C30" s="4">
        <v>6498900</v>
      </c>
      <c r="D30" s="4"/>
      <c r="E30" s="4">
        <v>6627676515862</v>
      </c>
      <c r="F30" s="4"/>
      <c r="G30" s="4">
        <v>6627676515862</v>
      </c>
      <c r="H30" s="4"/>
      <c r="I30" s="4">
        <v>0</v>
      </c>
      <c r="J30" s="4"/>
      <c r="K30" s="4">
        <v>6498900</v>
      </c>
      <c r="L30" s="4"/>
      <c r="M30" s="4">
        <v>6627676515862</v>
      </c>
      <c r="N30" s="4"/>
      <c r="O30" s="4">
        <v>6562699295119</v>
      </c>
      <c r="P30" s="4"/>
      <c r="Q30" s="4">
        <v>64977220743</v>
      </c>
    </row>
    <row r="31" spans="1:17" x14ac:dyDescent="0.45">
      <c r="A31" s="1" t="s">
        <v>45</v>
      </c>
      <c r="C31" s="4">
        <v>156899</v>
      </c>
      <c r="D31" s="4"/>
      <c r="E31" s="4">
        <v>116868568731</v>
      </c>
      <c r="F31" s="4"/>
      <c r="G31" s="4">
        <v>113276232860</v>
      </c>
      <c r="H31" s="4"/>
      <c r="I31" s="4">
        <v>3592335871</v>
      </c>
      <c r="J31" s="4"/>
      <c r="K31" s="4">
        <v>156899</v>
      </c>
      <c r="L31" s="4"/>
      <c r="M31" s="4">
        <v>116868568731</v>
      </c>
      <c r="N31" s="4"/>
      <c r="O31" s="4">
        <v>98044101285</v>
      </c>
      <c r="P31" s="4"/>
      <c r="Q31" s="4">
        <v>18824467446</v>
      </c>
    </row>
    <row r="32" spans="1:17" x14ac:dyDescent="0.45">
      <c r="A32" s="1" t="s">
        <v>51</v>
      </c>
      <c r="C32" s="4">
        <v>9451000</v>
      </c>
      <c r="D32" s="4"/>
      <c r="E32" s="4">
        <v>8848784817002</v>
      </c>
      <c r="F32" s="4"/>
      <c r="G32" s="4">
        <v>8601247649697</v>
      </c>
      <c r="H32" s="4"/>
      <c r="I32" s="4">
        <v>247537167305</v>
      </c>
      <c r="J32" s="4"/>
      <c r="K32" s="4">
        <v>9451000</v>
      </c>
      <c r="L32" s="4"/>
      <c r="M32" s="4">
        <v>8848784817002</v>
      </c>
      <c r="N32" s="4"/>
      <c r="O32" s="4">
        <v>8254489601862</v>
      </c>
      <c r="P32" s="4"/>
      <c r="Q32" s="4">
        <v>594295215140</v>
      </c>
    </row>
    <row r="33" spans="3:17" ht="19.5" thickBot="1" x14ac:dyDescent="0.5">
      <c r="C33" s="6">
        <f>SUM(C8:C32)</f>
        <v>124239795</v>
      </c>
      <c r="D33" s="4"/>
      <c r="E33" s="6">
        <f>SUM(E8:E32)</f>
        <v>45273985027474</v>
      </c>
      <c r="F33" s="4"/>
      <c r="G33" s="6">
        <f>SUM(G8:G32)</f>
        <v>45029007528580</v>
      </c>
      <c r="H33" s="4"/>
      <c r="I33" s="6">
        <f>SUM(I8:I32)</f>
        <v>244977498902</v>
      </c>
      <c r="J33" s="4"/>
      <c r="K33" s="6">
        <f>SUM(K8:K32)</f>
        <v>124239795</v>
      </c>
      <c r="L33" s="4"/>
      <c r="M33" s="6">
        <f>SUM(M8:M32)</f>
        <v>45273985027474</v>
      </c>
      <c r="N33" s="4"/>
      <c r="O33" s="6">
        <f>SUM(O8:O32)</f>
        <v>43951786375863</v>
      </c>
      <c r="P33" s="4"/>
      <c r="Q33" s="6">
        <f>SUM(Q8:Q32)-3716927840</f>
        <v>1318481723776</v>
      </c>
    </row>
    <row r="34" spans="3:17" ht="19.5" thickTop="1" x14ac:dyDescent="0.45"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</row>
    <row r="35" spans="3:17" x14ac:dyDescent="0.45"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</row>
    <row r="36" spans="3:17" x14ac:dyDescent="0.45"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</row>
    <row r="37" spans="3:17" x14ac:dyDescent="0.45"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</row>
    <row r="38" spans="3:17" x14ac:dyDescent="0.45"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</row>
    <row r="39" spans="3:17" x14ac:dyDescent="0.45"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</row>
    <row r="40" spans="3:17" x14ac:dyDescent="0.45"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</row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scale="3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سهام</vt:lpstr>
      <vt:lpstr>تبعی</vt:lpstr>
      <vt:lpstr>اوراق مشارکت</vt:lpstr>
      <vt:lpstr>تعدیل قیمت</vt:lpstr>
      <vt:lpstr>گواهی سپرده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جمع درآمدها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Mahsa Behnia</dc:creator>
  <cp:lastModifiedBy>Samaneh Khanbeigy</cp:lastModifiedBy>
  <dcterms:created xsi:type="dcterms:W3CDTF">2023-07-25T05:49:44Z</dcterms:created>
  <dcterms:modified xsi:type="dcterms:W3CDTF">2023-07-26T11:24:28Z</dcterms:modified>
</cp:coreProperties>
</file>