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نگین سامان\گزارش افشا پرتفو\1402\"/>
    </mc:Choice>
  </mc:AlternateContent>
  <xr:revisionPtr revIDLastSave="0" documentId="13_ncr:1_{4EF6F6CA-641A-49E5-BA3B-FB1CB5969FE5}" xr6:coauthVersionLast="45" xr6:coauthVersionMax="47" xr10:uidLastSave="{00000000-0000-0000-0000-000000000000}"/>
  <bookViews>
    <workbookView xWindow="-120" yWindow="-120" windowWidth="29040" windowHeight="15840" tabRatio="932" activeTab="5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8">'درآمد ناشی از فروش'!$A$1:$Q$39</definedName>
    <definedName name="_xlnm.Print_Area" localSheetId="5">سپرده!$A$1:$S$33</definedName>
    <definedName name="_xlnm.Print_Area" localSheetId="4">'گواهی سپرده'!$A$1:$AA$9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E10" i="14"/>
  <c r="C10" i="14"/>
  <c r="E31" i="13"/>
  <c r="G31" i="13"/>
  <c r="I40" i="9"/>
  <c r="I41" i="9" s="1"/>
  <c r="Q40" i="9"/>
  <c r="Q41" i="9" s="1"/>
  <c r="C39" i="10"/>
  <c r="G41" i="9"/>
  <c r="E41" i="9"/>
  <c r="O36" i="3"/>
  <c r="AE36" i="3"/>
  <c r="AE37" i="3" s="1"/>
  <c r="G17" i="1"/>
  <c r="G18" i="1" s="1"/>
  <c r="E17" i="1"/>
  <c r="U14" i="1"/>
  <c r="C39" i="12"/>
  <c r="E39" i="12"/>
  <c r="G39" i="12"/>
  <c r="I39" i="12"/>
  <c r="K39" i="12"/>
  <c r="M39" i="12"/>
  <c r="O39" i="12"/>
  <c r="Q39" i="12"/>
  <c r="C26" i="11"/>
  <c r="E26" i="11"/>
  <c r="G26" i="11"/>
  <c r="I26" i="11"/>
  <c r="K26" i="11"/>
  <c r="M26" i="11"/>
  <c r="O26" i="11"/>
  <c r="Q26" i="11"/>
  <c r="E39" i="10"/>
  <c r="G39" i="10"/>
  <c r="I39" i="10"/>
  <c r="K39" i="10"/>
  <c r="M39" i="10"/>
  <c r="O39" i="10"/>
  <c r="Q39" i="10"/>
  <c r="C41" i="9"/>
  <c r="K41" i="9"/>
  <c r="M41" i="9"/>
  <c r="O41" i="9"/>
  <c r="I51" i="7"/>
  <c r="K51" i="7"/>
  <c r="M51" i="7"/>
  <c r="O51" i="7"/>
  <c r="Q51" i="7"/>
  <c r="S51" i="7"/>
  <c r="Q33" i="6"/>
  <c r="O33" i="6"/>
  <c r="M33" i="6"/>
  <c r="K33" i="6"/>
  <c r="S33" i="6"/>
  <c r="I12" i="4"/>
  <c r="C12" i="4"/>
  <c r="E12" i="4"/>
  <c r="G12" i="4"/>
  <c r="K12" i="4"/>
  <c r="AC37" i="3"/>
  <c r="AA37" i="3"/>
  <c r="Y37" i="3"/>
  <c r="W37" i="3"/>
  <c r="U37" i="3"/>
  <c r="S37" i="3"/>
  <c r="Q37" i="3"/>
  <c r="O37" i="3"/>
  <c r="M37" i="3"/>
  <c r="K37" i="3"/>
  <c r="AG37" i="3"/>
  <c r="E10" i="2"/>
  <c r="C10" i="2"/>
  <c r="I10" i="2"/>
  <c r="K10" i="2"/>
  <c r="Y18" i="1"/>
  <c r="W18" i="1"/>
  <c r="U18" i="1"/>
  <c r="S18" i="1"/>
  <c r="Q18" i="1"/>
  <c r="O18" i="1"/>
  <c r="M18" i="1"/>
  <c r="K18" i="1"/>
  <c r="I18" i="1"/>
  <c r="E18" i="1"/>
  <c r="C18" i="1"/>
</calcChain>
</file>

<file path=xl/sharedStrings.xml><?xml version="1.0" encoding="utf-8"?>
<sst xmlns="http://schemas.openxmlformats.org/spreadsheetml/2006/main" count="924" uniqueCount="248">
  <si>
    <t>صندوق سرمایه‌گذاری با درآمد ثابت نگین سامان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</si>
  <si>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</si>
  <si>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</si>
  <si>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</si>
  <si>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</si>
  <si>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</si>
  <si>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</si>
  <si>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</si>
  <si>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</si>
  <si>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</si>
  <si>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</si>
  <si>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</si>
  <si>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</si>
  <si>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</si>
  <si>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</si>
  <si>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</si>
  <si>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پارس‌ خزر</t>
  </si>
  <si>
    <t>پتروشیمی مارون</t>
  </si>
  <si>
    <t>پیشگامان فن آوری و دانش آرامیس</t>
  </si>
  <si>
    <t>تامین سرمایه کیمیا</t>
  </si>
  <si>
    <t>سرمایه‌گذاری‌ ملی‌ایران‌</t>
  </si>
  <si>
    <t>صندوق س تجارت شاخصی کاردان</t>
  </si>
  <si>
    <t>صندوق س سروسودمند مدبران-سهام</t>
  </si>
  <si>
    <t>صندوق س. ثروت هیوا-س</t>
  </si>
  <si>
    <t>تعداد اوراق تبعی</t>
  </si>
  <si>
    <t>قیمت اعمال</t>
  </si>
  <si>
    <t>تاریخ اعمال</t>
  </si>
  <si>
    <t>نرخ موثر</t>
  </si>
  <si>
    <t>اختیار ف.ت. بساما-19243-030201</t>
  </si>
  <si>
    <t>1403/02/01</t>
  </si>
  <si>
    <t>اختیارف.ت. مارون-253239-020904</t>
  </si>
  <si>
    <t>1402/09/04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</si>
  <si>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</si>
  <si>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</si>
  <si>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</si>
  <si>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</si>
  <si>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</si>
  <si>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</si>
  <si>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</si>
  <si>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</si>
  <si>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</si>
  <si>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</si>
  <si>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</si>
  <si>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</si>
  <si>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اجاره تابان کاردان14041015</t>
  </si>
  <si>
    <t>1400/10/15</t>
  </si>
  <si>
    <t>1404/10/15</t>
  </si>
  <si>
    <t>اجاره دومینو14040208</t>
  </si>
  <si>
    <t>1399/02/08</t>
  </si>
  <si>
    <t>1404/02/07</t>
  </si>
  <si>
    <t>اسنادخزانه-م20بودجه98-020806</t>
  </si>
  <si>
    <t>1399/02/20</t>
  </si>
  <si>
    <t>1402/08/06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</si>
  <si>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</si>
  <si>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</si>
  <si>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</si>
  <si>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</si>
  <si>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</si>
  <si>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</si>
  <si>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</si>
  <si>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</si>
  <si>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</si>
  <si>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صکوک اجاره ملی412-6 ماهه18%</t>
  </si>
  <si>
    <t>1400/12/23</t>
  </si>
  <si>
    <t>1404/12/22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</si>
  <si>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</si>
  <si>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</si>
  <si>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</si>
  <si>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</si>
  <si>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</si>
  <si>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</si>
  <si>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</si>
  <si>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</si>
  <si>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</si>
  <si>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</si>
  <si>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</si>
  <si>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</si>
  <si>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</si>
  <si>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</si>
  <si>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</si>
  <si>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</si>
  <si>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</si>
  <si>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</si>
  <si>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دولت102-ش.خ031211</t>
  </si>
  <si>
    <t>1400/12/11</t>
  </si>
  <si>
    <t>1403/12/11</t>
  </si>
  <si>
    <t>مرابحه عام دولت104-ش.خ020303</t>
  </si>
  <si>
    <t>1401/03/03</t>
  </si>
  <si>
    <t>1402/03/03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</si>
  <si>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</si>
  <si>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</si>
  <si>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</si>
  <si>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</si>
  <si>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</si>
  <si>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</si>
  <si>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دولت4-ش.خ 0205</t>
  </si>
  <si>
    <t>1399/05/07</t>
  </si>
  <si>
    <t>1402/05/07</t>
  </si>
  <si>
    <t>مرابحه عام دولت76-ش.خ030406</t>
  </si>
  <si>
    <t>1399/12/06</t>
  </si>
  <si>
    <t>1403/04/06</t>
  </si>
  <si>
    <t>مرابحه عام دولت86-ش.خ020404</t>
  </si>
  <si>
    <t>1400/03/04</t>
  </si>
  <si>
    <t>1402/04/04</t>
  </si>
  <si>
    <t>مرابحه عام دولت94-ش.خ030816</t>
  </si>
  <si>
    <t>1400/09/16</t>
  </si>
  <si>
    <t>1403/08/16</t>
  </si>
  <si>
    <t>مرابحه فاران شیمی 14050730</t>
  </si>
  <si>
    <t>1401/07/30</t>
  </si>
  <si>
    <t>1405/07/30</t>
  </si>
  <si>
    <t>مشارکت ش اسلامشهر312-3ماهه18%</t>
  </si>
  <si>
    <t>1399/12/26</t>
  </si>
  <si>
    <t>1403/12/26</t>
  </si>
  <si>
    <t>مشارکت ش اصفهان306-3ماهه18%</t>
  </si>
  <si>
    <t>1399/06/31</t>
  </si>
  <si>
    <t>1403/06/31</t>
  </si>
  <si>
    <t>مشارکت ش قم0312-سه ماهه18%</t>
  </si>
  <si>
    <t>1399/12/28</t>
  </si>
  <si>
    <t>1403/12/28</t>
  </si>
  <si>
    <t>مشارکت ش کرج0312-سه ماهه18%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</si>
  <si>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</si>
  <si>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</si>
  <si>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</si>
  <si>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</si>
  <si>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</si>
  <si>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</si>
  <si>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درصد به کل دارایی‌ها</t>
  </si>
  <si>
    <t xml:space="preserve"> گواهی سپرده مدت دار ویژه سرمایه گذاری بانک تجارت 1</t>
  </si>
  <si>
    <t>1402/05/24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</si>
  <si>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</si>
  <si>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</si>
  <si>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</si>
  <si>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</si>
  <si>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</si>
  <si>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</si>
  <si>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</si>
  <si>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</si>
  <si>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</si>
  <si>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</si>
  <si>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</si>
  <si>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</si>
  <si>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</si>
  <si>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</si>
  <si>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</si>
  <si>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</si>
  <si>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</si>
  <si>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</si>
  <si>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</si>
  <si>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</si>
  <si>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</si>
  <si>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</si>
  <si>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</si>
  <si>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</si>
  <si>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</si>
  <si>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</si>
  <si>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</si>
  <si>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</si>
  <si>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</si>
  <si>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</si>
  <si>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</si>
  <si>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</si>
  <si>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</si>
  <si>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</si>
  <si>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</si>
  <si>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</si>
  <si>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</si>
  <si>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تجارت پالایشگاه تهران</t>
  </si>
  <si>
    <t>6501833922</t>
  </si>
  <si>
    <t>سپرده بلند مدت</t>
  </si>
  <si>
    <t>1401/03/08</t>
  </si>
  <si>
    <t>6501834015</t>
  </si>
  <si>
    <t>1401/03/30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</si>
  <si>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</si>
  <si>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</si>
  <si>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</si>
  <si>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</si>
  <si>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</si>
  <si>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</si>
  <si>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</si>
  <si>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</si>
  <si>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</si>
  <si>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آینده بلوار ارتش</t>
  </si>
  <si>
    <t>0404125173003</t>
  </si>
  <si>
    <t>1401/08/30</t>
  </si>
  <si>
    <t>بانک آینده جنت آباد مرکزی</t>
  </si>
  <si>
    <t>0404125128001</t>
  </si>
  <si>
    <t>بانک تجارت شریعتی مشهد</t>
  </si>
  <si>
    <t>432366103</t>
  </si>
  <si>
    <t>1401/09/27</t>
  </si>
  <si>
    <t>بانک سامان باجه تالار بورس</t>
  </si>
  <si>
    <t>2300-111-13470000-1</t>
  </si>
  <si>
    <t>1401/10/07</t>
  </si>
  <si>
    <t>بانک پاسارگاد شهید بهزادی</t>
  </si>
  <si>
    <t>378.307.14681876.1</t>
  </si>
  <si>
    <t>1401/12/28</t>
  </si>
  <si>
    <t>279-307-14681876-1</t>
  </si>
  <si>
    <t>1402/02/20</t>
  </si>
  <si>
    <t>7020823792</t>
  </si>
  <si>
    <t>بانک تجارت مطهری مهرداد</t>
  </si>
  <si>
    <t>6300267686</t>
  </si>
  <si>
    <t>1386291056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</si>
  <si>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</si>
  <si>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</si>
  <si>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</si>
  <si>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</si>
  <si>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</si>
  <si>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</si>
  <si>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</si>
  <si>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</si>
  <si>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</si>
  <si>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</si>
  <si>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تجارت مرکزی شیراز</t>
  </si>
  <si>
    <t>بانک اقتصاد نوین شهران</t>
  </si>
  <si>
    <t>بهای فروش</t>
  </si>
  <si>
    <t>ارزش دفتری</t>
  </si>
  <si>
    <t>سود و زیان ناشی از تغییر قیمت</t>
  </si>
  <si>
    <t>سود و زیان ناشی از فروش</t>
  </si>
  <si>
    <t>بین المللی ساروج بوشهر</t>
  </si>
  <si>
    <t>بیمه اتکایی تهران رواک50%تادیه</t>
  </si>
  <si>
    <t>بیمه اتکایی آوای پارس70% تادیه</t>
  </si>
  <si>
    <t>بیمه اتکایی آوای پارس70%تادیه</t>
  </si>
  <si>
    <t>صندوق س. سهام زرین کوروش-س</t>
  </si>
  <si>
    <t>صندوق س.آرمان سپهر آشنا-م</t>
  </si>
  <si>
    <t>صنعتی زر ماکارون</t>
  </si>
  <si>
    <t>صندوق س آوای تاراز زاگرس-سهام</t>
  </si>
  <si>
    <t>سلف موازی برق نیروی برق حرارتی</t>
  </si>
  <si>
    <t>سلف موازی استاندارد سمتا011</t>
  </si>
  <si>
    <t>اسنادخزانه-م2بودجه99-011019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</si>
  <si>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</si>
  <si>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</si>
  <si>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</si>
  <si>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</si>
  <si>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</si>
  <si>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</si>
  <si>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</si>
  <si>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</si>
  <si>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گواهی سپرده مدت دار ویژه سرمایه گذاری بانک تجارت</t>
  </si>
  <si>
    <t>705984832</t>
  </si>
  <si>
    <t>184-283-6681650-2</t>
  </si>
  <si>
    <t>184-283-6681650-3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</si>
  <si>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</si>
  <si>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</si>
  <si>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</si>
  <si>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</si>
  <si>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</si>
  <si>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</si>
  <si>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منتهی به 1402/02/31</t>
  </si>
  <si>
    <t xml:space="preserve"> منتهی به 1402/02/31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</si>
</sst>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1" fillId="0" borderId="0" xfId="0" applyNumberFormat="1" applyFont="1"/>
    <xf numFmtId="164" fontId="1" fillId="0" borderId="2" xfId="0" applyNumberFormat="1" applyFont="1" applyBorder="1" applyAlignment="1">
      <alignment horizontal="center"/>
    </xf>
    <xf numFmtId="10" fontId="1" fillId="0" borderId="2" xfId="0" applyNumberFormat="1" applyFont="1" applyBorder="1"/>
    <xf numFmtId="164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/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6"/>
  <sheetViews>
    <sheetView rightToLeft="1" view="pageBreakPreview" zoomScale="85" zoomScaleNormal="85" zoomScaleSheetLayoutView="85" workbookViewId="0">
      <selection activeCell="W20" sqref="W20:W21"/>
    </sheetView>
  </sheetViews>
  <sheetFormatPr defaultRowHeight="18.75" x14ac:dyDescent="0.45"/>
  <cols>
    <col min="1" max="1" width="28.42578125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19" style="1" bestFit="1" customWidth="1"/>
    <col min="6" max="6" width="1" style="1" customWidth="1"/>
    <col min="7" max="7" width="36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2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2.42578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30" x14ac:dyDescent="0.45">
      <c r="A4" s="18" t="s">
        <v>246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30" x14ac:dyDescent="0.45">
      <c r="A6" s="18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5" ht="30" x14ac:dyDescent="0.45">
      <c r="A7" s="18" t="s">
        <v>3</v>
      </c>
      <c r="C7" s="18" t="s">
        <v>7</v>
      </c>
      <c r="E7" s="18" t="s">
        <v>8</v>
      </c>
      <c r="G7" s="18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20" t="s">
        <v>13</v>
      </c>
    </row>
    <row r="8" spans="1:25" ht="30" x14ac:dyDescent="0.4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21" t="s">
        <v>13</v>
      </c>
    </row>
    <row r="9" spans="1:25" x14ac:dyDescent="0.45">
      <c r="A9" s="1" t="s">
        <v>15</v>
      </c>
      <c r="C9" s="6">
        <v>59405940</v>
      </c>
      <c r="D9" s="6"/>
      <c r="E9" s="6">
        <v>780238653285</v>
      </c>
      <c r="F9" s="6"/>
      <c r="G9" s="6">
        <v>931434682764.86096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59405940</v>
      </c>
      <c r="R9" s="6"/>
      <c r="S9" s="6">
        <v>16041</v>
      </c>
      <c r="T9" s="6"/>
      <c r="U9" s="6">
        <v>780238653285</v>
      </c>
      <c r="V9" s="6"/>
      <c r="W9" s="6">
        <v>947260745972.93701</v>
      </c>
      <c r="Y9" s="8">
        <v>1.5100000000000001E-2</v>
      </c>
    </row>
    <row r="10" spans="1:25" x14ac:dyDescent="0.45">
      <c r="A10" s="1" t="s">
        <v>16</v>
      </c>
      <c r="C10" s="6">
        <v>16250015</v>
      </c>
      <c r="D10" s="6"/>
      <c r="E10" s="6">
        <v>207332837063</v>
      </c>
      <c r="F10" s="6"/>
      <c r="G10" s="6">
        <v>313051485220.33502</v>
      </c>
      <c r="H10" s="6"/>
      <c r="I10" s="6">
        <v>0</v>
      </c>
      <c r="J10" s="6"/>
      <c r="K10" s="6">
        <v>0</v>
      </c>
      <c r="L10" s="6"/>
      <c r="M10" s="6">
        <v>-16250015</v>
      </c>
      <c r="N10" s="6"/>
      <c r="O10" s="6">
        <v>324880689849</v>
      </c>
      <c r="P10" s="6"/>
      <c r="Q10" s="6">
        <v>0</v>
      </c>
      <c r="R10" s="6"/>
      <c r="S10" s="6">
        <v>0</v>
      </c>
      <c r="T10" s="6"/>
      <c r="U10" s="6">
        <v>0</v>
      </c>
      <c r="V10" s="6"/>
      <c r="W10" s="6">
        <v>0</v>
      </c>
      <c r="Y10" s="8">
        <v>0</v>
      </c>
    </row>
    <row r="11" spans="1:25" x14ac:dyDescent="0.45">
      <c r="A11" s="1" t="s">
        <v>17</v>
      </c>
      <c r="C11" s="6">
        <v>5487000</v>
      </c>
      <c r="D11" s="6"/>
      <c r="E11" s="6">
        <v>998293584900</v>
      </c>
      <c r="F11" s="6"/>
      <c r="G11" s="6">
        <v>1226307493202.8501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5487000</v>
      </c>
      <c r="R11" s="6"/>
      <c r="S11" s="6">
        <v>228650</v>
      </c>
      <c r="T11" s="6"/>
      <c r="U11" s="6">
        <v>998293584900</v>
      </c>
      <c r="V11" s="6"/>
      <c r="W11" s="6">
        <v>1247137664827.5</v>
      </c>
      <c r="Y11" s="8">
        <v>1.9900000000000001E-2</v>
      </c>
    </row>
    <row r="12" spans="1:25" x14ac:dyDescent="0.45">
      <c r="A12" s="1" t="s">
        <v>18</v>
      </c>
      <c r="C12" s="6">
        <v>2635520</v>
      </c>
      <c r="D12" s="6"/>
      <c r="E12" s="6">
        <v>11773894601</v>
      </c>
      <c r="F12" s="6"/>
      <c r="G12" s="6">
        <v>19282012508.16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2635520</v>
      </c>
      <c r="R12" s="6"/>
      <c r="S12" s="6">
        <v>6930</v>
      </c>
      <c r="T12" s="6"/>
      <c r="U12" s="6">
        <v>11773894601</v>
      </c>
      <c r="V12" s="6"/>
      <c r="W12" s="6">
        <v>18155481886.080002</v>
      </c>
      <c r="Y12" s="8">
        <v>2.9999999999999997E-4</v>
      </c>
    </row>
    <row r="13" spans="1:25" x14ac:dyDescent="0.45">
      <c r="A13" s="1" t="s">
        <v>19</v>
      </c>
      <c r="C13" s="6">
        <v>70247</v>
      </c>
      <c r="D13" s="6"/>
      <c r="E13" s="6">
        <v>70310780</v>
      </c>
      <c r="F13" s="6"/>
      <c r="G13" s="6">
        <v>69829030.349999994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70247</v>
      </c>
      <c r="R13" s="6"/>
      <c r="S13" s="6">
        <v>1000</v>
      </c>
      <c r="T13" s="6"/>
      <c r="U13" s="6">
        <v>70310780</v>
      </c>
      <c r="V13" s="6"/>
      <c r="W13" s="6">
        <v>69829030.349999994</v>
      </c>
      <c r="Y13" s="8">
        <v>0</v>
      </c>
    </row>
    <row r="14" spans="1:25" x14ac:dyDescent="0.45">
      <c r="A14" s="1" t="s">
        <v>20</v>
      </c>
      <c r="C14" s="6">
        <v>13994627</v>
      </c>
      <c r="D14" s="6"/>
      <c r="E14" s="6">
        <v>75080581722</v>
      </c>
      <c r="F14" s="6"/>
      <c r="G14" s="6">
        <v>136331317899.63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13994627</v>
      </c>
      <c r="R14" s="6"/>
      <c r="S14" s="6">
        <v>8250</v>
      </c>
      <c r="T14" s="6"/>
      <c r="U14" s="6">
        <f>75080581722-1286</f>
        <v>75080580436</v>
      </c>
      <c r="V14" s="6"/>
      <c r="W14" s="6">
        <v>114768711497.13699</v>
      </c>
      <c r="Y14" s="8">
        <v>1.8E-3</v>
      </c>
    </row>
    <row r="15" spans="1:25" x14ac:dyDescent="0.45">
      <c r="A15" s="1" t="s">
        <v>21</v>
      </c>
      <c r="C15" s="6">
        <v>1677891</v>
      </c>
      <c r="D15" s="6"/>
      <c r="E15" s="6">
        <v>423303734481</v>
      </c>
      <c r="F15" s="6"/>
      <c r="G15" s="6">
        <v>626702245734.40295</v>
      </c>
      <c r="H15" s="6"/>
      <c r="I15" s="6">
        <v>258732</v>
      </c>
      <c r="J15" s="6"/>
      <c r="K15" s="6">
        <v>100115917902</v>
      </c>
      <c r="L15" s="6"/>
      <c r="M15" s="6">
        <v>-1936623</v>
      </c>
      <c r="N15" s="6"/>
      <c r="O15" s="6">
        <v>693494987253</v>
      </c>
      <c r="P15" s="6"/>
      <c r="Q15" s="6">
        <v>0</v>
      </c>
      <c r="R15" s="6"/>
      <c r="S15" s="6">
        <v>0</v>
      </c>
      <c r="T15" s="6"/>
      <c r="U15" s="6">
        <v>0</v>
      </c>
      <c r="V15" s="6"/>
      <c r="W15" s="6">
        <v>0</v>
      </c>
      <c r="Y15" s="8">
        <v>0</v>
      </c>
    </row>
    <row r="16" spans="1:25" x14ac:dyDescent="0.45">
      <c r="A16" s="1" t="s">
        <v>22</v>
      </c>
      <c r="C16" s="6">
        <v>1283203</v>
      </c>
      <c r="D16" s="6"/>
      <c r="E16" s="6">
        <v>99831218632</v>
      </c>
      <c r="F16" s="6"/>
      <c r="G16" s="6">
        <v>170655585005.65302</v>
      </c>
      <c r="H16" s="6"/>
      <c r="I16" s="6">
        <v>0</v>
      </c>
      <c r="J16" s="6"/>
      <c r="K16" s="6">
        <v>0</v>
      </c>
      <c r="L16" s="6"/>
      <c r="M16" s="6">
        <v>-1283203</v>
      </c>
      <c r="N16" s="6"/>
      <c r="O16" s="6">
        <v>166618295539</v>
      </c>
      <c r="P16" s="6"/>
      <c r="Q16" s="6">
        <v>0</v>
      </c>
      <c r="R16" s="6"/>
      <c r="S16" s="6">
        <v>0</v>
      </c>
      <c r="T16" s="6"/>
      <c r="U16" s="6">
        <v>0</v>
      </c>
      <c r="V16" s="6"/>
      <c r="W16" s="6">
        <v>0</v>
      </c>
      <c r="Y16" s="8">
        <v>0</v>
      </c>
    </row>
    <row r="17" spans="1:25" x14ac:dyDescent="0.45">
      <c r="A17" s="1" t="s">
        <v>23</v>
      </c>
      <c r="C17" s="6">
        <v>2000000</v>
      </c>
      <c r="D17" s="6"/>
      <c r="E17" s="6">
        <f>20023200000-1286</f>
        <v>20023198714</v>
      </c>
      <c r="F17" s="6"/>
      <c r="G17" s="6">
        <f>31962000000-1290</f>
        <v>31961998710</v>
      </c>
      <c r="H17" s="6"/>
      <c r="I17" s="6">
        <v>0</v>
      </c>
      <c r="J17" s="6"/>
      <c r="K17" s="6">
        <v>0</v>
      </c>
      <c r="L17" s="6"/>
      <c r="M17" s="6">
        <v>-2000000</v>
      </c>
      <c r="N17" s="6"/>
      <c r="O17" s="6">
        <v>32960812500</v>
      </c>
      <c r="P17" s="6"/>
      <c r="Q17" s="6">
        <v>0</v>
      </c>
      <c r="R17" s="6"/>
      <c r="S17" s="6">
        <v>0</v>
      </c>
      <c r="T17" s="6"/>
      <c r="U17" s="6">
        <v>0</v>
      </c>
      <c r="V17" s="6"/>
      <c r="W17" s="6">
        <v>0</v>
      </c>
      <c r="Y17" s="8">
        <v>0</v>
      </c>
    </row>
    <row r="18" spans="1:25" ht="19.5" thickBot="1" x14ac:dyDescent="0.5">
      <c r="C18" s="9">
        <f>SUM(C9:C17)</f>
        <v>102804443</v>
      </c>
      <c r="D18" s="6"/>
      <c r="E18" s="9">
        <f>SUM(E9:E17)</f>
        <v>2615948014178</v>
      </c>
      <c r="F18" s="6"/>
      <c r="G18" s="9">
        <f>SUM(G9:G17)</f>
        <v>3455796650076.2417</v>
      </c>
      <c r="H18" s="6"/>
      <c r="I18" s="9">
        <f>SUM(I9:I17)</f>
        <v>258732</v>
      </c>
      <c r="J18" s="6"/>
      <c r="K18" s="9">
        <f>SUM(K9:K17)</f>
        <v>100115917902</v>
      </c>
      <c r="L18" s="6"/>
      <c r="M18" s="9">
        <f>SUM(M9:M17)</f>
        <v>-21469841</v>
      </c>
      <c r="N18" s="6"/>
      <c r="O18" s="9">
        <f>SUM(O9:O17)</f>
        <v>1217954785141</v>
      </c>
      <c r="P18" s="6"/>
      <c r="Q18" s="9">
        <f>SUM(Q9:Q17)</f>
        <v>81593334</v>
      </c>
      <c r="R18" s="6"/>
      <c r="S18" s="9">
        <f>SUM(S9:S17)</f>
        <v>260871</v>
      </c>
      <c r="T18" s="6"/>
      <c r="U18" s="9">
        <f>SUM(U9:U17)</f>
        <v>1865457024002</v>
      </c>
      <c r="V18" s="6"/>
      <c r="W18" s="9">
        <f>SUM(W9:W17)</f>
        <v>2327392433214.0044</v>
      </c>
      <c r="Y18" s="10">
        <f>SUM(Y9:Y17)</f>
        <v>3.7100000000000008E-2</v>
      </c>
    </row>
    <row r="19" spans="1:25" ht="19.5" thickTop="1" x14ac:dyDescent="0.45">
      <c r="E19" s="3"/>
      <c r="G19" s="3"/>
      <c r="M19" s="3"/>
      <c r="O19" s="3"/>
      <c r="U19" s="3"/>
    </row>
    <row r="20" spans="1:25" x14ac:dyDescent="0.45">
      <c r="E20" s="3"/>
      <c r="G20" s="3"/>
      <c r="M20" s="3"/>
      <c r="O20" s="3"/>
      <c r="U20" s="3"/>
    </row>
    <row r="21" spans="1:25" x14ac:dyDescent="0.45">
      <c r="E21" s="3"/>
      <c r="G21" s="3"/>
      <c r="O21" s="3"/>
      <c r="W21" s="3"/>
    </row>
    <row r="22" spans="1:25" x14ac:dyDescent="0.45">
      <c r="E22" s="3"/>
      <c r="G22" s="3"/>
      <c r="O22" s="3"/>
      <c r="W22" s="3"/>
    </row>
    <row r="23" spans="1:25" x14ac:dyDescent="0.45">
      <c r="G23" s="3"/>
      <c r="O23" s="3"/>
    </row>
    <row r="24" spans="1:25" x14ac:dyDescent="0.45">
      <c r="G24" s="3"/>
      <c r="O24" s="3"/>
    </row>
    <row r="25" spans="1:25" x14ac:dyDescent="0.45">
      <c r="O25" s="3"/>
    </row>
    <row r="26" spans="1:25" x14ac:dyDescent="0.45">
      <c r="O26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94"/>
  <sheetViews>
    <sheetView rightToLeft="1" view="pageBreakPreview" zoomScaleNormal="100" zoomScaleSheetLayoutView="100" workbookViewId="0">
      <selection activeCell="A24" sqref="A24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2.71093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5.7109375" style="1" bestFit="1" customWidth="1"/>
    <col min="10" max="10" width="1" style="1" customWidth="1"/>
    <col min="11" max="11" width="22.710937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25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30" x14ac:dyDescent="0.4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30" x14ac:dyDescent="0.45">
      <c r="A6" s="18" t="s">
        <v>3</v>
      </c>
      <c r="C6" s="19" t="s">
        <v>203</v>
      </c>
      <c r="D6" s="19" t="s">
        <v>203</v>
      </c>
      <c r="E6" s="19" t="s">
        <v>203</v>
      </c>
      <c r="F6" s="19" t="s">
        <v>203</v>
      </c>
      <c r="G6" s="19" t="s">
        <v>203</v>
      </c>
      <c r="H6" s="19" t="s">
        <v>203</v>
      </c>
      <c r="I6" s="19" t="s">
        <v>203</v>
      </c>
      <c r="K6" s="19" t="s">
        <v>204</v>
      </c>
      <c r="L6" s="19" t="s">
        <v>204</v>
      </c>
      <c r="M6" s="19" t="s">
        <v>204</v>
      </c>
      <c r="N6" s="19" t="s">
        <v>204</v>
      </c>
      <c r="O6" s="19" t="s">
        <v>204</v>
      </c>
      <c r="P6" s="19" t="s">
        <v>204</v>
      </c>
      <c r="Q6" s="19" t="s">
        <v>204</v>
      </c>
    </row>
    <row r="7" spans="1:17" ht="30" x14ac:dyDescent="0.45">
      <c r="A7" s="19" t="s">
        <v>3</v>
      </c>
      <c r="C7" s="19" t="s">
        <v>228</v>
      </c>
      <c r="E7" s="19" t="s">
        <v>229</v>
      </c>
      <c r="G7" s="19" t="s">
        <v>134</v>
      </c>
      <c r="I7" s="19" t="s">
        <v>230</v>
      </c>
      <c r="K7" s="19" t="s">
        <v>228</v>
      </c>
      <c r="M7" s="19" t="s">
        <v>229</v>
      </c>
      <c r="O7" s="19" t="s">
        <v>134</v>
      </c>
      <c r="Q7" s="19" t="s">
        <v>230</v>
      </c>
    </row>
    <row r="8" spans="1:17" x14ac:dyDescent="0.45">
      <c r="A8" s="1" t="s">
        <v>16</v>
      </c>
      <c r="C8" s="6">
        <v>0</v>
      </c>
      <c r="D8" s="6"/>
      <c r="E8" s="6">
        <v>94337315347</v>
      </c>
      <c r="F8" s="6"/>
      <c r="G8" s="6">
        <v>94337315347</v>
      </c>
      <c r="I8" s="8">
        <v>9.8199999999999996E-2</v>
      </c>
      <c r="K8" s="6">
        <v>0</v>
      </c>
      <c r="L8" s="6"/>
      <c r="M8" s="6">
        <v>97472264802</v>
      </c>
      <c r="N8" s="6"/>
      <c r="O8" s="6">
        <v>97472264802</v>
      </c>
      <c r="Q8" s="8">
        <v>1.5299999999999999E-2</v>
      </c>
    </row>
    <row r="9" spans="1:17" x14ac:dyDescent="0.45">
      <c r="A9" s="1" t="s">
        <v>22</v>
      </c>
      <c r="C9" s="6">
        <v>0</v>
      </c>
      <c r="D9" s="6"/>
      <c r="E9" s="6">
        <v>61264265592</v>
      </c>
      <c r="F9" s="6"/>
      <c r="G9" s="6">
        <v>61264265592</v>
      </c>
      <c r="I9" s="8">
        <v>6.3799999999999996E-2</v>
      </c>
      <c r="K9" s="6">
        <v>0</v>
      </c>
      <c r="L9" s="6"/>
      <c r="M9" s="6">
        <v>61264265592</v>
      </c>
      <c r="N9" s="6"/>
      <c r="O9" s="6">
        <v>61264265592</v>
      </c>
      <c r="Q9" s="8">
        <v>9.5999999999999992E-3</v>
      </c>
    </row>
    <row r="10" spans="1:17" x14ac:dyDescent="0.45">
      <c r="A10" s="1" t="s">
        <v>23</v>
      </c>
      <c r="C10" s="6">
        <v>0</v>
      </c>
      <c r="D10" s="6"/>
      <c r="E10" s="6">
        <v>12063657377</v>
      </c>
      <c r="F10" s="6"/>
      <c r="G10" s="6">
        <v>12063657377</v>
      </c>
      <c r="I10" s="8">
        <v>1.26E-2</v>
      </c>
      <c r="K10" s="6">
        <v>0</v>
      </c>
      <c r="L10" s="6"/>
      <c r="M10" s="6">
        <v>14020331070</v>
      </c>
      <c r="N10" s="6"/>
      <c r="O10" s="6">
        <v>14020331070</v>
      </c>
      <c r="Q10" s="8">
        <v>2.2000000000000001E-3</v>
      </c>
    </row>
    <row r="11" spans="1:17" x14ac:dyDescent="0.45">
      <c r="A11" s="1" t="s">
        <v>21</v>
      </c>
      <c r="C11" s="6">
        <v>0</v>
      </c>
      <c r="D11" s="6"/>
      <c r="E11" s="6">
        <v>166397601738</v>
      </c>
      <c r="F11" s="6"/>
      <c r="G11" s="6">
        <v>166397601738</v>
      </c>
      <c r="I11" s="8">
        <v>0.17319999999999999</v>
      </c>
      <c r="K11" s="6">
        <v>0</v>
      </c>
      <c r="L11" s="6"/>
      <c r="M11" s="6">
        <v>174591924809</v>
      </c>
      <c r="N11" s="6"/>
      <c r="O11" s="6">
        <v>174591924809</v>
      </c>
      <c r="Q11" s="8">
        <v>2.7400000000000001E-2</v>
      </c>
    </row>
    <row r="12" spans="1:17" x14ac:dyDescent="0.45">
      <c r="A12" s="1" t="s">
        <v>217</v>
      </c>
      <c r="C12" s="6">
        <v>0</v>
      </c>
      <c r="D12" s="6"/>
      <c r="E12" s="6">
        <v>0</v>
      </c>
      <c r="F12" s="6"/>
      <c r="G12" s="6">
        <v>0</v>
      </c>
      <c r="I12" s="8">
        <v>0</v>
      </c>
      <c r="K12" s="6">
        <v>0</v>
      </c>
      <c r="L12" s="6"/>
      <c r="M12" s="6">
        <v>22938821657</v>
      </c>
      <c r="N12" s="6"/>
      <c r="O12" s="6">
        <v>22938821657</v>
      </c>
      <c r="Q12" s="8">
        <v>3.5999999999999999E-3</v>
      </c>
    </row>
    <row r="13" spans="1:17" x14ac:dyDescent="0.45">
      <c r="A13" s="1" t="s">
        <v>218</v>
      </c>
      <c r="C13" s="6">
        <v>0</v>
      </c>
      <c r="D13" s="6"/>
      <c r="E13" s="6">
        <v>0</v>
      </c>
      <c r="F13" s="6"/>
      <c r="G13" s="6">
        <v>0</v>
      </c>
      <c r="I13" s="8">
        <v>0</v>
      </c>
      <c r="K13" s="6">
        <v>0</v>
      </c>
      <c r="L13" s="6"/>
      <c r="M13" s="6">
        <v>85953659</v>
      </c>
      <c r="N13" s="6"/>
      <c r="O13" s="6">
        <v>85953659</v>
      </c>
      <c r="Q13" s="8">
        <v>0</v>
      </c>
    </row>
    <row r="14" spans="1:17" x14ac:dyDescent="0.45">
      <c r="A14" s="1" t="s">
        <v>219</v>
      </c>
      <c r="C14" s="6">
        <v>0</v>
      </c>
      <c r="D14" s="6"/>
      <c r="E14" s="6">
        <v>0</v>
      </c>
      <c r="F14" s="6"/>
      <c r="G14" s="6">
        <v>0</v>
      </c>
      <c r="I14" s="8">
        <v>0</v>
      </c>
      <c r="K14" s="6">
        <v>0</v>
      </c>
      <c r="L14" s="6"/>
      <c r="M14" s="6">
        <v>83622451</v>
      </c>
      <c r="N14" s="6"/>
      <c r="O14" s="6">
        <v>83622451</v>
      </c>
      <c r="Q14" s="8">
        <v>0</v>
      </c>
    </row>
    <row r="15" spans="1:17" x14ac:dyDescent="0.45">
      <c r="A15" s="1" t="s">
        <v>220</v>
      </c>
      <c r="C15" s="6">
        <v>0</v>
      </c>
      <c r="D15" s="6"/>
      <c r="E15" s="6">
        <v>0</v>
      </c>
      <c r="F15" s="6"/>
      <c r="G15" s="6">
        <v>0</v>
      </c>
      <c r="I15" s="8">
        <v>0</v>
      </c>
      <c r="K15" s="6">
        <v>0</v>
      </c>
      <c r="L15" s="6"/>
      <c r="M15" s="6">
        <v>158841</v>
      </c>
      <c r="N15" s="6"/>
      <c r="O15" s="6">
        <v>158841</v>
      </c>
      <c r="Q15" s="8">
        <v>0</v>
      </c>
    </row>
    <row r="16" spans="1:17" x14ac:dyDescent="0.45">
      <c r="A16" s="1" t="s">
        <v>218</v>
      </c>
      <c r="C16" s="6">
        <v>0</v>
      </c>
      <c r="D16" s="6"/>
      <c r="E16" s="6">
        <v>0</v>
      </c>
      <c r="F16" s="6"/>
      <c r="G16" s="6">
        <v>0</v>
      </c>
      <c r="I16" s="8">
        <v>0</v>
      </c>
      <c r="K16" s="6">
        <v>0</v>
      </c>
      <c r="L16" s="6"/>
      <c r="M16" s="6">
        <v>321461</v>
      </c>
      <c r="N16" s="6"/>
      <c r="O16" s="6">
        <v>321461</v>
      </c>
      <c r="Q16" s="8">
        <v>0</v>
      </c>
    </row>
    <row r="17" spans="1:17" x14ac:dyDescent="0.45">
      <c r="A17" s="1" t="s">
        <v>221</v>
      </c>
      <c r="C17" s="6">
        <v>0</v>
      </c>
      <c r="D17" s="6"/>
      <c r="E17" s="6">
        <v>0</v>
      </c>
      <c r="F17" s="6"/>
      <c r="G17" s="6">
        <v>0</v>
      </c>
      <c r="I17" s="8">
        <v>0</v>
      </c>
      <c r="K17" s="6">
        <v>0</v>
      </c>
      <c r="L17" s="6"/>
      <c r="M17" s="6">
        <v>10247816250</v>
      </c>
      <c r="N17" s="6"/>
      <c r="O17" s="6">
        <v>10247816250</v>
      </c>
      <c r="Q17" s="8">
        <v>1.6000000000000001E-3</v>
      </c>
    </row>
    <row r="18" spans="1:17" x14ac:dyDescent="0.45">
      <c r="A18" s="1" t="s">
        <v>222</v>
      </c>
      <c r="C18" s="6">
        <v>0</v>
      </c>
      <c r="D18" s="6"/>
      <c r="E18" s="6">
        <v>0</v>
      </c>
      <c r="F18" s="6"/>
      <c r="G18" s="6">
        <v>0</v>
      </c>
      <c r="I18" s="8">
        <v>0</v>
      </c>
      <c r="K18" s="6">
        <v>0</v>
      </c>
      <c r="L18" s="6"/>
      <c r="M18" s="6">
        <v>26321416575</v>
      </c>
      <c r="N18" s="6"/>
      <c r="O18" s="6">
        <v>26321416575</v>
      </c>
      <c r="Q18" s="8">
        <v>4.1000000000000003E-3</v>
      </c>
    </row>
    <row r="19" spans="1:17" x14ac:dyDescent="0.45">
      <c r="A19" s="1" t="s">
        <v>223</v>
      </c>
      <c r="C19" s="6">
        <v>0</v>
      </c>
      <c r="D19" s="6"/>
      <c r="E19" s="6">
        <v>0</v>
      </c>
      <c r="F19" s="6"/>
      <c r="G19" s="6">
        <v>0</v>
      </c>
      <c r="I19" s="8">
        <v>0</v>
      </c>
      <c r="K19" s="6">
        <v>0</v>
      </c>
      <c r="L19" s="6"/>
      <c r="M19" s="6">
        <v>-39542109525</v>
      </c>
      <c r="N19" s="6"/>
      <c r="O19" s="6">
        <v>-39542109525</v>
      </c>
      <c r="Q19" s="8">
        <v>-6.1999999999999998E-3</v>
      </c>
    </row>
    <row r="20" spans="1:17" x14ac:dyDescent="0.45">
      <c r="A20" s="1" t="s">
        <v>224</v>
      </c>
      <c r="C20" s="6">
        <v>0</v>
      </c>
      <c r="D20" s="6"/>
      <c r="E20" s="6">
        <v>0</v>
      </c>
      <c r="F20" s="6"/>
      <c r="G20" s="6">
        <v>0</v>
      </c>
      <c r="I20" s="8">
        <v>0</v>
      </c>
      <c r="K20" s="6">
        <v>0</v>
      </c>
      <c r="L20" s="6"/>
      <c r="M20" s="6">
        <v>15191946176</v>
      </c>
      <c r="N20" s="6"/>
      <c r="O20" s="6">
        <v>15191946176</v>
      </c>
      <c r="Q20" s="8">
        <v>2.3999999999999998E-3</v>
      </c>
    </row>
    <row r="21" spans="1:17" x14ac:dyDescent="0.45">
      <c r="A21" s="1" t="s">
        <v>19</v>
      </c>
      <c r="C21" s="6">
        <v>0</v>
      </c>
      <c r="D21" s="6"/>
      <c r="E21" s="6">
        <v>0</v>
      </c>
      <c r="F21" s="6"/>
      <c r="G21" s="6">
        <v>0</v>
      </c>
      <c r="I21" s="8">
        <v>0</v>
      </c>
      <c r="K21" s="6">
        <v>0</v>
      </c>
      <c r="L21" s="6"/>
      <c r="M21" s="6">
        <v>0</v>
      </c>
      <c r="N21" s="6"/>
      <c r="O21" s="6">
        <v>0</v>
      </c>
      <c r="Q21" s="8">
        <v>0</v>
      </c>
    </row>
    <row r="22" spans="1:17" x14ac:dyDescent="0.45">
      <c r="A22" s="1" t="s">
        <v>17</v>
      </c>
      <c r="C22" s="6">
        <v>20830171625</v>
      </c>
      <c r="D22" s="6"/>
      <c r="E22" s="6">
        <v>0</v>
      </c>
      <c r="F22" s="6"/>
      <c r="G22" s="6">
        <v>20830171625</v>
      </c>
      <c r="I22" s="8">
        <v>2.1700000000000001E-2</v>
      </c>
      <c r="K22" s="6">
        <v>98232885823</v>
      </c>
      <c r="L22" s="6"/>
      <c r="M22" s="6">
        <v>0</v>
      </c>
      <c r="N22" s="6"/>
      <c r="O22" s="6">
        <v>98232885823</v>
      </c>
      <c r="Q22" s="8">
        <v>1.54E-2</v>
      </c>
    </row>
    <row r="23" spans="1:17" x14ac:dyDescent="0.45">
      <c r="A23" s="1" t="s">
        <v>15</v>
      </c>
      <c r="C23" s="6">
        <v>15826063208</v>
      </c>
      <c r="D23" s="6"/>
      <c r="E23" s="6">
        <v>0</v>
      </c>
      <c r="F23" s="6"/>
      <c r="G23" s="6">
        <v>15826063208</v>
      </c>
      <c r="I23" s="8">
        <v>1.6500000000000001E-2</v>
      </c>
      <c r="K23" s="6">
        <v>74642327966</v>
      </c>
      <c r="L23" s="6"/>
      <c r="M23" s="6">
        <v>0</v>
      </c>
      <c r="N23" s="6"/>
      <c r="O23" s="6">
        <v>74642327966</v>
      </c>
      <c r="Q23" s="8">
        <v>1.17E-2</v>
      </c>
    </row>
    <row r="24" spans="1:17" x14ac:dyDescent="0.45">
      <c r="A24" s="1" t="s">
        <v>18</v>
      </c>
      <c r="C24" s="6">
        <v>-1126530621</v>
      </c>
      <c r="D24" s="6"/>
      <c r="E24" s="6">
        <v>0</v>
      </c>
      <c r="F24" s="6"/>
      <c r="G24" s="6">
        <v>-1126530621</v>
      </c>
      <c r="I24" s="8">
        <v>-1.1999999999999999E-3</v>
      </c>
      <c r="K24" s="6">
        <v>7883094516</v>
      </c>
      <c r="L24" s="6"/>
      <c r="M24" s="6">
        <v>0</v>
      </c>
      <c r="N24" s="6"/>
      <c r="O24" s="6">
        <v>7883094516</v>
      </c>
      <c r="Q24" s="8">
        <v>1.1999999999999999E-3</v>
      </c>
    </row>
    <row r="25" spans="1:17" x14ac:dyDescent="0.45">
      <c r="A25" s="1" t="s">
        <v>20</v>
      </c>
      <c r="C25" s="6">
        <v>-21562606401</v>
      </c>
      <c r="D25" s="6"/>
      <c r="E25" s="6">
        <v>0</v>
      </c>
      <c r="F25" s="6"/>
      <c r="G25" s="6">
        <v>-21562606401</v>
      </c>
      <c r="I25" s="8">
        <v>-2.24E-2</v>
      </c>
      <c r="K25" s="6">
        <v>34500170244</v>
      </c>
      <c r="L25" s="6"/>
      <c r="M25" s="6">
        <v>0</v>
      </c>
      <c r="N25" s="6"/>
      <c r="O25" s="6">
        <v>34500170244</v>
      </c>
      <c r="Q25" s="8">
        <v>5.4000000000000003E-3</v>
      </c>
    </row>
    <row r="26" spans="1:17" ht="19.5" thickBot="1" x14ac:dyDescent="0.5">
      <c r="C26" s="9">
        <f>SUM(C8:C25)</f>
        <v>13967097811</v>
      </c>
      <c r="D26" s="6"/>
      <c r="E26" s="9">
        <f>SUM(E8:E25)</f>
        <v>334062840054</v>
      </c>
      <c r="F26" s="6"/>
      <c r="G26" s="9">
        <f>SUM(G8:G25)</f>
        <v>348029937865</v>
      </c>
      <c r="I26" s="10">
        <f>SUM(I8:I25)</f>
        <v>0.36240000000000006</v>
      </c>
      <c r="K26" s="9">
        <f>SUM(K8:K25)</f>
        <v>215258478549</v>
      </c>
      <c r="L26" s="6"/>
      <c r="M26" s="9">
        <f>SUM(M8:M25)</f>
        <v>382676733818</v>
      </c>
      <c r="N26" s="6"/>
      <c r="O26" s="9">
        <f>SUM(O8:O25)</f>
        <v>597935212367</v>
      </c>
      <c r="Q26" s="10">
        <f>SUM(Q8:Q25)</f>
        <v>9.3700000000000006E-2</v>
      </c>
    </row>
    <row r="27" spans="1:17" ht="19.5" thickTop="1" x14ac:dyDescent="0.45">
      <c r="C27" s="6"/>
      <c r="D27" s="6"/>
      <c r="E27" s="6"/>
      <c r="F27" s="6"/>
      <c r="G27" s="6"/>
      <c r="O27" s="17"/>
    </row>
    <row r="28" spans="1:17" x14ac:dyDescent="0.45">
      <c r="C28" s="6"/>
      <c r="D28" s="6"/>
      <c r="E28" s="6"/>
      <c r="F28" s="6"/>
      <c r="G28" s="6"/>
    </row>
    <row r="29" spans="1:17" x14ac:dyDescent="0.45">
      <c r="C29" s="6"/>
      <c r="D29" s="6"/>
      <c r="E29" s="6"/>
      <c r="F29" s="6"/>
      <c r="G29" s="6"/>
    </row>
    <row r="30" spans="1:17" x14ac:dyDescent="0.45">
      <c r="C30" s="6"/>
      <c r="D30" s="6"/>
      <c r="E30" s="6"/>
      <c r="F30" s="6"/>
      <c r="G30" s="6"/>
    </row>
    <row r="31" spans="1:17" x14ac:dyDescent="0.45">
      <c r="C31" s="6"/>
      <c r="D31" s="6"/>
      <c r="E31" s="6"/>
      <c r="F31" s="6"/>
      <c r="G31" s="6"/>
    </row>
    <row r="32" spans="1:17" x14ac:dyDescent="0.45">
      <c r="C32" s="6"/>
      <c r="D32" s="6"/>
      <c r="E32" s="6"/>
      <c r="F32" s="6"/>
      <c r="G32" s="6"/>
    </row>
    <row r="33" spans="3:7" x14ac:dyDescent="0.45">
      <c r="C33" s="6"/>
      <c r="D33" s="6"/>
      <c r="E33" s="6"/>
      <c r="F33" s="6"/>
      <c r="G33" s="6"/>
    </row>
    <row r="34" spans="3:7" x14ac:dyDescent="0.45">
      <c r="C34" s="6"/>
      <c r="D34" s="6"/>
      <c r="E34" s="6"/>
      <c r="F34" s="6"/>
      <c r="G34" s="6"/>
    </row>
    <row r="35" spans="3:7" x14ac:dyDescent="0.45">
      <c r="C35" s="6"/>
      <c r="D35" s="6"/>
      <c r="E35" s="6"/>
      <c r="F35" s="6"/>
      <c r="G35" s="6"/>
    </row>
    <row r="36" spans="3:7" x14ac:dyDescent="0.45">
      <c r="C36" s="6"/>
      <c r="D36" s="6"/>
      <c r="E36" s="6"/>
      <c r="F36" s="6"/>
      <c r="G36" s="6"/>
    </row>
    <row r="37" spans="3:7" x14ac:dyDescent="0.45">
      <c r="C37" s="6"/>
      <c r="D37" s="6"/>
      <c r="E37" s="6"/>
      <c r="F37" s="6"/>
      <c r="G37" s="6"/>
    </row>
    <row r="38" spans="3:7" x14ac:dyDescent="0.45">
      <c r="C38" s="6"/>
      <c r="D38" s="6"/>
      <c r="E38" s="6"/>
      <c r="F38" s="6"/>
      <c r="G38" s="6"/>
    </row>
    <row r="39" spans="3:7" x14ac:dyDescent="0.45">
      <c r="C39" s="6"/>
      <c r="D39" s="6"/>
      <c r="E39" s="6"/>
      <c r="F39" s="6"/>
      <c r="G39" s="6"/>
    </row>
    <row r="40" spans="3:7" x14ac:dyDescent="0.45">
      <c r="C40" s="6"/>
      <c r="D40" s="6"/>
      <c r="E40" s="6"/>
      <c r="F40" s="6"/>
      <c r="G40" s="6"/>
    </row>
    <row r="41" spans="3:7" x14ac:dyDescent="0.45">
      <c r="C41" s="6"/>
      <c r="D41" s="6"/>
      <c r="E41" s="6"/>
      <c r="F41" s="6"/>
      <c r="G41" s="6"/>
    </row>
    <row r="42" spans="3:7" x14ac:dyDescent="0.45">
      <c r="C42" s="6"/>
      <c r="D42" s="6"/>
      <c r="E42" s="6"/>
      <c r="F42" s="6"/>
      <c r="G42" s="6"/>
    </row>
    <row r="43" spans="3:7" x14ac:dyDescent="0.45">
      <c r="C43" s="6"/>
      <c r="D43" s="6"/>
      <c r="E43" s="6"/>
      <c r="F43" s="6"/>
      <c r="G43" s="6"/>
    </row>
    <row r="44" spans="3:7" x14ac:dyDescent="0.45">
      <c r="C44" s="6"/>
      <c r="D44" s="6"/>
      <c r="E44" s="6"/>
      <c r="F44" s="6"/>
      <c r="G44" s="6"/>
    </row>
    <row r="45" spans="3:7" x14ac:dyDescent="0.45">
      <c r="C45" s="6"/>
      <c r="D45" s="6"/>
      <c r="E45" s="6"/>
      <c r="F45" s="6"/>
      <c r="G45" s="6"/>
    </row>
    <row r="46" spans="3:7" x14ac:dyDescent="0.45">
      <c r="C46" s="6"/>
      <c r="D46" s="6"/>
      <c r="E46" s="6"/>
      <c r="F46" s="6"/>
      <c r="G46" s="6"/>
    </row>
    <row r="47" spans="3:7" x14ac:dyDescent="0.45">
      <c r="C47" s="6"/>
      <c r="D47" s="6"/>
      <c r="E47" s="6"/>
      <c r="F47" s="6"/>
      <c r="G47" s="6"/>
    </row>
    <row r="48" spans="3:7" x14ac:dyDescent="0.45">
      <c r="C48" s="6"/>
      <c r="D48" s="6"/>
      <c r="E48" s="6"/>
      <c r="F48" s="6"/>
      <c r="G48" s="6"/>
    </row>
    <row r="49" spans="3:7" x14ac:dyDescent="0.45">
      <c r="C49" s="6"/>
      <c r="D49" s="6"/>
      <c r="E49" s="6"/>
      <c r="F49" s="6"/>
      <c r="G49" s="6"/>
    </row>
    <row r="50" spans="3:7" x14ac:dyDescent="0.45">
      <c r="C50" s="6"/>
      <c r="D50" s="6"/>
      <c r="E50" s="6"/>
      <c r="F50" s="6"/>
      <c r="G50" s="6"/>
    </row>
    <row r="51" spans="3:7" x14ac:dyDescent="0.45">
      <c r="C51" s="6"/>
      <c r="D51" s="6"/>
      <c r="E51" s="6"/>
      <c r="F51" s="6"/>
      <c r="G51" s="6"/>
    </row>
    <row r="52" spans="3:7" x14ac:dyDescent="0.45">
      <c r="C52" s="6"/>
      <c r="D52" s="6"/>
      <c r="E52" s="6"/>
      <c r="F52" s="6"/>
      <c r="G52" s="6"/>
    </row>
    <row r="53" spans="3:7" x14ac:dyDescent="0.45">
      <c r="C53" s="6"/>
      <c r="D53" s="6"/>
      <c r="E53" s="6"/>
      <c r="F53" s="6"/>
      <c r="G53" s="6"/>
    </row>
    <row r="54" spans="3:7" x14ac:dyDescent="0.45">
      <c r="C54" s="6"/>
      <c r="D54" s="6"/>
      <c r="E54" s="6"/>
      <c r="F54" s="6"/>
      <c r="G54" s="6"/>
    </row>
    <row r="55" spans="3:7" x14ac:dyDescent="0.45">
      <c r="C55" s="6"/>
      <c r="D55" s="6"/>
      <c r="E55" s="6"/>
      <c r="F55" s="6"/>
      <c r="G55" s="6"/>
    </row>
    <row r="56" spans="3:7" x14ac:dyDescent="0.45">
      <c r="C56" s="6"/>
      <c r="D56" s="6"/>
      <c r="E56" s="6"/>
      <c r="F56" s="6"/>
      <c r="G56" s="6"/>
    </row>
    <row r="57" spans="3:7" x14ac:dyDescent="0.45">
      <c r="C57" s="6"/>
      <c r="D57" s="6"/>
      <c r="E57" s="6"/>
      <c r="F57" s="6"/>
      <c r="G57" s="6"/>
    </row>
    <row r="58" spans="3:7" x14ac:dyDescent="0.45">
      <c r="C58" s="6"/>
      <c r="D58" s="6"/>
      <c r="E58" s="6"/>
      <c r="F58" s="6"/>
      <c r="G58" s="6"/>
    </row>
    <row r="59" spans="3:7" x14ac:dyDescent="0.45">
      <c r="C59" s="6"/>
      <c r="D59" s="6"/>
      <c r="E59" s="6"/>
      <c r="F59" s="6"/>
      <c r="G59" s="6"/>
    </row>
    <row r="60" spans="3:7" x14ac:dyDescent="0.45">
      <c r="C60" s="6"/>
      <c r="D60" s="6"/>
      <c r="E60" s="6"/>
      <c r="F60" s="6"/>
      <c r="G60" s="6"/>
    </row>
    <row r="61" spans="3:7" x14ac:dyDescent="0.45">
      <c r="C61" s="6"/>
      <c r="D61" s="6"/>
      <c r="E61" s="6"/>
      <c r="F61" s="6"/>
      <c r="G61" s="6"/>
    </row>
    <row r="62" spans="3:7" x14ac:dyDescent="0.45">
      <c r="C62" s="6"/>
      <c r="D62" s="6"/>
      <c r="E62" s="6"/>
      <c r="F62" s="6"/>
      <c r="G62" s="6"/>
    </row>
    <row r="63" spans="3:7" x14ac:dyDescent="0.45">
      <c r="C63" s="6"/>
      <c r="D63" s="6"/>
      <c r="E63" s="6"/>
      <c r="F63" s="6"/>
      <c r="G63" s="6"/>
    </row>
    <row r="64" spans="3:7" x14ac:dyDescent="0.45">
      <c r="C64" s="6"/>
      <c r="D64" s="6"/>
      <c r="E64" s="6"/>
      <c r="F64" s="6"/>
      <c r="G64" s="6"/>
    </row>
    <row r="65" spans="3:7" x14ac:dyDescent="0.45">
      <c r="C65" s="6"/>
      <c r="D65" s="6"/>
      <c r="E65" s="6"/>
      <c r="F65" s="6"/>
      <c r="G65" s="6"/>
    </row>
    <row r="66" spans="3:7" x14ac:dyDescent="0.45">
      <c r="C66" s="6"/>
      <c r="D66" s="6"/>
      <c r="E66" s="6"/>
      <c r="F66" s="6"/>
      <c r="G66" s="6"/>
    </row>
    <row r="67" spans="3:7" x14ac:dyDescent="0.45">
      <c r="C67" s="6"/>
      <c r="D67" s="6"/>
      <c r="E67" s="6"/>
      <c r="F67" s="6"/>
      <c r="G67" s="6"/>
    </row>
    <row r="68" spans="3:7" x14ac:dyDescent="0.45">
      <c r="C68" s="6"/>
      <c r="D68" s="6"/>
      <c r="E68" s="6"/>
      <c r="F68" s="6"/>
      <c r="G68" s="6"/>
    </row>
    <row r="69" spans="3:7" x14ac:dyDescent="0.45">
      <c r="C69" s="6"/>
      <c r="D69" s="6"/>
      <c r="E69" s="6"/>
      <c r="F69" s="6"/>
      <c r="G69" s="6"/>
    </row>
    <row r="70" spans="3:7" x14ac:dyDescent="0.45">
      <c r="C70" s="6"/>
      <c r="D70" s="6"/>
      <c r="E70" s="6"/>
      <c r="F70" s="6"/>
      <c r="G70" s="6"/>
    </row>
    <row r="71" spans="3:7" x14ac:dyDescent="0.45">
      <c r="C71" s="6"/>
      <c r="D71" s="6"/>
      <c r="E71" s="6"/>
      <c r="F71" s="6"/>
      <c r="G71" s="6"/>
    </row>
    <row r="72" spans="3:7" x14ac:dyDescent="0.45">
      <c r="C72" s="6"/>
      <c r="D72" s="6"/>
      <c r="E72" s="6"/>
      <c r="F72" s="6"/>
      <c r="G72" s="6"/>
    </row>
    <row r="73" spans="3:7" x14ac:dyDescent="0.45">
      <c r="C73" s="6"/>
      <c r="D73" s="6"/>
      <c r="E73" s="6"/>
      <c r="F73" s="6"/>
      <c r="G73" s="6"/>
    </row>
    <row r="74" spans="3:7" x14ac:dyDescent="0.45">
      <c r="C74" s="6"/>
      <c r="D74" s="6"/>
      <c r="E74" s="6"/>
      <c r="F74" s="6"/>
      <c r="G74" s="6"/>
    </row>
    <row r="75" spans="3:7" x14ac:dyDescent="0.45">
      <c r="C75" s="6"/>
      <c r="D75" s="6"/>
      <c r="E75" s="6"/>
      <c r="F75" s="6"/>
      <c r="G75" s="6"/>
    </row>
    <row r="76" spans="3:7" x14ac:dyDescent="0.45">
      <c r="C76" s="6"/>
      <c r="D76" s="6"/>
      <c r="E76" s="6"/>
      <c r="F76" s="6"/>
      <c r="G76" s="6"/>
    </row>
    <row r="77" spans="3:7" x14ac:dyDescent="0.45">
      <c r="C77" s="6"/>
      <c r="D77" s="6"/>
      <c r="E77" s="6"/>
      <c r="F77" s="6"/>
      <c r="G77" s="6"/>
    </row>
    <row r="78" spans="3:7" x14ac:dyDescent="0.45">
      <c r="C78" s="6"/>
      <c r="D78" s="6"/>
      <c r="E78" s="6"/>
      <c r="F78" s="6"/>
      <c r="G78" s="6"/>
    </row>
    <row r="79" spans="3:7" x14ac:dyDescent="0.45">
      <c r="C79" s="6"/>
      <c r="D79" s="6"/>
      <c r="E79" s="6"/>
      <c r="F79" s="6"/>
      <c r="G79" s="6"/>
    </row>
    <row r="80" spans="3:7" x14ac:dyDescent="0.45">
      <c r="C80" s="6"/>
      <c r="D80" s="6"/>
      <c r="E80" s="6"/>
      <c r="F80" s="6"/>
      <c r="G80" s="6"/>
    </row>
    <row r="81" spans="3:7" x14ac:dyDescent="0.45">
      <c r="C81" s="6"/>
      <c r="D81" s="6"/>
      <c r="E81" s="6"/>
      <c r="F81" s="6"/>
      <c r="G81" s="6"/>
    </row>
    <row r="82" spans="3:7" x14ac:dyDescent="0.45">
      <c r="C82" s="6"/>
      <c r="D82" s="6"/>
      <c r="E82" s="6"/>
      <c r="F82" s="6"/>
      <c r="G82" s="6"/>
    </row>
    <row r="83" spans="3:7" x14ac:dyDescent="0.45">
      <c r="C83" s="6"/>
      <c r="D83" s="6"/>
      <c r="E83" s="6"/>
      <c r="F83" s="6"/>
      <c r="G83" s="6"/>
    </row>
    <row r="84" spans="3:7" x14ac:dyDescent="0.45">
      <c r="C84" s="6"/>
      <c r="D84" s="6"/>
      <c r="E84" s="6"/>
      <c r="F84" s="6"/>
      <c r="G84" s="6"/>
    </row>
    <row r="85" spans="3:7" x14ac:dyDescent="0.45">
      <c r="C85" s="6"/>
      <c r="D85" s="6"/>
      <c r="E85" s="6"/>
      <c r="F85" s="6"/>
      <c r="G85" s="6"/>
    </row>
    <row r="86" spans="3:7" x14ac:dyDescent="0.45">
      <c r="C86" s="6"/>
      <c r="D86" s="6"/>
      <c r="E86" s="6"/>
      <c r="F86" s="6"/>
      <c r="G86" s="6"/>
    </row>
    <row r="87" spans="3:7" x14ac:dyDescent="0.45">
      <c r="C87" s="6"/>
      <c r="D87" s="6"/>
      <c r="E87" s="6"/>
      <c r="F87" s="6"/>
      <c r="G87" s="6"/>
    </row>
    <row r="88" spans="3:7" x14ac:dyDescent="0.45">
      <c r="C88" s="6"/>
      <c r="D88" s="6"/>
      <c r="E88" s="6"/>
      <c r="F88" s="6"/>
      <c r="G88" s="6"/>
    </row>
    <row r="89" spans="3:7" x14ac:dyDescent="0.45">
      <c r="C89" s="6"/>
      <c r="D89" s="6"/>
      <c r="E89" s="6"/>
      <c r="F89" s="6"/>
      <c r="G89" s="6"/>
    </row>
    <row r="90" spans="3:7" x14ac:dyDescent="0.45">
      <c r="C90" s="6"/>
      <c r="D90" s="6"/>
      <c r="E90" s="6"/>
      <c r="F90" s="6"/>
      <c r="G90" s="6"/>
    </row>
    <row r="91" spans="3:7" x14ac:dyDescent="0.45">
      <c r="C91" s="6"/>
      <c r="D91" s="6"/>
      <c r="E91" s="6"/>
      <c r="F91" s="6"/>
      <c r="G91" s="6"/>
    </row>
    <row r="92" spans="3:7" x14ac:dyDescent="0.45">
      <c r="C92" s="6"/>
      <c r="D92" s="6"/>
      <c r="E92" s="6"/>
      <c r="F92" s="6"/>
      <c r="G92" s="6"/>
    </row>
    <row r="93" spans="3:7" x14ac:dyDescent="0.45">
      <c r="C93" s="6"/>
      <c r="D93" s="6"/>
      <c r="E93" s="6"/>
      <c r="F93" s="6"/>
      <c r="G93" s="6"/>
    </row>
    <row r="94" spans="3:7" x14ac:dyDescent="0.45">
      <c r="C94" s="6"/>
      <c r="D94" s="6"/>
      <c r="E94" s="6"/>
      <c r="F94" s="6"/>
      <c r="G94" s="6"/>
    </row>
  </sheetData>
  <mergeCells count="14">
    <mergeCell ref="A4:Q4"/>
    <mergeCell ref="A3:Q3"/>
    <mergeCell ref="A2:Q2"/>
    <mergeCell ref="O7"/>
    <mergeCell ref="Q7"/>
    <mergeCell ref="K6:Q6"/>
    <mergeCell ref="I7"/>
    <mergeCell ref="C6:I6"/>
    <mergeCell ref="K7"/>
    <mergeCell ref="M7"/>
    <mergeCell ref="A6:A7"/>
    <mergeCell ref="C7"/>
    <mergeCell ref="E7"/>
    <mergeCell ref="G7"/>
  </mergeCells>
  <pageMargins left="0.7" right="0.7" top="0.75" bottom="0.75" header="0.3" footer="0.3"/>
  <pageSetup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5"/>
  <sheetViews>
    <sheetView rightToLeft="1" view="pageBreakPreview" zoomScale="60" zoomScaleNormal="100" workbookViewId="0">
      <selection activeCell="A24" sqref="A24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30" x14ac:dyDescent="0.4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30" x14ac:dyDescent="0.45">
      <c r="A6" s="18" t="s">
        <v>205</v>
      </c>
      <c r="C6" s="19" t="s">
        <v>203</v>
      </c>
      <c r="D6" s="19" t="s">
        <v>203</v>
      </c>
      <c r="E6" s="19" t="s">
        <v>203</v>
      </c>
      <c r="F6" s="19" t="s">
        <v>203</v>
      </c>
      <c r="G6" s="19" t="s">
        <v>203</v>
      </c>
      <c r="H6" s="19" t="s">
        <v>203</v>
      </c>
      <c r="I6" s="19" t="s">
        <v>203</v>
      </c>
      <c r="K6" s="19" t="s">
        <v>204</v>
      </c>
      <c r="L6" s="19" t="s">
        <v>204</v>
      </c>
      <c r="M6" s="19" t="s">
        <v>204</v>
      </c>
      <c r="N6" s="19" t="s">
        <v>204</v>
      </c>
      <c r="O6" s="19" t="s">
        <v>204</v>
      </c>
      <c r="P6" s="19" t="s">
        <v>204</v>
      </c>
      <c r="Q6" s="19" t="s">
        <v>204</v>
      </c>
    </row>
    <row r="7" spans="1:17" ht="30" x14ac:dyDescent="0.45">
      <c r="A7" s="19" t="s">
        <v>205</v>
      </c>
      <c r="C7" s="19" t="s">
        <v>231</v>
      </c>
      <c r="E7" s="19" t="s">
        <v>228</v>
      </c>
      <c r="G7" s="19" t="s">
        <v>229</v>
      </c>
      <c r="I7" s="19" t="s">
        <v>232</v>
      </c>
      <c r="K7" s="19" t="s">
        <v>231</v>
      </c>
      <c r="M7" s="19" t="s">
        <v>228</v>
      </c>
      <c r="O7" s="19" t="s">
        <v>229</v>
      </c>
      <c r="Q7" s="19" t="s">
        <v>232</v>
      </c>
    </row>
    <row r="8" spans="1:17" x14ac:dyDescent="0.45">
      <c r="A8" s="1" t="s">
        <v>95</v>
      </c>
      <c r="C8" s="6">
        <v>8674604915</v>
      </c>
      <c r="D8" s="6"/>
      <c r="E8" s="6">
        <v>-8454655515</v>
      </c>
      <c r="F8" s="6"/>
      <c r="G8" s="6">
        <v>63483492</v>
      </c>
      <c r="H8" s="6"/>
      <c r="I8" s="6">
        <v>283432892</v>
      </c>
      <c r="J8" s="6"/>
      <c r="K8" s="6">
        <v>55030953683</v>
      </c>
      <c r="L8" s="6"/>
      <c r="M8" s="6">
        <v>-4320678638</v>
      </c>
      <c r="N8" s="6"/>
      <c r="O8" s="6">
        <v>1658031492</v>
      </c>
      <c r="P8" s="6"/>
      <c r="Q8" s="6">
        <v>52368306537</v>
      </c>
    </row>
    <row r="9" spans="1:17" x14ac:dyDescent="0.45">
      <c r="A9" s="1" t="s">
        <v>101</v>
      </c>
      <c r="C9" s="6">
        <v>3566880497</v>
      </c>
      <c r="D9" s="6"/>
      <c r="E9" s="6">
        <v>4814005652</v>
      </c>
      <c r="F9" s="6"/>
      <c r="G9" s="6">
        <v>123099336</v>
      </c>
      <c r="H9" s="6"/>
      <c r="I9" s="6">
        <v>8503985485</v>
      </c>
      <c r="J9" s="6"/>
      <c r="K9" s="6">
        <v>9884057133</v>
      </c>
      <c r="L9" s="6"/>
      <c r="M9" s="6">
        <v>5955545857</v>
      </c>
      <c r="N9" s="6"/>
      <c r="O9" s="6">
        <v>123099336</v>
      </c>
      <c r="P9" s="6"/>
      <c r="Q9" s="6">
        <v>15962702326</v>
      </c>
    </row>
    <row r="10" spans="1:17" x14ac:dyDescent="0.45">
      <c r="A10" s="1" t="s">
        <v>104</v>
      </c>
      <c r="C10" s="6">
        <v>45730914140</v>
      </c>
      <c r="D10" s="6"/>
      <c r="E10" s="6">
        <v>-36197121252</v>
      </c>
      <c r="F10" s="6"/>
      <c r="G10" s="6">
        <v>-508257857</v>
      </c>
      <c r="H10" s="6"/>
      <c r="I10" s="6">
        <v>9025535031</v>
      </c>
      <c r="J10" s="6"/>
      <c r="K10" s="6">
        <v>210806326335</v>
      </c>
      <c r="L10" s="6"/>
      <c r="M10" s="6">
        <v>-36197121252</v>
      </c>
      <c r="N10" s="6"/>
      <c r="O10" s="6">
        <v>-508257857</v>
      </c>
      <c r="P10" s="6"/>
      <c r="Q10" s="6">
        <v>174100947226</v>
      </c>
    </row>
    <row r="11" spans="1:17" x14ac:dyDescent="0.45">
      <c r="A11" s="1" t="s">
        <v>83</v>
      </c>
      <c r="C11" s="6">
        <v>3770627996</v>
      </c>
      <c r="D11" s="6"/>
      <c r="E11" s="6">
        <v>824995442</v>
      </c>
      <c r="F11" s="6"/>
      <c r="G11" s="6">
        <v>-123267651</v>
      </c>
      <c r="H11" s="6"/>
      <c r="I11" s="6">
        <v>4472355787</v>
      </c>
      <c r="J11" s="6"/>
      <c r="K11" s="6">
        <v>58205072643</v>
      </c>
      <c r="L11" s="6"/>
      <c r="M11" s="6">
        <v>-11048468117</v>
      </c>
      <c r="N11" s="6"/>
      <c r="O11" s="6">
        <v>-47579577691</v>
      </c>
      <c r="P11" s="6"/>
      <c r="Q11" s="6">
        <v>-422973165</v>
      </c>
    </row>
    <row r="12" spans="1:17" x14ac:dyDescent="0.45">
      <c r="A12" s="1" t="s">
        <v>89</v>
      </c>
      <c r="C12" s="6">
        <v>33829789562</v>
      </c>
      <c r="D12" s="6"/>
      <c r="E12" s="6">
        <v>13756296718</v>
      </c>
      <c r="F12" s="6"/>
      <c r="G12" s="6">
        <v>329050352</v>
      </c>
      <c r="H12" s="6"/>
      <c r="I12" s="6">
        <v>47915136632</v>
      </c>
      <c r="J12" s="6"/>
      <c r="K12" s="6">
        <v>155376555041</v>
      </c>
      <c r="L12" s="6"/>
      <c r="M12" s="6">
        <v>68952500592</v>
      </c>
      <c r="N12" s="6"/>
      <c r="O12" s="6">
        <v>329050352</v>
      </c>
      <c r="P12" s="6"/>
      <c r="Q12" s="6">
        <v>224658105985</v>
      </c>
    </row>
    <row r="13" spans="1:17" x14ac:dyDescent="0.45">
      <c r="A13" s="1" t="s">
        <v>110</v>
      </c>
      <c r="C13" s="6">
        <v>15333442398</v>
      </c>
      <c r="D13" s="6"/>
      <c r="E13" s="6">
        <v>0</v>
      </c>
      <c r="F13" s="6"/>
      <c r="G13" s="6">
        <v>0</v>
      </c>
      <c r="H13" s="6"/>
      <c r="I13" s="6">
        <v>15333442398</v>
      </c>
      <c r="J13" s="6"/>
      <c r="K13" s="6">
        <v>80415028871</v>
      </c>
      <c r="L13" s="6"/>
      <c r="M13" s="6">
        <v>59737020928</v>
      </c>
      <c r="N13" s="6"/>
      <c r="O13" s="6">
        <v>59796938</v>
      </c>
      <c r="P13" s="6"/>
      <c r="Q13" s="6">
        <v>140211846737</v>
      </c>
    </row>
    <row r="14" spans="1:17" x14ac:dyDescent="0.45">
      <c r="A14" s="1" t="s">
        <v>113</v>
      </c>
      <c r="C14" s="6">
        <v>45847726026</v>
      </c>
      <c r="D14" s="6"/>
      <c r="E14" s="6">
        <v>0</v>
      </c>
      <c r="F14" s="6"/>
      <c r="G14" s="6">
        <v>0</v>
      </c>
      <c r="H14" s="6"/>
      <c r="I14" s="6">
        <v>45847726026</v>
      </c>
      <c r="J14" s="6"/>
      <c r="K14" s="6">
        <v>289329071982</v>
      </c>
      <c r="L14" s="6"/>
      <c r="M14" s="6">
        <v>29420984110</v>
      </c>
      <c r="N14" s="6"/>
      <c r="O14" s="6">
        <v>9810269</v>
      </c>
      <c r="P14" s="6"/>
      <c r="Q14" s="6">
        <v>318759866361</v>
      </c>
    </row>
    <row r="15" spans="1:17" x14ac:dyDescent="0.45">
      <c r="A15" s="1" t="s">
        <v>116</v>
      </c>
      <c r="C15" s="6">
        <v>30530169201</v>
      </c>
      <c r="D15" s="6"/>
      <c r="E15" s="6">
        <v>-19926977580</v>
      </c>
      <c r="F15" s="6"/>
      <c r="G15" s="6">
        <v>0</v>
      </c>
      <c r="H15" s="6"/>
      <c r="I15" s="6">
        <v>10603191621</v>
      </c>
      <c r="J15" s="6"/>
      <c r="K15" s="6">
        <v>147661954323</v>
      </c>
      <c r="L15" s="6"/>
      <c r="M15" s="6">
        <v>19925755613</v>
      </c>
      <c r="N15" s="6"/>
      <c r="O15" s="6">
        <v>9998188</v>
      </c>
      <c r="P15" s="6"/>
      <c r="Q15" s="6">
        <v>167597708124</v>
      </c>
    </row>
    <row r="16" spans="1:17" x14ac:dyDescent="0.45">
      <c r="A16" s="1" t="s">
        <v>225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-32847208336</v>
      </c>
      <c r="P16" s="6"/>
      <c r="Q16" s="6">
        <v>-32847208336</v>
      </c>
    </row>
    <row r="17" spans="1:17" x14ac:dyDescent="0.45">
      <c r="A17" s="1" t="s">
        <v>44</v>
      </c>
      <c r="C17" s="6">
        <v>37583036480</v>
      </c>
      <c r="D17" s="6"/>
      <c r="E17" s="6">
        <v>0</v>
      </c>
      <c r="F17" s="6"/>
      <c r="G17" s="6">
        <v>0</v>
      </c>
      <c r="H17" s="6"/>
      <c r="I17" s="6">
        <v>37583036480</v>
      </c>
      <c r="J17" s="6"/>
      <c r="K17" s="6">
        <v>495337629043</v>
      </c>
      <c r="L17" s="6"/>
      <c r="M17" s="6">
        <v>24945477812</v>
      </c>
      <c r="N17" s="6"/>
      <c r="O17" s="6">
        <v>49990938</v>
      </c>
      <c r="P17" s="6"/>
      <c r="Q17" s="6">
        <v>520333097793</v>
      </c>
    </row>
    <row r="18" spans="1:17" x14ac:dyDescent="0.45">
      <c r="A18" s="1" t="s">
        <v>80</v>
      </c>
      <c r="C18" s="6">
        <v>37508409380</v>
      </c>
      <c r="D18" s="6"/>
      <c r="E18" s="6">
        <v>0</v>
      </c>
      <c r="F18" s="6"/>
      <c r="G18" s="6">
        <v>0</v>
      </c>
      <c r="H18" s="6"/>
      <c r="I18" s="6">
        <v>37508409380</v>
      </c>
      <c r="J18" s="6"/>
      <c r="K18" s="6">
        <v>185411145524</v>
      </c>
      <c r="L18" s="6"/>
      <c r="M18" s="6">
        <v>24945477812</v>
      </c>
      <c r="N18" s="6"/>
      <c r="O18" s="6">
        <v>49990938</v>
      </c>
      <c r="P18" s="6"/>
      <c r="Q18" s="6">
        <v>210406614274</v>
      </c>
    </row>
    <row r="19" spans="1:17" x14ac:dyDescent="0.45">
      <c r="A19" s="1" t="s">
        <v>226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4106745219</v>
      </c>
      <c r="P19" s="6"/>
      <c r="Q19" s="6">
        <v>4106745219</v>
      </c>
    </row>
    <row r="20" spans="1:17" x14ac:dyDescent="0.45">
      <c r="A20" s="1" t="s">
        <v>227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359007631</v>
      </c>
      <c r="P20" s="6"/>
      <c r="Q20" s="6">
        <v>359007631</v>
      </c>
    </row>
    <row r="21" spans="1:17" x14ac:dyDescent="0.45">
      <c r="A21" s="1" t="s">
        <v>77</v>
      </c>
      <c r="C21" s="6">
        <v>15165118798</v>
      </c>
      <c r="D21" s="6"/>
      <c r="E21" s="6">
        <v>0</v>
      </c>
      <c r="F21" s="6"/>
      <c r="G21" s="6">
        <v>0</v>
      </c>
      <c r="H21" s="6"/>
      <c r="I21" s="6">
        <v>15165118798</v>
      </c>
      <c r="J21" s="6"/>
      <c r="K21" s="6">
        <v>74434478195</v>
      </c>
      <c r="L21" s="6"/>
      <c r="M21" s="6">
        <v>9948196562</v>
      </c>
      <c r="N21" s="6"/>
      <c r="O21" s="6">
        <v>49990938</v>
      </c>
      <c r="P21" s="6"/>
      <c r="Q21" s="6">
        <v>84432665695</v>
      </c>
    </row>
    <row r="22" spans="1:17" x14ac:dyDescent="0.45">
      <c r="A22" s="1" t="s">
        <v>107</v>
      </c>
      <c r="C22" s="6">
        <v>7345310601</v>
      </c>
      <c r="D22" s="6"/>
      <c r="E22" s="6">
        <v>0</v>
      </c>
      <c r="F22" s="6"/>
      <c r="G22" s="6">
        <v>0</v>
      </c>
      <c r="H22" s="6"/>
      <c r="I22" s="6">
        <v>7345310601</v>
      </c>
      <c r="J22" s="6"/>
      <c r="K22" s="6">
        <v>46997601041</v>
      </c>
      <c r="L22" s="6"/>
      <c r="M22" s="6">
        <v>4949102812</v>
      </c>
      <c r="N22" s="6"/>
      <c r="O22" s="6">
        <v>49990938</v>
      </c>
      <c r="P22" s="6"/>
      <c r="Q22" s="6">
        <v>51996694791</v>
      </c>
    </row>
    <row r="23" spans="1:17" x14ac:dyDescent="0.45">
      <c r="A23" s="1" t="s">
        <v>68</v>
      </c>
      <c r="C23" s="6">
        <v>30918760880</v>
      </c>
      <c r="D23" s="6"/>
      <c r="E23" s="6">
        <v>-39772889856</v>
      </c>
      <c r="F23" s="6"/>
      <c r="G23" s="6">
        <v>0</v>
      </c>
      <c r="H23" s="6"/>
      <c r="I23" s="6">
        <v>-8854128976</v>
      </c>
      <c r="J23" s="6"/>
      <c r="K23" s="6">
        <v>222284877142</v>
      </c>
      <c r="L23" s="6"/>
      <c r="M23" s="6">
        <v>-19786513043</v>
      </c>
      <c r="N23" s="6"/>
      <c r="O23" s="6">
        <v>9998190</v>
      </c>
      <c r="P23" s="6"/>
      <c r="Q23" s="6">
        <v>202508362289</v>
      </c>
    </row>
    <row r="24" spans="1:17" x14ac:dyDescent="0.45">
      <c r="A24" s="1" t="s">
        <v>65</v>
      </c>
      <c r="C24" s="6">
        <v>23261600999</v>
      </c>
      <c r="D24" s="6"/>
      <c r="E24" s="6">
        <v>0</v>
      </c>
      <c r="F24" s="6"/>
      <c r="G24" s="6">
        <v>0</v>
      </c>
      <c r="H24" s="6"/>
      <c r="I24" s="6">
        <v>23261600999</v>
      </c>
      <c r="J24" s="6"/>
      <c r="K24" s="6">
        <v>112052766896</v>
      </c>
      <c r="L24" s="6"/>
      <c r="M24" s="6">
        <v>15077466713</v>
      </c>
      <c r="N24" s="6"/>
      <c r="O24" s="6">
        <v>9998188</v>
      </c>
      <c r="P24" s="6"/>
      <c r="Q24" s="6">
        <v>127140231797</v>
      </c>
    </row>
    <row r="25" spans="1:17" x14ac:dyDescent="0.45">
      <c r="A25" s="1" t="s">
        <v>62</v>
      </c>
      <c r="C25" s="6">
        <v>95492936405</v>
      </c>
      <c r="D25" s="6"/>
      <c r="E25" s="6">
        <v>0</v>
      </c>
      <c r="F25" s="6"/>
      <c r="G25" s="6">
        <v>0</v>
      </c>
      <c r="H25" s="6"/>
      <c r="I25" s="6">
        <v>95492936405</v>
      </c>
      <c r="J25" s="6"/>
      <c r="K25" s="6">
        <v>816817608372</v>
      </c>
      <c r="L25" s="6"/>
      <c r="M25" s="6">
        <v>64977220743</v>
      </c>
      <c r="N25" s="6"/>
      <c r="O25" s="6">
        <v>9998188</v>
      </c>
      <c r="P25" s="6"/>
      <c r="Q25" s="6">
        <v>881804827303</v>
      </c>
    </row>
    <row r="26" spans="1:17" x14ac:dyDescent="0.45">
      <c r="A26" s="1" t="s">
        <v>47</v>
      </c>
      <c r="C26" s="6">
        <v>553184485</v>
      </c>
      <c r="D26" s="6"/>
      <c r="E26" s="6">
        <v>-76374153</v>
      </c>
      <c r="F26" s="6"/>
      <c r="G26" s="6">
        <v>0</v>
      </c>
      <c r="H26" s="6"/>
      <c r="I26" s="6">
        <v>476810332</v>
      </c>
      <c r="J26" s="6"/>
      <c r="K26" s="6">
        <v>2738587092</v>
      </c>
      <c r="L26" s="6"/>
      <c r="M26" s="6">
        <v>-76374153</v>
      </c>
      <c r="N26" s="6"/>
      <c r="O26" s="6">
        <v>0</v>
      </c>
      <c r="P26" s="6"/>
      <c r="Q26" s="6">
        <v>2662212939</v>
      </c>
    </row>
    <row r="27" spans="1:17" x14ac:dyDescent="0.45">
      <c r="A27" s="1" t="s">
        <v>92</v>
      </c>
      <c r="C27" s="6">
        <v>14224145131</v>
      </c>
      <c r="D27" s="6"/>
      <c r="E27" s="6">
        <v>0</v>
      </c>
      <c r="F27" s="6"/>
      <c r="G27" s="6">
        <v>0</v>
      </c>
      <c r="H27" s="6"/>
      <c r="I27" s="6">
        <v>14224145131</v>
      </c>
      <c r="J27" s="6"/>
      <c r="K27" s="6">
        <v>74990776049</v>
      </c>
      <c r="L27" s="6"/>
      <c r="M27" s="6">
        <v>0</v>
      </c>
      <c r="N27" s="6"/>
      <c r="O27" s="6">
        <v>0</v>
      </c>
      <c r="P27" s="6"/>
      <c r="Q27" s="6">
        <v>74990776049</v>
      </c>
    </row>
    <row r="28" spans="1:17" x14ac:dyDescent="0.45">
      <c r="A28" s="1" t="s">
        <v>86</v>
      </c>
      <c r="C28" s="6">
        <v>22101374079</v>
      </c>
      <c r="D28" s="6"/>
      <c r="E28" s="6">
        <v>2348835396</v>
      </c>
      <c r="F28" s="6"/>
      <c r="G28" s="6">
        <v>0</v>
      </c>
      <c r="H28" s="6"/>
      <c r="I28" s="6">
        <v>24450209475</v>
      </c>
      <c r="J28" s="6"/>
      <c r="K28" s="6">
        <v>100167998206</v>
      </c>
      <c r="L28" s="6"/>
      <c r="M28" s="6">
        <v>11964054708</v>
      </c>
      <c r="N28" s="6"/>
      <c r="O28" s="6">
        <v>0</v>
      </c>
      <c r="P28" s="6"/>
      <c r="Q28" s="6">
        <v>112132052914</v>
      </c>
    </row>
    <row r="29" spans="1:17" x14ac:dyDescent="0.45">
      <c r="A29" s="1" t="s">
        <v>71</v>
      </c>
      <c r="C29" s="6">
        <v>40907001403</v>
      </c>
      <c r="D29" s="6"/>
      <c r="E29" s="6">
        <v>-25974091342</v>
      </c>
      <c r="F29" s="6"/>
      <c r="G29" s="6">
        <v>0</v>
      </c>
      <c r="H29" s="6"/>
      <c r="I29" s="6">
        <v>14932910061</v>
      </c>
      <c r="J29" s="6"/>
      <c r="K29" s="6">
        <v>194619078590</v>
      </c>
      <c r="L29" s="6"/>
      <c r="M29" s="6">
        <v>-25974091342</v>
      </c>
      <c r="N29" s="6"/>
      <c r="O29" s="6">
        <v>0</v>
      </c>
      <c r="P29" s="6"/>
      <c r="Q29" s="6">
        <v>168644987248</v>
      </c>
    </row>
    <row r="30" spans="1:17" x14ac:dyDescent="0.45">
      <c r="A30" s="1" t="s">
        <v>119</v>
      </c>
      <c r="C30" s="6">
        <v>30621174904</v>
      </c>
      <c r="D30" s="6"/>
      <c r="E30" s="6">
        <v>0</v>
      </c>
      <c r="F30" s="6"/>
      <c r="G30" s="6">
        <v>0</v>
      </c>
      <c r="H30" s="6"/>
      <c r="I30" s="6">
        <v>30621174904</v>
      </c>
      <c r="J30" s="6"/>
      <c r="K30" s="6">
        <v>148075284101</v>
      </c>
      <c r="L30" s="6"/>
      <c r="M30" s="6">
        <v>0</v>
      </c>
      <c r="N30" s="6"/>
      <c r="O30" s="6">
        <v>0</v>
      </c>
      <c r="P30" s="6"/>
      <c r="Q30" s="6">
        <v>148075284101</v>
      </c>
    </row>
    <row r="31" spans="1:17" x14ac:dyDescent="0.45">
      <c r="A31" s="1" t="s">
        <v>74</v>
      </c>
      <c r="C31" s="6">
        <v>1518022</v>
      </c>
      <c r="D31" s="6"/>
      <c r="E31" s="6">
        <v>0</v>
      </c>
      <c r="F31" s="6"/>
      <c r="G31" s="6">
        <v>0</v>
      </c>
      <c r="H31" s="6"/>
      <c r="I31" s="6">
        <v>1518022</v>
      </c>
      <c r="J31" s="6"/>
      <c r="K31" s="6">
        <v>7653463</v>
      </c>
      <c r="L31" s="6"/>
      <c r="M31" s="6">
        <v>0</v>
      </c>
      <c r="N31" s="6"/>
      <c r="O31" s="6">
        <v>0</v>
      </c>
      <c r="P31" s="6"/>
      <c r="Q31" s="6">
        <v>7653463</v>
      </c>
    </row>
    <row r="32" spans="1:17" x14ac:dyDescent="0.45">
      <c r="A32" s="1" t="s">
        <v>98</v>
      </c>
      <c r="C32" s="6">
        <v>61292284</v>
      </c>
      <c r="D32" s="6"/>
      <c r="E32" s="6">
        <v>-74401511</v>
      </c>
      <c r="F32" s="6"/>
      <c r="G32" s="6">
        <v>0</v>
      </c>
      <c r="H32" s="6"/>
      <c r="I32" s="6">
        <v>-13109227</v>
      </c>
      <c r="J32" s="6"/>
      <c r="K32" s="6">
        <v>304615011</v>
      </c>
      <c r="L32" s="6"/>
      <c r="M32" s="6">
        <v>-258253182</v>
      </c>
      <c r="N32" s="6"/>
      <c r="O32" s="6">
        <v>0</v>
      </c>
      <c r="P32" s="6"/>
      <c r="Q32" s="6">
        <v>46361829</v>
      </c>
    </row>
    <row r="33" spans="1:17" x14ac:dyDescent="0.45">
      <c r="A33" s="1" t="s">
        <v>38</v>
      </c>
      <c r="C33" s="6">
        <v>0</v>
      </c>
      <c r="D33" s="6"/>
      <c r="E33" s="6">
        <v>61253918689</v>
      </c>
      <c r="F33" s="6"/>
      <c r="G33" s="6">
        <v>0</v>
      </c>
      <c r="H33" s="6"/>
      <c r="I33" s="6">
        <v>61253918689</v>
      </c>
      <c r="J33" s="6"/>
      <c r="K33" s="6">
        <v>0</v>
      </c>
      <c r="L33" s="6"/>
      <c r="M33" s="6">
        <v>290213282716</v>
      </c>
      <c r="N33" s="6"/>
      <c r="O33" s="6">
        <v>0</v>
      </c>
      <c r="P33" s="6"/>
      <c r="Q33" s="6">
        <v>290213282716</v>
      </c>
    </row>
    <row r="34" spans="1:17" x14ac:dyDescent="0.45">
      <c r="A34" s="1" t="s">
        <v>41</v>
      </c>
      <c r="C34" s="6">
        <v>0</v>
      </c>
      <c r="D34" s="6"/>
      <c r="E34" s="6">
        <v>48447258254</v>
      </c>
      <c r="F34" s="6"/>
      <c r="G34" s="6">
        <v>0</v>
      </c>
      <c r="H34" s="6"/>
      <c r="I34" s="6">
        <v>48447258254</v>
      </c>
      <c r="J34" s="6"/>
      <c r="K34" s="6">
        <v>0</v>
      </c>
      <c r="L34" s="6"/>
      <c r="M34" s="6">
        <v>171480712283</v>
      </c>
      <c r="N34" s="6"/>
      <c r="O34" s="6">
        <v>0</v>
      </c>
      <c r="P34" s="6"/>
      <c r="Q34" s="6">
        <v>171480712283</v>
      </c>
    </row>
    <row r="35" spans="1:17" x14ac:dyDescent="0.45">
      <c r="A35" s="1" t="s">
        <v>50</v>
      </c>
      <c r="C35" s="6">
        <v>0</v>
      </c>
      <c r="D35" s="6"/>
      <c r="E35" s="6">
        <v>2529472690</v>
      </c>
      <c r="F35" s="6"/>
      <c r="G35" s="6">
        <v>0</v>
      </c>
      <c r="H35" s="6"/>
      <c r="I35" s="6">
        <v>2529472690</v>
      </c>
      <c r="J35" s="6"/>
      <c r="K35" s="6">
        <v>0</v>
      </c>
      <c r="L35" s="6"/>
      <c r="M35" s="6">
        <v>14589905100</v>
      </c>
      <c r="N35" s="6"/>
      <c r="O35" s="6">
        <v>0</v>
      </c>
      <c r="P35" s="6"/>
      <c r="Q35" s="6">
        <v>14589905100</v>
      </c>
    </row>
    <row r="36" spans="1:17" x14ac:dyDescent="0.45">
      <c r="A36" s="1" t="s">
        <v>56</v>
      </c>
      <c r="C36" s="6">
        <v>0</v>
      </c>
      <c r="D36" s="6"/>
      <c r="E36" s="6">
        <v>722589007</v>
      </c>
      <c r="F36" s="6"/>
      <c r="G36" s="6">
        <v>0</v>
      </c>
      <c r="H36" s="6"/>
      <c r="I36" s="6">
        <v>722589007</v>
      </c>
      <c r="J36" s="6"/>
      <c r="K36" s="6">
        <v>0</v>
      </c>
      <c r="L36" s="6"/>
      <c r="M36" s="6">
        <v>4335534042</v>
      </c>
      <c r="N36" s="6"/>
      <c r="O36" s="6">
        <v>0</v>
      </c>
      <c r="P36" s="6"/>
      <c r="Q36" s="6">
        <v>4335534042</v>
      </c>
    </row>
    <row r="37" spans="1:17" x14ac:dyDescent="0.45">
      <c r="A37" s="1" t="s">
        <v>59</v>
      </c>
      <c r="C37" s="6">
        <v>0</v>
      </c>
      <c r="D37" s="6"/>
      <c r="E37" s="6">
        <v>821698500</v>
      </c>
      <c r="F37" s="6"/>
      <c r="G37" s="6">
        <v>0</v>
      </c>
      <c r="H37" s="6"/>
      <c r="I37" s="6">
        <v>821698500</v>
      </c>
      <c r="J37" s="6"/>
      <c r="K37" s="6">
        <v>0</v>
      </c>
      <c r="L37" s="6"/>
      <c r="M37" s="6">
        <v>3740900659</v>
      </c>
      <c r="N37" s="6"/>
      <c r="O37" s="6">
        <v>0</v>
      </c>
      <c r="P37" s="6"/>
      <c r="Q37" s="6">
        <v>3740900659</v>
      </c>
    </row>
    <row r="38" spans="1:17" x14ac:dyDescent="0.45">
      <c r="A38" s="1" t="s">
        <v>53</v>
      </c>
      <c r="C38" s="6">
        <v>0</v>
      </c>
      <c r="D38" s="6"/>
      <c r="E38" s="6">
        <v>2204031397</v>
      </c>
      <c r="F38" s="6"/>
      <c r="G38" s="6">
        <v>0</v>
      </c>
      <c r="H38" s="6"/>
      <c r="I38" s="6">
        <v>2204031397</v>
      </c>
      <c r="J38" s="6"/>
      <c r="K38" s="6">
        <v>0</v>
      </c>
      <c r="L38" s="6"/>
      <c r="M38" s="6">
        <v>11875101547</v>
      </c>
      <c r="N38" s="6"/>
      <c r="O38" s="6">
        <v>0</v>
      </c>
      <c r="P38" s="6"/>
      <c r="Q38" s="6">
        <v>11875101547</v>
      </c>
    </row>
    <row r="39" spans="1:17" ht="19.5" thickBot="1" x14ac:dyDescent="0.5">
      <c r="C39" s="9">
        <f>SUM(C8:C38)</f>
        <v>543029018586</v>
      </c>
      <c r="D39" s="6"/>
      <c r="E39" s="9">
        <f>SUM(E8:E38)</f>
        <v>7246590536</v>
      </c>
      <c r="F39" s="6"/>
      <c r="G39" s="9">
        <f>SUM(G8:G38)</f>
        <v>-115892328</v>
      </c>
      <c r="H39" s="6"/>
      <c r="I39" s="9">
        <f>SUM(I8:I38)</f>
        <v>550159716794</v>
      </c>
      <c r="J39" s="6"/>
      <c r="K39" s="9">
        <f>SUM(K8:K38)</f>
        <v>3480949118736</v>
      </c>
      <c r="L39" s="6"/>
      <c r="M39" s="9">
        <f>SUM(M8:M38)</f>
        <v>739372740882</v>
      </c>
      <c r="N39" s="6"/>
      <c r="O39" s="9">
        <f>SUM(O8:O38)</f>
        <v>-74049546141</v>
      </c>
      <c r="P39" s="6"/>
      <c r="Q39" s="9">
        <f>SUM(Q8:Q38)</f>
        <v>4146272313477</v>
      </c>
    </row>
    <row r="40" spans="1:17" ht="19.5" thickTop="1" x14ac:dyDescent="0.4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45"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4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4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4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4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4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4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4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3:17" x14ac:dyDescent="0.4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3:17" x14ac:dyDescent="0.4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3:17" x14ac:dyDescent="0.4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3:17" x14ac:dyDescent="0.4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3:17" x14ac:dyDescent="0.45"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3:17" x14ac:dyDescent="0.4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3:17" x14ac:dyDescent="0.4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73"/>
  <sheetViews>
    <sheetView rightToLeft="1" view="pageBreakPreview" zoomScale="85" zoomScaleNormal="100" zoomScaleSheetLayoutView="85" workbookViewId="0">
      <selection activeCell="M19" sqref="M19"/>
    </sheetView>
  </sheetViews>
  <sheetFormatPr defaultRowHeight="18.75" x14ac:dyDescent="0.45"/>
  <cols>
    <col min="1" max="1" width="47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16384" width="9.140625" style="1"/>
  </cols>
  <sheetData>
    <row r="2" spans="1:8" ht="30" x14ac:dyDescent="0.45">
      <c r="A2" s="18" t="s">
        <v>0</v>
      </c>
      <c r="B2" s="18"/>
      <c r="C2" s="18"/>
      <c r="D2" s="18"/>
      <c r="E2" s="18"/>
      <c r="F2" s="18"/>
      <c r="G2" s="18"/>
      <c r="H2" s="18"/>
    </row>
    <row r="3" spans="1:8" ht="30" x14ac:dyDescent="0.45">
      <c r="A3" s="18" t="s">
        <v>201</v>
      </c>
      <c r="B3" s="18"/>
      <c r="C3" s="18"/>
      <c r="D3" s="18"/>
      <c r="E3" s="18"/>
      <c r="F3" s="18"/>
      <c r="G3" s="18"/>
      <c r="H3" s="18"/>
    </row>
    <row r="4" spans="1:8" ht="30" x14ac:dyDescent="0.45">
      <c r="A4" s="18" t="s">
        <v>2</v>
      </c>
      <c r="B4" s="18"/>
      <c r="C4" s="18"/>
      <c r="D4" s="18"/>
      <c r="E4" s="18"/>
      <c r="F4" s="18"/>
      <c r="G4" s="18"/>
      <c r="H4" s="18"/>
    </row>
    <row r="6" spans="1:8" ht="30" x14ac:dyDescent="0.45">
      <c r="A6" s="19" t="s">
        <v>233</v>
      </c>
      <c r="B6" s="19" t="s">
        <v>233</v>
      </c>
      <c r="C6" s="19" t="s">
        <v>233</v>
      </c>
      <c r="E6" s="5" t="s">
        <v>203</v>
      </c>
      <c r="G6" s="19" t="s">
        <v>204</v>
      </c>
      <c r="H6" s="19" t="s">
        <v>204</v>
      </c>
    </row>
    <row r="7" spans="1:8" ht="30" x14ac:dyDescent="0.45">
      <c r="A7" s="19" t="s">
        <v>234</v>
      </c>
      <c r="C7" s="19" t="s">
        <v>131</v>
      </c>
      <c r="E7" s="19" t="s">
        <v>235</v>
      </c>
      <c r="G7" s="19" t="s">
        <v>235</v>
      </c>
    </row>
    <row r="8" spans="1:8" x14ac:dyDescent="0.45">
      <c r="A8" s="1" t="s">
        <v>127</v>
      </c>
      <c r="C8" s="1" t="s">
        <v>210</v>
      </c>
      <c r="E8" s="6">
        <v>103394383542</v>
      </c>
      <c r="F8" s="6"/>
      <c r="G8" s="6">
        <v>591032054738</v>
      </c>
      <c r="H8" s="6"/>
    </row>
    <row r="9" spans="1:8" x14ac:dyDescent="0.45">
      <c r="A9" s="1" t="s">
        <v>236</v>
      </c>
      <c r="C9" s="1" t="s">
        <v>210</v>
      </c>
      <c r="E9" s="6">
        <v>0</v>
      </c>
      <c r="F9" s="6"/>
      <c r="G9" s="6">
        <v>96438356160</v>
      </c>
      <c r="H9" s="6"/>
    </row>
    <row r="10" spans="1:8" x14ac:dyDescent="0.45">
      <c r="A10" s="1" t="s">
        <v>137</v>
      </c>
      <c r="C10" s="1" t="s">
        <v>138</v>
      </c>
      <c r="E10" s="6">
        <v>1449</v>
      </c>
      <c r="F10" s="6"/>
      <c r="G10" s="6">
        <v>4212</v>
      </c>
      <c r="H10" s="6"/>
    </row>
    <row r="11" spans="1:8" x14ac:dyDescent="0.45">
      <c r="A11" s="1" t="s">
        <v>145</v>
      </c>
      <c r="C11" s="1" t="s">
        <v>147</v>
      </c>
      <c r="E11" s="6">
        <v>0</v>
      </c>
      <c r="F11" s="6"/>
      <c r="G11" s="6">
        <v>487276208</v>
      </c>
      <c r="H11" s="6"/>
    </row>
    <row r="12" spans="1:8" x14ac:dyDescent="0.45">
      <c r="A12" s="1" t="s">
        <v>148</v>
      </c>
      <c r="C12" s="1" t="s">
        <v>149</v>
      </c>
      <c r="E12" s="6">
        <v>2040</v>
      </c>
      <c r="F12" s="6"/>
      <c r="G12" s="6">
        <v>11236</v>
      </c>
      <c r="H12" s="6"/>
    </row>
    <row r="13" spans="1:8" x14ac:dyDescent="0.45">
      <c r="A13" s="1" t="s">
        <v>150</v>
      </c>
      <c r="C13" s="1" t="s">
        <v>151</v>
      </c>
      <c r="E13" s="6">
        <v>491</v>
      </c>
      <c r="F13" s="6"/>
      <c r="G13" s="6">
        <v>5819</v>
      </c>
      <c r="H13" s="6"/>
    </row>
    <row r="14" spans="1:8" x14ac:dyDescent="0.45">
      <c r="A14" s="1" t="s">
        <v>154</v>
      </c>
      <c r="C14" s="1" t="s">
        <v>155</v>
      </c>
      <c r="E14" s="6">
        <v>0</v>
      </c>
      <c r="F14" s="6"/>
      <c r="G14" s="6">
        <v>-4233</v>
      </c>
      <c r="H14" s="6"/>
    </row>
    <row r="15" spans="1:8" x14ac:dyDescent="0.45">
      <c r="A15" s="1" t="s">
        <v>157</v>
      </c>
      <c r="C15" s="1" t="s">
        <v>158</v>
      </c>
      <c r="E15" s="6">
        <v>0</v>
      </c>
      <c r="F15" s="6"/>
      <c r="G15" s="6">
        <v>6777</v>
      </c>
      <c r="H15" s="6"/>
    </row>
    <row r="16" spans="1:8" x14ac:dyDescent="0.45">
      <c r="A16" s="1" t="s">
        <v>160</v>
      </c>
      <c r="C16" s="1" t="s">
        <v>161</v>
      </c>
      <c r="E16" s="6">
        <v>4492</v>
      </c>
      <c r="F16" s="6"/>
      <c r="G16" s="6">
        <v>124123</v>
      </c>
      <c r="H16" s="6"/>
    </row>
    <row r="17" spans="1:8" x14ac:dyDescent="0.45">
      <c r="A17" s="1" t="s">
        <v>163</v>
      </c>
      <c r="C17" s="1" t="s">
        <v>164</v>
      </c>
      <c r="E17" s="6">
        <v>0</v>
      </c>
      <c r="F17" s="6"/>
      <c r="G17" s="6">
        <v>-60</v>
      </c>
      <c r="H17" s="6"/>
    </row>
    <row r="18" spans="1:8" x14ac:dyDescent="0.45">
      <c r="A18" s="1" t="s">
        <v>166</v>
      </c>
      <c r="C18" s="1" t="s">
        <v>167</v>
      </c>
      <c r="E18" s="6">
        <v>20675342460</v>
      </c>
      <c r="F18" s="6"/>
      <c r="G18" s="6">
        <v>103488903442</v>
      </c>
      <c r="H18" s="6"/>
    </row>
    <row r="19" spans="1:8" x14ac:dyDescent="0.45">
      <c r="A19" s="1" t="s">
        <v>166</v>
      </c>
      <c r="C19" s="1" t="s">
        <v>170</v>
      </c>
      <c r="E19" s="6">
        <v>26506849290</v>
      </c>
      <c r="F19" s="6"/>
      <c r="G19" s="6">
        <v>136463834699</v>
      </c>
      <c r="H19" s="6"/>
    </row>
    <row r="20" spans="1:8" x14ac:dyDescent="0.45">
      <c r="A20" s="1" t="s">
        <v>172</v>
      </c>
      <c r="C20" s="1" t="s">
        <v>173</v>
      </c>
      <c r="E20" s="6">
        <v>0</v>
      </c>
      <c r="F20" s="6"/>
      <c r="G20" s="6">
        <v>7364</v>
      </c>
      <c r="H20" s="6"/>
    </row>
    <row r="21" spans="1:8" x14ac:dyDescent="0.45">
      <c r="A21" s="1" t="s">
        <v>175</v>
      </c>
      <c r="C21" s="1" t="s">
        <v>176</v>
      </c>
      <c r="E21" s="6">
        <v>7403</v>
      </c>
      <c r="F21" s="6"/>
      <c r="G21" s="6">
        <v>314832043</v>
      </c>
      <c r="H21" s="6"/>
    </row>
    <row r="22" spans="1:8" x14ac:dyDescent="0.45">
      <c r="A22" s="1" t="s">
        <v>181</v>
      </c>
      <c r="C22" s="1" t="s">
        <v>182</v>
      </c>
      <c r="E22" s="6">
        <v>36775342439</v>
      </c>
      <c r="F22" s="6"/>
      <c r="G22" s="6">
        <v>179131506719</v>
      </c>
      <c r="H22" s="6"/>
    </row>
    <row r="23" spans="1:8" x14ac:dyDescent="0.45">
      <c r="A23" s="1" t="s">
        <v>184</v>
      </c>
      <c r="C23" s="1" t="s">
        <v>185</v>
      </c>
      <c r="E23" s="6">
        <v>36775342439</v>
      </c>
      <c r="F23" s="6"/>
      <c r="G23" s="6">
        <v>179131506719</v>
      </c>
      <c r="H23" s="6"/>
    </row>
    <row r="24" spans="1:8" x14ac:dyDescent="0.45">
      <c r="A24" s="1" t="s">
        <v>211</v>
      </c>
      <c r="C24" s="1" t="s">
        <v>237</v>
      </c>
      <c r="E24" s="6">
        <v>0</v>
      </c>
      <c r="F24" s="6"/>
      <c r="G24" s="6">
        <v>547945204</v>
      </c>
      <c r="H24" s="6"/>
    </row>
    <row r="25" spans="1:8" x14ac:dyDescent="0.45">
      <c r="A25" s="1" t="s">
        <v>212</v>
      </c>
      <c r="C25" s="1" t="s">
        <v>238</v>
      </c>
      <c r="E25" s="6">
        <v>0</v>
      </c>
      <c r="F25" s="6"/>
      <c r="G25" s="6">
        <v>284931506</v>
      </c>
      <c r="H25" s="6"/>
    </row>
    <row r="26" spans="1:8" x14ac:dyDescent="0.45">
      <c r="A26" s="1" t="s">
        <v>212</v>
      </c>
      <c r="C26" s="1" t="s">
        <v>239</v>
      </c>
      <c r="E26" s="6">
        <v>0</v>
      </c>
      <c r="F26" s="6"/>
      <c r="G26" s="6">
        <v>536986298</v>
      </c>
      <c r="H26" s="6"/>
    </row>
    <row r="27" spans="1:8" x14ac:dyDescent="0.45">
      <c r="A27" s="1" t="s">
        <v>186</v>
      </c>
      <c r="C27" s="1" t="s">
        <v>187</v>
      </c>
      <c r="E27" s="6">
        <v>5301369881</v>
      </c>
      <c r="F27" s="6"/>
      <c r="G27" s="6">
        <v>29716370999</v>
      </c>
      <c r="H27" s="6"/>
    </row>
    <row r="28" spans="1:8" x14ac:dyDescent="0.45">
      <c r="A28" s="1" t="s">
        <v>189</v>
      </c>
      <c r="C28" s="1" t="s">
        <v>190</v>
      </c>
      <c r="E28" s="6">
        <v>6658630120</v>
      </c>
      <c r="F28" s="6"/>
      <c r="G28" s="6">
        <v>30930410880</v>
      </c>
      <c r="H28" s="6"/>
    </row>
    <row r="29" spans="1:8" x14ac:dyDescent="0.45">
      <c r="A29" s="1" t="s">
        <v>192</v>
      </c>
      <c r="C29" s="1" t="s">
        <v>193</v>
      </c>
      <c r="E29" s="6">
        <v>13249315060</v>
      </c>
      <c r="F29" s="6"/>
      <c r="G29" s="6">
        <v>26926027380</v>
      </c>
      <c r="H29" s="6"/>
    </row>
    <row r="30" spans="1:8" x14ac:dyDescent="0.45">
      <c r="A30" s="1" t="s">
        <v>154</v>
      </c>
      <c r="C30" s="1" t="s">
        <v>195</v>
      </c>
      <c r="E30" s="6">
        <v>8384109580</v>
      </c>
      <c r="F30" s="6"/>
      <c r="G30" s="6">
        <v>8384109580</v>
      </c>
      <c r="H30" s="6"/>
    </row>
    <row r="31" spans="1:8" ht="19.5" thickBot="1" x14ac:dyDescent="0.5">
      <c r="E31" s="9">
        <f>SUM(E8:E30)</f>
        <v>257720700686</v>
      </c>
      <c r="F31" s="6"/>
      <c r="G31" s="9">
        <f>SUM(G8:G30)</f>
        <v>1383815207813</v>
      </c>
      <c r="H31" s="6"/>
    </row>
    <row r="32" spans="1:8" ht="19.5" thickTop="1" x14ac:dyDescent="0.45">
      <c r="E32" s="6"/>
      <c r="F32" s="6"/>
      <c r="G32" s="6"/>
      <c r="H32" s="6"/>
    </row>
    <row r="33" spans="5:8" x14ac:dyDescent="0.45">
      <c r="E33" s="6"/>
      <c r="F33" s="6"/>
      <c r="G33" s="6"/>
      <c r="H33" s="6"/>
    </row>
    <row r="34" spans="5:8" x14ac:dyDescent="0.45">
      <c r="E34" s="6"/>
      <c r="F34" s="6"/>
      <c r="G34" s="6"/>
      <c r="H34" s="6"/>
    </row>
    <row r="35" spans="5:8" x14ac:dyDescent="0.45">
      <c r="E35" s="6"/>
      <c r="F35" s="6"/>
      <c r="G35" s="6"/>
      <c r="H35" s="6"/>
    </row>
    <row r="36" spans="5:8" x14ac:dyDescent="0.45">
      <c r="E36" s="6"/>
      <c r="F36" s="6"/>
      <c r="G36" s="6"/>
      <c r="H36" s="6"/>
    </row>
    <row r="37" spans="5:8" x14ac:dyDescent="0.45">
      <c r="E37" s="6"/>
      <c r="F37" s="6"/>
      <c r="G37" s="6"/>
      <c r="H37" s="6"/>
    </row>
    <row r="38" spans="5:8" x14ac:dyDescent="0.45">
      <c r="E38" s="6"/>
      <c r="F38" s="6"/>
      <c r="G38" s="6"/>
      <c r="H38" s="6"/>
    </row>
    <row r="39" spans="5:8" x14ac:dyDescent="0.45">
      <c r="E39" s="6"/>
      <c r="F39" s="6"/>
      <c r="G39" s="6"/>
      <c r="H39" s="6"/>
    </row>
    <row r="40" spans="5:8" x14ac:dyDescent="0.45">
      <c r="E40" s="6"/>
      <c r="F40" s="6"/>
      <c r="G40" s="6"/>
      <c r="H40" s="6"/>
    </row>
    <row r="41" spans="5:8" x14ac:dyDescent="0.45">
      <c r="E41" s="6"/>
      <c r="F41" s="6"/>
      <c r="G41" s="6"/>
      <c r="H41" s="6"/>
    </row>
    <row r="42" spans="5:8" x14ac:dyDescent="0.45">
      <c r="E42" s="6"/>
      <c r="F42" s="6"/>
      <c r="G42" s="6"/>
      <c r="H42" s="6"/>
    </row>
    <row r="43" spans="5:8" x14ac:dyDescent="0.45">
      <c r="E43" s="6"/>
      <c r="F43" s="6"/>
      <c r="G43" s="6"/>
      <c r="H43" s="6"/>
    </row>
    <row r="44" spans="5:8" x14ac:dyDescent="0.45">
      <c r="E44" s="6"/>
      <c r="F44" s="6"/>
      <c r="G44" s="6"/>
      <c r="H44" s="6"/>
    </row>
    <row r="45" spans="5:8" x14ac:dyDescent="0.45">
      <c r="E45" s="6"/>
      <c r="F45" s="6"/>
      <c r="G45" s="6"/>
      <c r="H45" s="6"/>
    </row>
    <row r="46" spans="5:8" x14ac:dyDescent="0.45">
      <c r="E46" s="6"/>
      <c r="F46" s="6"/>
      <c r="G46" s="6"/>
      <c r="H46" s="6"/>
    </row>
    <row r="47" spans="5:8" x14ac:dyDescent="0.45">
      <c r="E47" s="6"/>
      <c r="F47" s="6"/>
      <c r="G47" s="6"/>
      <c r="H47" s="6"/>
    </row>
    <row r="48" spans="5:8" x14ac:dyDescent="0.45">
      <c r="E48" s="6"/>
      <c r="F48" s="6"/>
      <c r="G48" s="6"/>
      <c r="H48" s="6"/>
    </row>
    <row r="49" spans="5:8" x14ac:dyDescent="0.45">
      <c r="E49" s="6"/>
      <c r="F49" s="6"/>
      <c r="G49" s="6"/>
      <c r="H49" s="6"/>
    </row>
    <row r="50" spans="5:8" x14ac:dyDescent="0.45">
      <c r="E50" s="6"/>
      <c r="F50" s="6"/>
      <c r="G50" s="6"/>
      <c r="H50" s="6"/>
    </row>
    <row r="51" spans="5:8" x14ac:dyDescent="0.45">
      <c r="E51" s="6"/>
      <c r="F51" s="6"/>
      <c r="G51" s="6"/>
      <c r="H51" s="6"/>
    </row>
    <row r="52" spans="5:8" x14ac:dyDescent="0.45">
      <c r="E52" s="6"/>
      <c r="F52" s="6"/>
      <c r="G52" s="6"/>
      <c r="H52" s="6"/>
    </row>
    <row r="53" spans="5:8" x14ac:dyDescent="0.45">
      <c r="E53" s="6"/>
      <c r="F53" s="6"/>
      <c r="G53" s="6"/>
      <c r="H53" s="6"/>
    </row>
    <row r="54" spans="5:8" x14ac:dyDescent="0.45">
      <c r="E54" s="6"/>
      <c r="F54" s="6"/>
      <c r="G54" s="6"/>
      <c r="H54" s="6"/>
    </row>
    <row r="55" spans="5:8" x14ac:dyDescent="0.45">
      <c r="E55" s="6"/>
      <c r="F55" s="6"/>
      <c r="G55" s="6"/>
      <c r="H55" s="6"/>
    </row>
    <row r="56" spans="5:8" x14ac:dyDescent="0.45">
      <c r="E56" s="6"/>
      <c r="F56" s="6"/>
      <c r="G56" s="6"/>
      <c r="H56" s="6"/>
    </row>
    <row r="57" spans="5:8" x14ac:dyDescent="0.45">
      <c r="E57" s="6"/>
      <c r="F57" s="6"/>
      <c r="G57" s="6"/>
      <c r="H57" s="6"/>
    </row>
    <row r="58" spans="5:8" x14ac:dyDescent="0.45">
      <c r="E58" s="6"/>
      <c r="F58" s="6"/>
      <c r="G58" s="6"/>
      <c r="H58" s="6"/>
    </row>
    <row r="59" spans="5:8" x14ac:dyDescent="0.45">
      <c r="E59" s="6"/>
      <c r="F59" s="6"/>
      <c r="G59" s="6"/>
      <c r="H59" s="6"/>
    </row>
    <row r="60" spans="5:8" x14ac:dyDescent="0.45">
      <c r="E60" s="6"/>
      <c r="F60" s="6"/>
      <c r="G60" s="6"/>
      <c r="H60" s="6"/>
    </row>
    <row r="61" spans="5:8" x14ac:dyDescent="0.45">
      <c r="E61" s="6"/>
      <c r="F61" s="6"/>
      <c r="G61" s="6"/>
      <c r="H61" s="6"/>
    </row>
    <row r="62" spans="5:8" x14ac:dyDescent="0.45">
      <c r="E62" s="6"/>
      <c r="F62" s="6"/>
      <c r="G62" s="6"/>
      <c r="H62" s="6"/>
    </row>
    <row r="63" spans="5:8" x14ac:dyDescent="0.45">
      <c r="E63" s="6"/>
      <c r="F63" s="6"/>
      <c r="G63" s="6"/>
      <c r="H63" s="6"/>
    </row>
    <row r="64" spans="5:8" x14ac:dyDescent="0.45">
      <c r="E64" s="6"/>
      <c r="F64" s="6"/>
      <c r="G64" s="6"/>
      <c r="H64" s="6"/>
    </row>
    <row r="65" spans="5:8" x14ac:dyDescent="0.45">
      <c r="E65" s="6"/>
      <c r="F65" s="6"/>
      <c r="G65" s="6"/>
      <c r="H65" s="6"/>
    </row>
    <row r="66" spans="5:8" x14ac:dyDescent="0.45">
      <c r="E66" s="6"/>
      <c r="F66" s="6"/>
      <c r="G66" s="6"/>
      <c r="H66" s="6"/>
    </row>
    <row r="67" spans="5:8" x14ac:dyDescent="0.45">
      <c r="E67" s="6"/>
      <c r="F67" s="6"/>
      <c r="G67" s="6"/>
      <c r="H67" s="6"/>
    </row>
    <row r="68" spans="5:8" x14ac:dyDescent="0.45">
      <c r="E68" s="6"/>
      <c r="F68" s="6"/>
      <c r="G68" s="6"/>
      <c r="H68" s="6"/>
    </row>
    <row r="69" spans="5:8" x14ac:dyDescent="0.45">
      <c r="E69" s="6"/>
      <c r="F69" s="6"/>
      <c r="G69" s="6"/>
      <c r="H69" s="6"/>
    </row>
    <row r="70" spans="5:8" x14ac:dyDescent="0.45">
      <c r="E70" s="6"/>
      <c r="F70" s="6"/>
      <c r="G70" s="6"/>
      <c r="H70" s="6"/>
    </row>
    <row r="71" spans="5:8" x14ac:dyDescent="0.45">
      <c r="E71" s="6"/>
      <c r="F71" s="6"/>
      <c r="G71" s="6"/>
      <c r="H71" s="6"/>
    </row>
    <row r="72" spans="5:8" x14ac:dyDescent="0.45">
      <c r="E72" s="6"/>
      <c r="F72" s="6"/>
      <c r="G72" s="6"/>
      <c r="H72" s="6"/>
    </row>
    <row r="73" spans="5:8" x14ac:dyDescent="0.45">
      <c r="E73" s="6"/>
      <c r="F73" s="6"/>
      <c r="G73" s="6"/>
      <c r="H73" s="6"/>
    </row>
  </sheetData>
  <mergeCells count="9">
    <mergeCell ref="A4:H4"/>
    <mergeCell ref="A3:H3"/>
    <mergeCell ref="A2:H2"/>
    <mergeCell ref="G7"/>
    <mergeCell ref="G6:H6"/>
    <mergeCell ref="A7"/>
    <mergeCell ref="C7"/>
    <mergeCell ref="A6:C6"/>
    <mergeCell ref="E7"/>
  </mergeCells>
  <pageMargins left="0.7" right="0.7" top="0.75" bottom="0.75" header="0.3" footer="0.3"/>
  <pageSetup scale="5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13"/>
  <sheetViews>
    <sheetView rightToLeft="1" view="pageBreakPreview" zoomScale="115" zoomScaleNormal="100" zoomScaleSheetLayoutView="115" workbookViewId="0">
      <selection activeCell="I8" sqref="I8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6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8" ht="30" x14ac:dyDescent="0.45">
      <c r="A2" s="18" t="s">
        <v>0</v>
      </c>
      <c r="B2" s="18" t="s">
        <v>0</v>
      </c>
      <c r="C2" s="18" t="s">
        <v>0</v>
      </c>
      <c r="D2" s="18" t="s">
        <v>0</v>
      </c>
    </row>
    <row r="3" spans="1:8" ht="30" x14ac:dyDescent="0.45">
      <c r="A3" s="18" t="s">
        <v>201</v>
      </c>
      <c r="B3" s="18" t="s">
        <v>201</v>
      </c>
      <c r="C3" s="18" t="s">
        <v>201</v>
      </c>
      <c r="D3" s="18" t="s">
        <v>201</v>
      </c>
    </row>
    <row r="4" spans="1:8" ht="30" x14ac:dyDescent="0.45">
      <c r="A4" s="18" t="s">
        <v>2</v>
      </c>
      <c r="B4" s="18" t="s">
        <v>2</v>
      </c>
      <c r="C4" s="18" t="s">
        <v>2</v>
      </c>
      <c r="D4" s="18" t="s">
        <v>2</v>
      </c>
    </row>
    <row r="6" spans="1:8" ht="30" x14ac:dyDescent="0.45">
      <c r="A6" s="5" t="s">
        <v>240</v>
      </c>
      <c r="C6" s="19" t="s">
        <v>203</v>
      </c>
      <c r="E6" s="19" t="s">
        <v>6</v>
      </c>
    </row>
    <row r="7" spans="1:8" x14ac:dyDescent="0.45">
      <c r="A7" s="1" t="s">
        <v>240</v>
      </c>
      <c r="C7" s="6">
        <v>1315</v>
      </c>
      <c r="D7" s="6"/>
      <c r="E7" s="6">
        <v>-13407</v>
      </c>
      <c r="F7" s="6"/>
      <c r="G7" s="6"/>
      <c r="H7" s="6"/>
    </row>
    <row r="8" spans="1:8" x14ac:dyDescent="0.45">
      <c r="A8" s="1" t="s">
        <v>241</v>
      </c>
      <c r="C8" s="6">
        <v>0</v>
      </c>
      <c r="D8" s="6"/>
      <c r="E8" s="6">
        <v>86561796</v>
      </c>
      <c r="F8" s="6"/>
      <c r="G8" s="6"/>
      <c r="H8" s="6"/>
    </row>
    <row r="9" spans="1:8" x14ac:dyDescent="0.45">
      <c r="A9" s="1" t="s">
        <v>242</v>
      </c>
      <c r="C9" s="6">
        <v>140005402</v>
      </c>
      <c r="D9" s="6"/>
      <c r="E9" s="6">
        <v>438668295</v>
      </c>
      <c r="F9" s="6"/>
      <c r="G9" s="6"/>
      <c r="H9" s="6"/>
    </row>
    <row r="10" spans="1:8" ht="19.5" thickBot="1" x14ac:dyDescent="0.5">
      <c r="A10" s="1" t="s">
        <v>210</v>
      </c>
      <c r="C10" s="9">
        <f>SUM(C7:C9)</f>
        <v>140006717</v>
      </c>
      <c r="D10" s="6"/>
      <c r="E10" s="9">
        <f>SUM(E7:E9)</f>
        <v>525216684</v>
      </c>
      <c r="F10" s="6"/>
      <c r="G10" s="6"/>
      <c r="H10" s="6"/>
    </row>
    <row r="11" spans="1:8" ht="19.5" thickTop="1" x14ac:dyDescent="0.45">
      <c r="C11" s="6"/>
      <c r="D11" s="6"/>
      <c r="E11" s="6"/>
      <c r="F11" s="6"/>
      <c r="G11" s="6"/>
      <c r="H11" s="6"/>
    </row>
    <row r="12" spans="1:8" x14ac:dyDescent="0.45">
      <c r="C12" s="6"/>
      <c r="D12" s="6"/>
      <c r="E12" s="6"/>
      <c r="F12" s="6"/>
      <c r="G12" s="6"/>
      <c r="H12" s="6"/>
    </row>
    <row r="13" spans="1:8" x14ac:dyDescent="0.45">
      <c r="C13" s="6"/>
      <c r="D13" s="6"/>
      <c r="E13" s="6"/>
      <c r="F13" s="6"/>
      <c r="G13" s="6"/>
      <c r="H13" s="6"/>
    </row>
  </sheetData>
  <mergeCells count="5">
    <mergeCell ref="A2:D2"/>
    <mergeCell ref="A3:D3"/>
    <mergeCell ref="A4:D4"/>
    <mergeCell ref="C6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Normal="100" zoomScaleSheetLayoutView="100" workbookViewId="0">
      <selection activeCell="E20" sqref="E2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8" t="s">
        <v>0</v>
      </c>
      <c r="B2" s="18" t="s">
        <v>0</v>
      </c>
      <c r="C2" s="18" t="s">
        <v>0</v>
      </c>
      <c r="D2" s="18" t="s">
        <v>0</v>
      </c>
      <c r="E2" s="18" t="s">
        <v>0</v>
      </c>
    </row>
    <row r="3" spans="1:7" ht="30" x14ac:dyDescent="0.45">
      <c r="A3" s="18" t="s">
        <v>201</v>
      </c>
      <c r="B3" s="18" t="s">
        <v>201</v>
      </c>
      <c r="C3" s="18" t="s">
        <v>201</v>
      </c>
      <c r="D3" s="18" t="s">
        <v>201</v>
      </c>
      <c r="E3" s="18" t="s">
        <v>201</v>
      </c>
    </row>
    <row r="4" spans="1:7" ht="30" x14ac:dyDescent="0.45">
      <c r="A4" s="18" t="s">
        <v>2</v>
      </c>
      <c r="B4" s="18" t="s">
        <v>2</v>
      </c>
      <c r="C4" s="18" t="s">
        <v>2</v>
      </c>
      <c r="D4" s="18" t="s">
        <v>2</v>
      </c>
      <c r="E4" s="18" t="s">
        <v>2</v>
      </c>
    </row>
    <row r="6" spans="1:7" ht="30" x14ac:dyDescent="0.45">
      <c r="A6" s="19" t="s">
        <v>205</v>
      </c>
      <c r="C6" s="19" t="s">
        <v>134</v>
      </c>
      <c r="E6" s="19" t="s">
        <v>230</v>
      </c>
      <c r="G6" s="19" t="s">
        <v>13</v>
      </c>
    </row>
    <row r="7" spans="1:7" ht="21" x14ac:dyDescent="0.55000000000000004">
      <c r="A7" s="2" t="s">
        <v>243</v>
      </c>
      <c r="C7" s="3">
        <v>348029937865</v>
      </c>
      <c r="E7" s="8">
        <v>0.36230000000000001</v>
      </c>
      <c r="G7" s="8">
        <v>5.5999999999999999E-3</v>
      </c>
    </row>
    <row r="8" spans="1:7" ht="21" x14ac:dyDescent="0.55000000000000004">
      <c r="A8" s="2" t="s">
        <v>244</v>
      </c>
      <c r="C8" s="3">
        <v>550159716794</v>
      </c>
      <c r="E8" s="8">
        <v>0.57279999999999998</v>
      </c>
      <c r="G8" s="8">
        <v>8.8000000000000005E-3</v>
      </c>
    </row>
    <row r="9" spans="1:7" ht="21" x14ac:dyDescent="0.55000000000000004">
      <c r="A9" s="2" t="s">
        <v>245</v>
      </c>
      <c r="C9" s="3">
        <v>257720700686</v>
      </c>
      <c r="E9" s="8">
        <v>0.26829999999999998</v>
      </c>
      <c r="G9" s="8">
        <v>4.1000000000000003E-3</v>
      </c>
    </row>
    <row r="10" spans="1:7" ht="19.5" thickBot="1" x14ac:dyDescent="0.5">
      <c r="C10" s="12">
        <f>SUM(C7:C9)</f>
        <v>1155910355345</v>
      </c>
      <c r="E10" s="10">
        <f>SUM(E7:E9)</f>
        <v>1.2034</v>
      </c>
      <c r="G10" s="10">
        <f>SUM(G7:G9)</f>
        <v>1.8499999999999999E-2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1"/>
  <sheetViews>
    <sheetView rightToLeft="1" view="pageBreakPreview" zoomScale="115" zoomScaleNormal="100" zoomScaleSheetLayoutView="115" workbookViewId="0">
      <selection activeCell="C5" sqref="C5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5.5703125" style="1" bestFit="1" customWidth="1"/>
    <col min="14" max="16384" width="9.140625" style="1"/>
  </cols>
  <sheetData>
    <row r="2" spans="1:15" ht="30" x14ac:dyDescent="0.45"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</row>
    <row r="3" spans="1:15" ht="30" x14ac:dyDescent="0.45">
      <c r="C3" s="18" t="s">
        <v>1</v>
      </c>
      <c r="D3" s="18" t="s">
        <v>1</v>
      </c>
      <c r="E3" s="18" t="s">
        <v>1</v>
      </c>
      <c r="F3" s="18" t="s">
        <v>1</v>
      </c>
      <c r="G3" s="18" t="s">
        <v>1</v>
      </c>
    </row>
    <row r="4" spans="1:15" ht="30" x14ac:dyDescent="0.45">
      <c r="C4" s="18" t="s">
        <v>247</v>
      </c>
      <c r="D4" s="18" t="s">
        <v>2</v>
      </c>
      <c r="E4" s="18" t="s">
        <v>2</v>
      </c>
      <c r="F4" s="18" t="s">
        <v>2</v>
      </c>
      <c r="G4" s="18" t="s">
        <v>2</v>
      </c>
    </row>
    <row r="6" spans="1:15" ht="30" x14ac:dyDescent="0.45">
      <c r="A6" s="18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6</v>
      </c>
      <c r="J6" s="19" t="s">
        <v>6</v>
      </c>
      <c r="K6" s="19" t="s">
        <v>6</v>
      </c>
      <c r="L6" s="19" t="s">
        <v>6</v>
      </c>
      <c r="M6" s="19" t="s">
        <v>6</v>
      </c>
    </row>
    <row r="7" spans="1:15" ht="30" x14ac:dyDescent="0.45">
      <c r="A7" s="19" t="s">
        <v>3</v>
      </c>
      <c r="C7" s="19" t="s">
        <v>24</v>
      </c>
      <c r="E7" s="19" t="s">
        <v>25</v>
      </c>
      <c r="G7" s="19" t="s">
        <v>26</v>
      </c>
      <c r="I7" s="19" t="s">
        <v>24</v>
      </c>
      <c r="K7" s="19" t="s">
        <v>25</v>
      </c>
      <c r="M7" s="19" t="s">
        <v>26</v>
      </c>
    </row>
    <row r="8" spans="1:15" x14ac:dyDescent="0.45">
      <c r="A8" s="1" t="s">
        <v>28</v>
      </c>
      <c r="C8" s="6">
        <v>59405940</v>
      </c>
      <c r="D8" s="6"/>
      <c r="E8" s="6">
        <v>19243</v>
      </c>
      <c r="G8" s="4" t="s">
        <v>29</v>
      </c>
      <c r="I8" s="6">
        <v>59405940</v>
      </c>
      <c r="J8" s="6"/>
      <c r="K8" s="6">
        <v>19243</v>
      </c>
      <c r="M8" s="4" t="s">
        <v>29</v>
      </c>
    </row>
    <row r="9" spans="1:15" x14ac:dyDescent="0.45">
      <c r="A9" s="1" t="s">
        <v>30</v>
      </c>
      <c r="C9" s="11">
        <v>5487000</v>
      </c>
      <c r="D9" s="11"/>
      <c r="E9" s="11">
        <v>253239</v>
      </c>
      <c r="F9" s="14"/>
      <c r="G9" s="14" t="s">
        <v>31</v>
      </c>
      <c r="H9" s="14"/>
      <c r="I9" s="11">
        <v>5487000</v>
      </c>
      <c r="J9" s="11"/>
      <c r="K9" s="11">
        <v>253239</v>
      </c>
      <c r="L9" s="14"/>
      <c r="M9" s="14" t="s">
        <v>31</v>
      </c>
      <c r="N9" s="14"/>
      <c r="O9" s="14"/>
    </row>
    <row r="10" spans="1:15" ht="19.5" thickBot="1" x14ac:dyDescent="0.5">
      <c r="C10" s="16">
        <f>SUM(C8:C9)</f>
        <v>64892940</v>
      </c>
      <c r="D10" s="14"/>
      <c r="E10" s="16">
        <f>SUM(E8:E9)</f>
        <v>272482</v>
      </c>
      <c r="F10" s="14"/>
      <c r="G10" s="14"/>
      <c r="H10" s="14"/>
      <c r="I10" s="16">
        <f>SUM(I8:I9)</f>
        <v>64892940</v>
      </c>
      <c r="J10" s="11"/>
      <c r="K10" s="16">
        <f>SUM(K8:K9)</f>
        <v>272482</v>
      </c>
      <c r="L10" s="14"/>
      <c r="M10" s="14"/>
      <c r="N10" s="14"/>
      <c r="O10" s="14"/>
    </row>
    <row r="11" spans="1:15" ht="19.5" thickTop="1" x14ac:dyDescent="0.45"/>
  </sheetData>
  <mergeCells count="12">
    <mergeCell ref="C2:G2"/>
    <mergeCell ref="C3:G3"/>
    <mergeCell ref="C4:G4"/>
    <mergeCell ref="I7"/>
    <mergeCell ref="K7"/>
    <mergeCell ref="M7"/>
    <mergeCell ref="I6:M6"/>
    <mergeCell ref="A6:A7"/>
    <mergeCell ref="C7"/>
    <mergeCell ref="E7"/>
    <mergeCell ref="G7"/>
    <mergeCell ref="C6:G6"/>
  </mergeCells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75"/>
  <sheetViews>
    <sheetView rightToLeft="1" view="pageBreakPreview" zoomScale="55" zoomScaleNormal="70" zoomScaleSheetLayoutView="55" workbookViewId="0">
      <selection activeCell="A5" sqref="A5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6" style="1" bestFit="1" customWidth="1"/>
    <col min="4" max="4" width="1" style="1" customWidth="1"/>
    <col min="5" max="5" width="20" style="1" bestFit="1" customWidth="1"/>
    <col min="6" max="6" width="1" style="1" customWidth="1"/>
    <col min="7" max="7" width="12" style="1" bestFit="1" customWidth="1"/>
    <col min="8" max="8" width="1" style="1" customWidth="1"/>
    <col min="9" max="9" width="12.140625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4.4257812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9.5703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12.140625" style="1" bestFit="1" customWidth="1"/>
    <col min="26" max="26" width="1" style="1" customWidth="1"/>
    <col min="27" max="27" width="24.42578125" style="1" bestFit="1" customWidth="1"/>
    <col min="28" max="28" width="1" style="1" customWidth="1"/>
    <col min="29" max="29" width="20.42578125" style="1" bestFit="1" customWidth="1"/>
    <col min="30" max="30" width="1" style="1" customWidth="1"/>
    <col min="31" max="31" width="24.42578125" style="1" bestFit="1" customWidth="1"/>
    <col min="32" max="32" width="1" style="1" customWidth="1"/>
    <col min="33" max="33" width="25.140625" style="1" customWidth="1"/>
    <col min="34" max="34" width="1" style="1" customWidth="1"/>
    <col min="35" max="35" width="9.140625" style="1" customWidth="1"/>
    <col min="36" max="16384" width="9.140625" style="1"/>
  </cols>
  <sheetData>
    <row r="2" spans="1:33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ht="30" x14ac:dyDescent="0.45">
      <c r="A4" s="18" t="s">
        <v>246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6" spans="1:33" ht="30" x14ac:dyDescent="0.45">
      <c r="A6" s="19" t="s">
        <v>32</v>
      </c>
      <c r="B6" s="19" t="s">
        <v>32</v>
      </c>
      <c r="C6" s="19" t="s">
        <v>32</v>
      </c>
      <c r="D6" s="19" t="s">
        <v>32</v>
      </c>
      <c r="E6" s="19" t="s">
        <v>32</v>
      </c>
      <c r="F6" s="19" t="s">
        <v>32</v>
      </c>
      <c r="G6" s="19" t="s">
        <v>32</v>
      </c>
      <c r="H6" s="19" t="s">
        <v>32</v>
      </c>
      <c r="I6" s="19" t="s">
        <v>32</v>
      </c>
      <c r="K6" s="19" t="s">
        <v>4</v>
      </c>
      <c r="L6" s="19" t="s">
        <v>4</v>
      </c>
      <c r="M6" s="19" t="s">
        <v>4</v>
      </c>
      <c r="N6" s="19" t="s">
        <v>4</v>
      </c>
      <c r="O6" s="19" t="s">
        <v>4</v>
      </c>
      <c r="Q6" s="19" t="s">
        <v>5</v>
      </c>
      <c r="R6" s="19" t="s">
        <v>5</v>
      </c>
      <c r="S6" s="19" t="s">
        <v>5</v>
      </c>
      <c r="T6" s="19" t="s">
        <v>5</v>
      </c>
      <c r="U6" s="19" t="s">
        <v>5</v>
      </c>
      <c r="V6" s="19" t="s">
        <v>5</v>
      </c>
      <c r="W6" s="19" t="s">
        <v>5</v>
      </c>
      <c r="Y6" s="19" t="s">
        <v>6</v>
      </c>
      <c r="Z6" s="19" t="s">
        <v>6</v>
      </c>
      <c r="AA6" s="19" t="s">
        <v>6</v>
      </c>
      <c r="AB6" s="19" t="s">
        <v>6</v>
      </c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</row>
    <row r="7" spans="1:33" ht="30" x14ac:dyDescent="0.45">
      <c r="A7" s="18" t="s">
        <v>33</v>
      </c>
      <c r="C7" s="18" t="s">
        <v>34</v>
      </c>
      <c r="E7" s="18" t="s">
        <v>35</v>
      </c>
      <c r="G7" s="18" t="s">
        <v>36</v>
      </c>
      <c r="I7" s="18" t="s">
        <v>27</v>
      </c>
      <c r="K7" s="18" t="s">
        <v>7</v>
      </c>
      <c r="M7" s="18" t="s">
        <v>8</v>
      </c>
      <c r="O7" s="18" t="s">
        <v>9</v>
      </c>
      <c r="Q7" s="19" t="s">
        <v>10</v>
      </c>
      <c r="R7" s="19" t="s">
        <v>10</v>
      </c>
      <c r="S7" s="19" t="s">
        <v>10</v>
      </c>
      <c r="U7" s="19" t="s">
        <v>11</v>
      </c>
      <c r="V7" s="19" t="s">
        <v>11</v>
      </c>
      <c r="W7" s="19" t="s">
        <v>11</v>
      </c>
      <c r="Y7" s="18" t="s">
        <v>7</v>
      </c>
      <c r="AA7" s="18" t="s">
        <v>37</v>
      </c>
      <c r="AC7" s="18" t="s">
        <v>8</v>
      </c>
      <c r="AE7" s="18" t="s">
        <v>9</v>
      </c>
      <c r="AG7" s="20" t="s">
        <v>13</v>
      </c>
    </row>
    <row r="8" spans="1:33" ht="30" x14ac:dyDescent="0.45">
      <c r="A8" s="19" t="s">
        <v>33</v>
      </c>
      <c r="C8" s="19" t="s">
        <v>34</v>
      </c>
      <c r="E8" s="19" t="s">
        <v>35</v>
      </c>
      <c r="G8" s="19" t="s">
        <v>36</v>
      </c>
      <c r="I8" s="19" t="s">
        <v>27</v>
      </c>
      <c r="K8" s="19" t="s">
        <v>7</v>
      </c>
      <c r="M8" s="19" t="s">
        <v>8</v>
      </c>
      <c r="O8" s="19" t="s">
        <v>9</v>
      </c>
      <c r="Q8" s="19" t="s">
        <v>7</v>
      </c>
      <c r="S8" s="19" t="s">
        <v>8</v>
      </c>
      <c r="U8" s="19" t="s">
        <v>7</v>
      </c>
      <c r="W8" s="19" t="s">
        <v>14</v>
      </c>
      <c r="Y8" s="19" t="s">
        <v>7</v>
      </c>
      <c r="AA8" s="19" t="s">
        <v>37</v>
      </c>
      <c r="AC8" s="19" t="s">
        <v>8</v>
      </c>
      <c r="AE8" s="19" t="s">
        <v>9</v>
      </c>
      <c r="AG8" s="21" t="s">
        <v>13</v>
      </c>
    </row>
    <row r="9" spans="1:33" x14ac:dyDescent="0.45">
      <c r="A9" s="1" t="s">
        <v>38</v>
      </c>
      <c r="C9" s="1" t="s">
        <v>39</v>
      </c>
      <c r="E9" s="1" t="s">
        <v>40</v>
      </c>
      <c r="G9" s="6">
        <v>0</v>
      </c>
      <c r="H9" s="6"/>
      <c r="I9" s="6">
        <v>0</v>
      </c>
      <c r="J9" s="6"/>
      <c r="K9" s="6">
        <v>3490000</v>
      </c>
      <c r="L9" s="6"/>
      <c r="M9" s="6">
        <v>3503188710000</v>
      </c>
      <c r="N9" s="6"/>
      <c r="O9" s="6">
        <v>4218303910810</v>
      </c>
      <c r="P9" s="6"/>
      <c r="Q9" s="6">
        <v>0</v>
      </c>
      <c r="R9" s="6"/>
      <c r="S9" s="6">
        <v>0</v>
      </c>
      <c r="T9" s="6"/>
      <c r="U9" s="6">
        <v>0</v>
      </c>
      <c r="V9" s="6"/>
      <c r="W9" s="6">
        <v>0</v>
      </c>
      <c r="X9" s="6"/>
      <c r="Y9" s="6">
        <v>3490000</v>
      </c>
      <c r="Z9" s="6"/>
      <c r="AA9" s="6">
        <v>1227124</v>
      </c>
      <c r="AB9" s="6"/>
      <c r="AC9" s="6">
        <v>3503188710000</v>
      </c>
      <c r="AD9" s="6"/>
      <c r="AE9" s="6">
        <v>4279557829499</v>
      </c>
      <c r="AG9" s="8">
        <v>6.83E-2</v>
      </c>
    </row>
    <row r="10" spans="1:33" x14ac:dyDescent="0.45">
      <c r="A10" s="1" t="s">
        <v>41</v>
      </c>
      <c r="C10" s="1" t="s">
        <v>42</v>
      </c>
      <c r="E10" s="1" t="s">
        <v>43</v>
      </c>
      <c r="G10" s="6">
        <v>0</v>
      </c>
      <c r="H10" s="6"/>
      <c r="I10" s="6">
        <v>0</v>
      </c>
      <c r="J10" s="6"/>
      <c r="K10" s="6">
        <v>3466000</v>
      </c>
      <c r="L10" s="6"/>
      <c r="M10" s="6">
        <v>2999947776000</v>
      </c>
      <c r="N10" s="6"/>
      <c r="O10" s="6">
        <v>3422191992710</v>
      </c>
      <c r="P10" s="6"/>
      <c r="Q10" s="6">
        <v>0</v>
      </c>
      <c r="R10" s="6"/>
      <c r="S10" s="6">
        <v>0</v>
      </c>
      <c r="T10" s="6"/>
      <c r="U10" s="6">
        <v>0</v>
      </c>
      <c r="V10" s="6"/>
      <c r="W10" s="6">
        <v>0</v>
      </c>
      <c r="X10" s="6"/>
      <c r="Y10" s="6">
        <v>3466000</v>
      </c>
      <c r="Z10" s="6"/>
      <c r="AA10" s="6">
        <v>1002065</v>
      </c>
      <c r="AB10" s="6"/>
      <c r="AC10" s="6">
        <v>2999947776000</v>
      </c>
      <c r="AD10" s="6"/>
      <c r="AE10" s="6">
        <v>3470639250964</v>
      </c>
      <c r="AG10" s="8">
        <v>5.5399999999999998E-2</v>
      </c>
    </row>
    <row r="11" spans="1:33" x14ac:dyDescent="0.45">
      <c r="A11" s="1" t="s">
        <v>44</v>
      </c>
      <c r="C11" s="1" t="s">
        <v>45</v>
      </c>
      <c r="E11" s="1" t="s">
        <v>46</v>
      </c>
      <c r="G11" s="6">
        <v>18</v>
      </c>
      <c r="H11" s="6"/>
      <c r="I11" s="6">
        <v>18</v>
      </c>
      <c r="J11" s="6"/>
      <c r="K11" s="6">
        <v>2495000</v>
      </c>
      <c r="L11" s="6"/>
      <c r="M11" s="6">
        <v>2495000000000</v>
      </c>
      <c r="N11" s="6"/>
      <c r="O11" s="6">
        <v>2519493259062</v>
      </c>
      <c r="P11" s="6"/>
      <c r="Q11" s="6">
        <v>0</v>
      </c>
      <c r="R11" s="6"/>
      <c r="S11" s="6">
        <v>0</v>
      </c>
      <c r="T11" s="6"/>
      <c r="U11" s="6">
        <v>0</v>
      </c>
      <c r="V11" s="6"/>
      <c r="W11" s="6">
        <v>0</v>
      </c>
      <c r="X11" s="6"/>
      <c r="Y11" s="6">
        <v>2495000</v>
      </c>
      <c r="Z11" s="6"/>
      <c r="AA11" s="6">
        <v>1010000</v>
      </c>
      <c r="AB11" s="6"/>
      <c r="AC11" s="6">
        <v>2495000000000</v>
      </c>
      <c r="AD11" s="6"/>
      <c r="AE11" s="6">
        <v>2519493259062</v>
      </c>
      <c r="AG11" s="8">
        <v>4.02E-2</v>
      </c>
    </row>
    <row r="12" spans="1:33" x14ac:dyDescent="0.45">
      <c r="A12" s="1" t="s">
        <v>47</v>
      </c>
      <c r="C12" s="1" t="s">
        <v>48</v>
      </c>
      <c r="E12" s="1" t="s">
        <v>49</v>
      </c>
      <c r="G12" s="6">
        <v>18</v>
      </c>
      <c r="H12" s="6"/>
      <c r="I12" s="6">
        <v>18</v>
      </c>
      <c r="J12" s="6"/>
      <c r="K12" s="6">
        <v>36725</v>
      </c>
      <c r="L12" s="6"/>
      <c r="M12" s="6">
        <v>36725371332</v>
      </c>
      <c r="N12" s="6"/>
      <c r="O12" s="6">
        <v>36718343593</v>
      </c>
      <c r="P12" s="6"/>
      <c r="Q12" s="6">
        <v>0</v>
      </c>
      <c r="R12" s="6"/>
      <c r="S12" s="6">
        <v>0</v>
      </c>
      <c r="T12" s="6"/>
      <c r="U12" s="6">
        <v>0</v>
      </c>
      <c r="V12" s="6"/>
      <c r="W12" s="6">
        <v>0</v>
      </c>
      <c r="X12" s="6"/>
      <c r="Y12" s="6">
        <v>36725</v>
      </c>
      <c r="Z12" s="6"/>
      <c r="AA12" s="6">
        <v>997920</v>
      </c>
      <c r="AB12" s="6"/>
      <c r="AC12" s="6">
        <v>36725371332</v>
      </c>
      <c r="AD12" s="6"/>
      <c r="AE12" s="6">
        <v>36641969439</v>
      </c>
      <c r="AG12" s="8">
        <v>5.9999999999999995E-4</v>
      </c>
    </row>
    <row r="13" spans="1:33" x14ac:dyDescent="0.45">
      <c r="A13" s="1" t="s">
        <v>50</v>
      </c>
      <c r="C13" s="1" t="s">
        <v>51</v>
      </c>
      <c r="E13" s="1" t="s">
        <v>52</v>
      </c>
      <c r="G13" s="6">
        <v>0</v>
      </c>
      <c r="H13" s="6"/>
      <c r="I13" s="6">
        <v>0</v>
      </c>
      <c r="J13" s="6"/>
      <c r="K13" s="6">
        <v>166772</v>
      </c>
      <c r="L13" s="6"/>
      <c r="M13" s="6">
        <v>98316005177</v>
      </c>
      <c r="N13" s="6"/>
      <c r="O13" s="6">
        <v>147871606172</v>
      </c>
      <c r="P13" s="6"/>
      <c r="Q13" s="6">
        <v>0</v>
      </c>
      <c r="R13" s="6"/>
      <c r="S13" s="6">
        <v>0</v>
      </c>
      <c r="T13" s="6"/>
      <c r="U13" s="6">
        <v>0</v>
      </c>
      <c r="V13" s="6"/>
      <c r="W13" s="6">
        <v>0</v>
      </c>
      <c r="X13" s="6"/>
      <c r="Y13" s="6">
        <v>166772</v>
      </c>
      <c r="Z13" s="6"/>
      <c r="AA13" s="6">
        <v>902000</v>
      </c>
      <c r="AB13" s="6"/>
      <c r="AC13" s="6">
        <v>98316005177</v>
      </c>
      <c r="AD13" s="6"/>
      <c r="AE13" s="6">
        <v>150401078862</v>
      </c>
      <c r="AG13" s="8">
        <v>2.3999999999999998E-3</v>
      </c>
    </row>
    <row r="14" spans="1:33" x14ac:dyDescent="0.45">
      <c r="A14" s="1" t="s">
        <v>53</v>
      </c>
      <c r="C14" s="1" t="s">
        <v>54</v>
      </c>
      <c r="E14" s="1" t="s">
        <v>55</v>
      </c>
      <c r="G14" s="6">
        <v>0</v>
      </c>
      <c r="H14" s="6"/>
      <c r="I14" s="6">
        <v>0</v>
      </c>
      <c r="J14" s="6"/>
      <c r="K14" s="6">
        <v>156899</v>
      </c>
      <c r="L14" s="6"/>
      <c r="M14" s="6">
        <v>83637896726</v>
      </c>
      <c r="N14" s="6"/>
      <c r="O14" s="6">
        <v>107715171435</v>
      </c>
      <c r="P14" s="6"/>
      <c r="Q14" s="6">
        <v>0</v>
      </c>
      <c r="R14" s="6"/>
      <c r="S14" s="6">
        <v>0</v>
      </c>
      <c r="T14" s="6"/>
      <c r="U14" s="6">
        <v>0</v>
      </c>
      <c r="V14" s="6"/>
      <c r="W14" s="6">
        <v>0</v>
      </c>
      <c r="X14" s="6"/>
      <c r="Y14" s="6">
        <v>156899</v>
      </c>
      <c r="Z14" s="6"/>
      <c r="AA14" s="6">
        <v>700700</v>
      </c>
      <c r="AB14" s="6"/>
      <c r="AC14" s="6">
        <v>83637896726</v>
      </c>
      <c r="AD14" s="6"/>
      <c r="AE14" s="6">
        <v>109919202832</v>
      </c>
      <c r="AG14" s="8">
        <v>1.8E-3</v>
      </c>
    </row>
    <row r="15" spans="1:33" x14ac:dyDescent="0.45">
      <c r="A15" s="1" t="s">
        <v>56</v>
      </c>
      <c r="C15" s="1" t="s">
        <v>57</v>
      </c>
      <c r="E15" s="1" t="s">
        <v>58</v>
      </c>
      <c r="G15" s="6">
        <v>0</v>
      </c>
      <c r="H15" s="6"/>
      <c r="I15" s="6">
        <v>0</v>
      </c>
      <c r="J15" s="6"/>
      <c r="K15" s="6">
        <v>45170</v>
      </c>
      <c r="L15" s="6"/>
      <c r="M15" s="6">
        <v>28868798627</v>
      </c>
      <c r="N15" s="6"/>
      <c r="O15" s="6">
        <v>40871440708</v>
      </c>
      <c r="P15" s="6"/>
      <c r="Q15" s="6">
        <v>0</v>
      </c>
      <c r="R15" s="6"/>
      <c r="S15" s="6">
        <v>0</v>
      </c>
      <c r="T15" s="6"/>
      <c r="U15" s="6">
        <v>0</v>
      </c>
      <c r="V15" s="6"/>
      <c r="W15" s="6">
        <v>0</v>
      </c>
      <c r="X15" s="6"/>
      <c r="Y15" s="6">
        <v>45170</v>
      </c>
      <c r="Z15" s="6"/>
      <c r="AA15" s="6">
        <v>921000</v>
      </c>
      <c r="AB15" s="6"/>
      <c r="AC15" s="6">
        <v>28868798627</v>
      </c>
      <c r="AD15" s="6"/>
      <c r="AE15" s="6">
        <v>41594029715</v>
      </c>
      <c r="AG15" s="8">
        <v>6.9999999999999999E-4</v>
      </c>
    </row>
    <row r="16" spans="1:33" x14ac:dyDescent="0.45">
      <c r="A16" s="1" t="s">
        <v>59</v>
      </c>
      <c r="C16" s="1" t="s">
        <v>60</v>
      </c>
      <c r="E16" s="1" t="s">
        <v>61</v>
      </c>
      <c r="G16" s="6">
        <v>0</v>
      </c>
      <c r="H16" s="6"/>
      <c r="I16" s="6">
        <v>0</v>
      </c>
      <c r="J16" s="6"/>
      <c r="K16" s="6">
        <v>38458</v>
      </c>
      <c r="L16" s="6"/>
      <c r="M16" s="6">
        <v>25246565100</v>
      </c>
      <c r="N16" s="6"/>
      <c r="O16" s="6">
        <v>37225210667</v>
      </c>
      <c r="P16" s="6"/>
      <c r="Q16" s="6">
        <v>0</v>
      </c>
      <c r="R16" s="6"/>
      <c r="S16" s="6">
        <v>0</v>
      </c>
      <c r="T16" s="6"/>
      <c r="U16" s="6">
        <v>0</v>
      </c>
      <c r="V16" s="6"/>
      <c r="W16" s="6">
        <v>0</v>
      </c>
      <c r="X16" s="6"/>
      <c r="Y16" s="6">
        <v>38458</v>
      </c>
      <c r="Z16" s="6"/>
      <c r="AA16" s="6">
        <v>989490</v>
      </c>
      <c r="AB16" s="6"/>
      <c r="AC16" s="6">
        <v>25246565100</v>
      </c>
      <c r="AD16" s="6"/>
      <c r="AE16" s="6">
        <v>38046909167</v>
      </c>
      <c r="AG16" s="8">
        <v>5.9999999999999995E-4</v>
      </c>
    </row>
    <row r="17" spans="1:33" x14ac:dyDescent="0.45">
      <c r="A17" s="1" t="s">
        <v>62</v>
      </c>
      <c r="C17" s="1" t="s">
        <v>63</v>
      </c>
      <c r="E17" s="1" t="s">
        <v>64</v>
      </c>
      <c r="G17" s="6">
        <v>18</v>
      </c>
      <c r="H17" s="6"/>
      <c r="I17" s="6">
        <v>18</v>
      </c>
      <c r="J17" s="6"/>
      <c r="K17" s="6">
        <v>6498900</v>
      </c>
      <c r="L17" s="6"/>
      <c r="M17" s="6">
        <v>6498900000000</v>
      </c>
      <c r="N17" s="6"/>
      <c r="O17" s="6">
        <v>6627676515862</v>
      </c>
      <c r="P17" s="6"/>
      <c r="Q17" s="6">
        <v>0</v>
      </c>
      <c r="R17" s="6"/>
      <c r="S17" s="6">
        <v>0</v>
      </c>
      <c r="T17" s="6"/>
      <c r="U17" s="6">
        <v>0</v>
      </c>
      <c r="V17" s="6"/>
      <c r="W17" s="6">
        <v>0</v>
      </c>
      <c r="X17" s="6"/>
      <c r="Y17" s="6">
        <v>6498900</v>
      </c>
      <c r="Z17" s="6"/>
      <c r="AA17" s="6">
        <v>1020000</v>
      </c>
      <c r="AB17" s="6"/>
      <c r="AC17" s="6">
        <v>6498900000000</v>
      </c>
      <c r="AD17" s="6"/>
      <c r="AE17" s="6">
        <v>6627676515862</v>
      </c>
      <c r="AG17" s="8">
        <v>0.10580000000000001</v>
      </c>
    </row>
    <row r="18" spans="1:33" x14ac:dyDescent="0.45">
      <c r="A18" s="1" t="s">
        <v>65</v>
      </c>
      <c r="C18" s="1" t="s">
        <v>66</v>
      </c>
      <c r="E18" s="1" t="s">
        <v>67</v>
      </c>
      <c r="G18" s="6">
        <v>18</v>
      </c>
      <c r="H18" s="6"/>
      <c r="I18" s="6">
        <v>18</v>
      </c>
      <c r="J18" s="6"/>
      <c r="K18" s="6">
        <v>1508020</v>
      </c>
      <c r="L18" s="6"/>
      <c r="M18" s="6">
        <v>1508020000000</v>
      </c>
      <c r="N18" s="6"/>
      <c r="O18" s="6">
        <v>1522824138088</v>
      </c>
      <c r="P18" s="6"/>
      <c r="Q18" s="6">
        <v>0</v>
      </c>
      <c r="R18" s="6"/>
      <c r="S18" s="6">
        <v>0</v>
      </c>
      <c r="T18" s="6"/>
      <c r="U18" s="6">
        <v>0</v>
      </c>
      <c r="V18" s="6"/>
      <c r="W18" s="6">
        <v>0</v>
      </c>
      <c r="X18" s="6"/>
      <c r="Y18" s="6">
        <v>1508020</v>
      </c>
      <c r="Z18" s="6"/>
      <c r="AA18" s="6">
        <v>1010000</v>
      </c>
      <c r="AB18" s="6"/>
      <c r="AC18" s="6">
        <v>1508020000000</v>
      </c>
      <c r="AD18" s="6"/>
      <c r="AE18" s="6">
        <v>1522824138088</v>
      </c>
      <c r="AG18" s="8">
        <v>2.4299999999999999E-2</v>
      </c>
    </row>
    <row r="19" spans="1:33" x14ac:dyDescent="0.45">
      <c r="A19" s="1" t="s">
        <v>68</v>
      </c>
      <c r="C19" s="1" t="s">
        <v>69</v>
      </c>
      <c r="E19" s="1" t="s">
        <v>70</v>
      </c>
      <c r="G19" s="6">
        <v>18</v>
      </c>
      <c r="H19" s="6"/>
      <c r="I19" s="6">
        <v>18</v>
      </c>
      <c r="J19" s="6"/>
      <c r="K19" s="6">
        <v>1999000</v>
      </c>
      <c r="L19" s="6"/>
      <c r="M19" s="6">
        <v>1999000000000</v>
      </c>
      <c r="N19" s="6"/>
      <c r="O19" s="6">
        <v>2018624058062</v>
      </c>
      <c r="P19" s="6"/>
      <c r="Q19" s="6">
        <v>0</v>
      </c>
      <c r="R19" s="6"/>
      <c r="S19" s="6">
        <v>0</v>
      </c>
      <c r="T19" s="6"/>
      <c r="U19" s="6">
        <v>0</v>
      </c>
      <c r="V19" s="6"/>
      <c r="W19" s="6">
        <v>0</v>
      </c>
      <c r="X19" s="6"/>
      <c r="Y19" s="6">
        <v>1999000</v>
      </c>
      <c r="Z19" s="6"/>
      <c r="AA19" s="6">
        <v>990100</v>
      </c>
      <c r="AB19" s="6"/>
      <c r="AC19" s="6">
        <v>1999000000000</v>
      </c>
      <c r="AD19" s="6"/>
      <c r="AE19" s="6">
        <v>1978851168205</v>
      </c>
      <c r="AG19" s="8">
        <v>3.1600000000000003E-2</v>
      </c>
    </row>
    <row r="20" spans="1:33" ht="19.5" customHeight="1" x14ac:dyDescent="0.45">
      <c r="A20" s="1" t="s">
        <v>71</v>
      </c>
      <c r="C20" s="1" t="s">
        <v>72</v>
      </c>
      <c r="E20" s="1" t="s">
        <v>73</v>
      </c>
      <c r="G20" s="6">
        <v>18</v>
      </c>
      <c r="H20" s="6"/>
      <c r="I20" s="6">
        <v>18</v>
      </c>
      <c r="J20" s="6"/>
      <c r="K20" s="6">
        <v>2597880</v>
      </c>
      <c r="L20" s="6"/>
      <c r="M20" s="6">
        <v>2597880000000</v>
      </c>
      <c r="N20" s="6"/>
      <c r="O20" s="6">
        <v>2623383225592</v>
      </c>
      <c r="P20" s="6"/>
      <c r="Q20" s="6">
        <v>0</v>
      </c>
      <c r="R20" s="6"/>
      <c r="S20" s="6">
        <v>0</v>
      </c>
      <c r="T20" s="6"/>
      <c r="U20" s="6">
        <v>0</v>
      </c>
      <c r="V20" s="6"/>
      <c r="W20" s="6">
        <v>0</v>
      </c>
      <c r="X20" s="6"/>
      <c r="Y20" s="6">
        <v>2597880</v>
      </c>
      <c r="Z20" s="6"/>
      <c r="AA20" s="6">
        <v>1000000</v>
      </c>
      <c r="AB20" s="6"/>
      <c r="AC20" s="6">
        <v>2597880000000</v>
      </c>
      <c r="AD20" s="6"/>
      <c r="AE20" s="6">
        <v>2597409134250</v>
      </c>
      <c r="AG20" s="8">
        <v>4.1500000000000002E-2</v>
      </c>
    </row>
    <row r="21" spans="1:33" x14ac:dyDescent="0.45">
      <c r="A21" s="1" t="s">
        <v>74</v>
      </c>
      <c r="C21" s="1" t="s">
        <v>75</v>
      </c>
      <c r="E21" s="1" t="s">
        <v>76</v>
      </c>
      <c r="G21" s="6">
        <v>18.5</v>
      </c>
      <c r="H21" s="6"/>
      <c r="I21" s="6">
        <v>18.5</v>
      </c>
      <c r="J21" s="6"/>
      <c r="K21" s="6">
        <v>100</v>
      </c>
      <c r="L21" s="6"/>
      <c r="M21" s="6">
        <v>103528759</v>
      </c>
      <c r="N21" s="6"/>
      <c r="O21" s="6">
        <v>100981693</v>
      </c>
      <c r="P21" s="6"/>
      <c r="Q21" s="6">
        <v>0</v>
      </c>
      <c r="R21" s="6"/>
      <c r="S21" s="6">
        <v>0</v>
      </c>
      <c r="T21" s="6"/>
      <c r="U21" s="6">
        <v>0</v>
      </c>
      <c r="V21" s="6"/>
      <c r="W21" s="6">
        <v>0</v>
      </c>
      <c r="X21" s="6"/>
      <c r="Y21" s="6">
        <v>100</v>
      </c>
      <c r="Z21" s="6"/>
      <c r="AA21" s="6">
        <v>1010000</v>
      </c>
      <c r="AB21" s="6"/>
      <c r="AC21" s="6">
        <v>103528759</v>
      </c>
      <c r="AD21" s="6"/>
      <c r="AE21" s="6">
        <v>100981693</v>
      </c>
      <c r="AG21" s="8">
        <v>0</v>
      </c>
    </row>
    <row r="22" spans="1:33" x14ac:dyDescent="0.45">
      <c r="A22" s="1" t="s">
        <v>77</v>
      </c>
      <c r="C22" s="1" t="s">
        <v>78</v>
      </c>
      <c r="E22" s="1" t="s">
        <v>79</v>
      </c>
      <c r="G22" s="6">
        <v>18</v>
      </c>
      <c r="H22" s="6"/>
      <c r="I22" s="6">
        <v>18</v>
      </c>
      <c r="J22" s="6"/>
      <c r="K22" s="6">
        <v>995000</v>
      </c>
      <c r="L22" s="6"/>
      <c r="M22" s="6">
        <v>995000000000</v>
      </c>
      <c r="N22" s="6"/>
      <c r="O22" s="6">
        <v>1004767852812</v>
      </c>
      <c r="P22" s="6"/>
      <c r="Q22" s="6">
        <v>0</v>
      </c>
      <c r="R22" s="6"/>
      <c r="S22" s="6">
        <v>0</v>
      </c>
      <c r="T22" s="6"/>
      <c r="U22" s="6">
        <v>0</v>
      </c>
      <c r="V22" s="6"/>
      <c r="W22" s="6">
        <v>0</v>
      </c>
      <c r="X22" s="6"/>
      <c r="Y22" s="6">
        <v>995000</v>
      </c>
      <c r="Z22" s="6"/>
      <c r="AA22" s="6">
        <v>1010000</v>
      </c>
      <c r="AB22" s="6"/>
      <c r="AC22" s="6">
        <v>995000000000</v>
      </c>
      <c r="AD22" s="6"/>
      <c r="AE22" s="6">
        <v>1004767852812</v>
      </c>
      <c r="AG22" s="8">
        <v>1.6E-2</v>
      </c>
    </row>
    <row r="23" spans="1:33" x14ac:dyDescent="0.45">
      <c r="A23" s="1" t="s">
        <v>80</v>
      </c>
      <c r="C23" s="1" t="s">
        <v>81</v>
      </c>
      <c r="E23" s="1" t="s">
        <v>82</v>
      </c>
      <c r="G23" s="6">
        <v>18</v>
      </c>
      <c r="H23" s="6"/>
      <c r="I23" s="6">
        <v>18</v>
      </c>
      <c r="J23" s="6"/>
      <c r="K23" s="6">
        <v>2495000</v>
      </c>
      <c r="L23" s="6"/>
      <c r="M23" s="6">
        <v>2495000000000</v>
      </c>
      <c r="N23" s="6"/>
      <c r="O23" s="6">
        <v>2519493259062</v>
      </c>
      <c r="P23" s="6"/>
      <c r="Q23" s="6">
        <v>0</v>
      </c>
      <c r="R23" s="6"/>
      <c r="S23" s="6">
        <v>0</v>
      </c>
      <c r="T23" s="6"/>
      <c r="U23" s="6">
        <v>0</v>
      </c>
      <c r="V23" s="6"/>
      <c r="W23" s="6">
        <v>0</v>
      </c>
      <c r="X23" s="6"/>
      <c r="Y23" s="6">
        <v>2495000</v>
      </c>
      <c r="Z23" s="6"/>
      <c r="AA23" s="6">
        <v>1010000</v>
      </c>
      <c r="AB23" s="6"/>
      <c r="AC23" s="6">
        <v>2495000000000</v>
      </c>
      <c r="AD23" s="6"/>
      <c r="AE23" s="6">
        <v>2519493259062</v>
      </c>
      <c r="AG23" s="8">
        <v>4.02E-2</v>
      </c>
    </row>
    <row r="24" spans="1:33" x14ac:dyDescent="0.45">
      <c r="A24" s="1" t="s">
        <v>83</v>
      </c>
      <c r="C24" s="1" t="s">
        <v>84</v>
      </c>
      <c r="E24" s="1" t="s">
        <v>85</v>
      </c>
      <c r="G24" s="6">
        <v>17</v>
      </c>
      <c r="H24" s="6"/>
      <c r="I24" s="6">
        <v>17</v>
      </c>
      <c r="J24" s="6"/>
      <c r="K24" s="6">
        <v>268000</v>
      </c>
      <c r="L24" s="6"/>
      <c r="M24" s="6">
        <v>246324905103</v>
      </c>
      <c r="N24" s="6"/>
      <c r="O24" s="6">
        <v>253995442980</v>
      </c>
      <c r="P24" s="6"/>
      <c r="Q24" s="6">
        <v>0</v>
      </c>
      <c r="R24" s="6"/>
      <c r="S24" s="6">
        <v>0</v>
      </c>
      <c r="T24" s="6"/>
      <c r="U24" s="6">
        <v>5000</v>
      </c>
      <c r="V24" s="6"/>
      <c r="W24" s="6">
        <v>4836973142</v>
      </c>
      <c r="X24" s="6"/>
      <c r="Y24" s="6">
        <v>263000</v>
      </c>
      <c r="Z24" s="6"/>
      <c r="AA24" s="6">
        <v>950211</v>
      </c>
      <c r="AB24" s="6"/>
      <c r="AC24" s="6">
        <v>241729291202</v>
      </c>
      <c r="AD24" s="6"/>
      <c r="AE24" s="6">
        <v>249860197629</v>
      </c>
      <c r="AG24" s="8">
        <v>4.0000000000000001E-3</v>
      </c>
    </row>
    <row r="25" spans="1:33" x14ac:dyDescent="0.45">
      <c r="A25" s="1" t="s">
        <v>86</v>
      </c>
      <c r="C25" s="1" t="s">
        <v>87</v>
      </c>
      <c r="E25" s="1" t="s">
        <v>88</v>
      </c>
      <c r="G25" s="6">
        <v>18</v>
      </c>
      <c r="H25" s="6"/>
      <c r="I25" s="6">
        <v>18</v>
      </c>
      <c r="J25" s="6"/>
      <c r="K25" s="6">
        <v>1348600</v>
      </c>
      <c r="L25" s="6"/>
      <c r="M25" s="6">
        <v>1320935910630</v>
      </c>
      <c r="N25" s="6"/>
      <c r="O25" s="6">
        <v>1345696609073</v>
      </c>
      <c r="P25" s="6"/>
      <c r="Q25" s="6">
        <v>0</v>
      </c>
      <c r="R25" s="6"/>
      <c r="S25" s="6">
        <v>0</v>
      </c>
      <c r="T25" s="6"/>
      <c r="U25" s="6">
        <v>0</v>
      </c>
      <c r="V25" s="6"/>
      <c r="W25" s="6">
        <v>0</v>
      </c>
      <c r="X25" s="6"/>
      <c r="Y25" s="6">
        <v>1348600</v>
      </c>
      <c r="Z25" s="6"/>
      <c r="AA25" s="6">
        <v>999770</v>
      </c>
      <c r="AB25" s="6"/>
      <c r="AC25" s="6">
        <v>1320935910630</v>
      </c>
      <c r="AD25" s="6"/>
      <c r="AE25" s="6">
        <v>1348045444469</v>
      </c>
      <c r="AG25" s="8">
        <v>2.1499999999999998E-2</v>
      </c>
    </row>
    <row r="26" spans="1:33" x14ac:dyDescent="0.45">
      <c r="A26" s="1" t="s">
        <v>89</v>
      </c>
      <c r="C26" s="1" t="s">
        <v>90</v>
      </c>
      <c r="E26" s="1" t="s">
        <v>91</v>
      </c>
      <c r="G26" s="6">
        <v>18</v>
      </c>
      <c r="H26" s="6"/>
      <c r="I26" s="6">
        <v>18</v>
      </c>
      <c r="J26" s="6"/>
      <c r="K26" s="6">
        <v>2105500</v>
      </c>
      <c r="L26" s="6"/>
      <c r="M26" s="6">
        <v>1999993395000</v>
      </c>
      <c r="N26" s="6"/>
      <c r="O26" s="6">
        <v>2076928737923</v>
      </c>
      <c r="P26" s="6"/>
      <c r="Q26" s="6">
        <v>0</v>
      </c>
      <c r="R26" s="6"/>
      <c r="S26" s="6">
        <v>0</v>
      </c>
      <c r="T26" s="6"/>
      <c r="U26" s="6">
        <v>10000</v>
      </c>
      <c r="V26" s="6"/>
      <c r="W26" s="6">
        <v>9931199646</v>
      </c>
      <c r="X26" s="6"/>
      <c r="Y26" s="6">
        <v>2095500</v>
      </c>
      <c r="Z26" s="6"/>
      <c r="AA26" s="6">
        <v>993300</v>
      </c>
      <c r="AB26" s="6"/>
      <c r="AC26" s="6">
        <v>1990494495000</v>
      </c>
      <c r="AD26" s="6"/>
      <c r="AE26" s="6">
        <v>2081082885347</v>
      </c>
      <c r="AG26" s="8">
        <v>3.32E-2</v>
      </c>
    </row>
    <row r="27" spans="1:33" x14ac:dyDescent="0.45">
      <c r="A27" s="1" t="s">
        <v>92</v>
      </c>
      <c r="C27" s="1" t="s">
        <v>93</v>
      </c>
      <c r="E27" s="1" t="s">
        <v>94</v>
      </c>
      <c r="G27" s="6">
        <v>18</v>
      </c>
      <c r="H27" s="6"/>
      <c r="I27" s="6">
        <v>18</v>
      </c>
      <c r="J27" s="6"/>
      <c r="K27" s="6">
        <v>1000000</v>
      </c>
      <c r="L27" s="6"/>
      <c r="M27" s="6">
        <v>1000000000000</v>
      </c>
      <c r="N27" s="6"/>
      <c r="O27" s="6">
        <v>999818750000</v>
      </c>
      <c r="P27" s="6"/>
      <c r="Q27" s="6">
        <v>0</v>
      </c>
      <c r="R27" s="6"/>
      <c r="S27" s="6">
        <v>0</v>
      </c>
      <c r="T27" s="6"/>
      <c r="U27" s="6">
        <v>0</v>
      </c>
      <c r="V27" s="6"/>
      <c r="W27" s="6">
        <v>0</v>
      </c>
      <c r="X27" s="6"/>
      <c r="Y27" s="6">
        <v>1000000</v>
      </c>
      <c r="Z27" s="6"/>
      <c r="AA27" s="6">
        <v>1000000</v>
      </c>
      <c r="AB27" s="6"/>
      <c r="AC27" s="6">
        <v>1000000000000</v>
      </c>
      <c r="AD27" s="6"/>
      <c r="AE27" s="6">
        <v>999818750000</v>
      </c>
      <c r="AG27" s="8">
        <v>1.6E-2</v>
      </c>
    </row>
    <row r="28" spans="1:33" x14ac:dyDescent="0.45">
      <c r="A28" s="1" t="s">
        <v>95</v>
      </c>
      <c r="C28" s="1" t="s">
        <v>96</v>
      </c>
      <c r="E28" s="1" t="s">
        <v>97</v>
      </c>
      <c r="G28" s="6">
        <v>17</v>
      </c>
      <c r="H28" s="6"/>
      <c r="I28" s="6">
        <v>17</v>
      </c>
      <c r="J28" s="6"/>
      <c r="K28" s="6">
        <v>596900</v>
      </c>
      <c r="L28" s="6"/>
      <c r="M28" s="6">
        <v>559102134482</v>
      </c>
      <c r="N28" s="6"/>
      <c r="O28" s="6">
        <v>593347129536</v>
      </c>
      <c r="P28" s="6"/>
      <c r="Q28" s="6">
        <v>0</v>
      </c>
      <c r="R28" s="6"/>
      <c r="S28" s="6">
        <v>0</v>
      </c>
      <c r="T28" s="6"/>
      <c r="U28" s="6">
        <v>5000</v>
      </c>
      <c r="V28" s="6"/>
      <c r="W28" s="6">
        <v>4999093750</v>
      </c>
      <c r="X28" s="6"/>
      <c r="Y28" s="6">
        <v>591900</v>
      </c>
      <c r="Z28" s="6"/>
      <c r="AA28" s="6">
        <v>980000</v>
      </c>
      <c r="AB28" s="6"/>
      <c r="AC28" s="6">
        <v>554418752555</v>
      </c>
      <c r="AD28" s="6"/>
      <c r="AE28" s="6">
        <v>579956863762</v>
      </c>
      <c r="AG28" s="8">
        <v>9.2999999999999992E-3</v>
      </c>
    </row>
    <row r="29" spans="1:33" x14ac:dyDescent="0.45">
      <c r="A29" s="1" t="s">
        <v>98</v>
      </c>
      <c r="C29" s="1" t="s">
        <v>99</v>
      </c>
      <c r="E29" s="1" t="s">
        <v>100</v>
      </c>
      <c r="G29" s="6">
        <v>18</v>
      </c>
      <c r="H29" s="6"/>
      <c r="I29" s="6">
        <v>18</v>
      </c>
      <c r="J29" s="6"/>
      <c r="K29" s="6">
        <v>4100</v>
      </c>
      <c r="L29" s="6"/>
      <c r="M29" s="6">
        <v>3775684218</v>
      </c>
      <c r="N29" s="6"/>
      <c r="O29" s="6">
        <v>3907206690</v>
      </c>
      <c r="P29" s="6"/>
      <c r="Q29" s="6">
        <v>0</v>
      </c>
      <c r="R29" s="6"/>
      <c r="S29" s="6">
        <v>0</v>
      </c>
      <c r="T29" s="6"/>
      <c r="U29" s="6">
        <v>0</v>
      </c>
      <c r="V29" s="6"/>
      <c r="W29" s="6">
        <v>0</v>
      </c>
      <c r="X29" s="6"/>
      <c r="Y29" s="6">
        <v>4100</v>
      </c>
      <c r="Z29" s="6"/>
      <c r="AA29" s="6">
        <v>935000</v>
      </c>
      <c r="AB29" s="6"/>
      <c r="AC29" s="6">
        <v>3775684218</v>
      </c>
      <c r="AD29" s="6"/>
      <c r="AE29" s="6">
        <v>3832805178</v>
      </c>
      <c r="AG29" s="8">
        <v>1E-4</v>
      </c>
    </row>
    <row r="30" spans="1:33" x14ac:dyDescent="0.45">
      <c r="A30" s="1" t="s">
        <v>101</v>
      </c>
      <c r="C30" s="1" t="s">
        <v>102</v>
      </c>
      <c r="E30" s="1" t="s">
        <v>103</v>
      </c>
      <c r="G30" s="6">
        <v>16</v>
      </c>
      <c r="H30" s="6"/>
      <c r="I30" s="6">
        <v>16</v>
      </c>
      <c r="J30" s="6"/>
      <c r="K30" s="6">
        <v>246900</v>
      </c>
      <c r="L30" s="6"/>
      <c r="M30" s="6">
        <v>240776604182</v>
      </c>
      <c r="N30" s="6"/>
      <c r="O30" s="6">
        <v>241918144387</v>
      </c>
      <c r="P30" s="6"/>
      <c r="Q30" s="6">
        <v>0</v>
      </c>
      <c r="R30" s="6"/>
      <c r="S30" s="6">
        <v>0</v>
      </c>
      <c r="T30" s="6"/>
      <c r="U30" s="6">
        <v>5000</v>
      </c>
      <c r="V30" s="6"/>
      <c r="W30" s="6">
        <v>4999093750</v>
      </c>
      <c r="X30" s="6"/>
      <c r="Y30" s="6">
        <v>241900</v>
      </c>
      <c r="Z30" s="6"/>
      <c r="AA30" s="6">
        <v>1000000</v>
      </c>
      <c r="AB30" s="6"/>
      <c r="AC30" s="6">
        <v>235900609768</v>
      </c>
      <c r="AD30" s="6"/>
      <c r="AE30" s="6">
        <v>241856155625</v>
      </c>
      <c r="AG30" s="8">
        <v>3.8999999999999998E-3</v>
      </c>
    </row>
    <row r="31" spans="1:33" x14ac:dyDescent="0.45">
      <c r="A31" s="1" t="s">
        <v>104</v>
      </c>
      <c r="C31" s="1" t="s">
        <v>105</v>
      </c>
      <c r="E31" s="1" t="s">
        <v>106</v>
      </c>
      <c r="G31" s="6">
        <v>17</v>
      </c>
      <c r="H31" s="6"/>
      <c r="I31" s="6">
        <v>17</v>
      </c>
      <c r="J31" s="6"/>
      <c r="K31" s="6">
        <v>3000310</v>
      </c>
      <c r="L31" s="6"/>
      <c r="M31" s="6">
        <v>2761695345700</v>
      </c>
      <c r="N31" s="6"/>
      <c r="O31" s="6">
        <v>2999766193812</v>
      </c>
      <c r="P31" s="6"/>
      <c r="Q31" s="6">
        <v>0</v>
      </c>
      <c r="R31" s="6"/>
      <c r="S31" s="6">
        <v>0</v>
      </c>
      <c r="T31" s="6"/>
      <c r="U31" s="6">
        <v>10000</v>
      </c>
      <c r="V31" s="6"/>
      <c r="W31" s="6">
        <v>9489929642</v>
      </c>
      <c r="X31" s="6"/>
      <c r="Y31" s="6">
        <v>2990310</v>
      </c>
      <c r="Z31" s="6"/>
      <c r="AA31" s="6">
        <v>987893</v>
      </c>
      <c r="AB31" s="6"/>
      <c r="AC31" s="6">
        <v>2752490645700</v>
      </c>
      <c r="AD31" s="6"/>
      <c r="AE31" s="6">
        <v>2953570885060</v>
      </c>
      <c r="AG31" s="8">
        <v>4.7100000000000003E-2</v>
      </c>
    </row>
    <row r="32" spans="1:33" x14ac:dyDescent="0.45">
      <c r="A32" s="1" t="s">
        <v>107</v>
      </c>
      <c r="C32" s="1" t="s">
        <v>108</v>
      </c>
      <c r="E32" s="1" t="s">
        <v>109</v>
      </c>
      <c r="G32" s="6">
        <v>18</v>
      </c>
      <c r="H32" s="6"/>
      <c r="I32" s="6">
        <v>18</v>
      </c>
      <c r="J32" s="6"/>
      <c r="K32" s="6">
        <v>495000</v>
      </c>
      <c r="L32" s="6"/>
      <c r="M32" s="6">
        <v>495000000000</v>
      </c>
      <c r="N32" s="6"/>
      <c r="O32" s="6">
        <v>499859384062</v>
      </c>
      <c r="P32" s="6"/>
      <c r="Q32" s="6">
        <v>0</v>
      </c>
      <c r="R32" s="6"/>
      <c r="S32" s="6">
        <v>0</v>
      </c>
      <c r="T32" s="6"/>
      <c r="U32" s="6">
        <v>0</v>
      </c>
      <c r="V32" s="6"/>
      <c r="W32" s="6">
        <v>0</v>
      </c>
      <c r="X32" s="6"/>
      <c r="Y32" s="6">
        <v>495000</v>
      </c>
      <c r="Z32" s="6"/>
      <c r="AA32" s="6">
        <v>1010000</v>
      </c>
      <c r="AB32" s="6"/>
      <c r="AC32" s="6">
        <v>495000000000</v>
      </c>
      <c r="AD32" s="6"/>
      <c r="AE32" s="6">
        <v>499859384062</v>
      </c>
      <c r="AG32" s="8">
        <v>8.0000000000000002E-3</v>
      </c>
    </row>
    <row r="33" spans="1:33" x14ac:dyDescent="0.45">
      <c r="A33" s="1" t="s">
        <v>110</v>
      </c>
      <c r="C33" s="1" t="s">
        <v>111</v>
      </c>
      <c r="E33" s="1" t="s">
        <v>112</v>
      </c>
      <c r="G33" s="6">
        <v>18</v>
      </c>
      <c r="H33" s="6"/>
      <c r="I33" s="6">
        <v>18</v>
      </c>
      <c r="J33" s="6"/>
      <c r="K33" s="6">
        <v>998998</v>
      </c>
      <c r="L33" s="6"/>
      <c r="M33" s="6">
        <v>949068080000</v>
      </c>
      <c r="N33" s="6"/>
      <c r="O33" s="6">
        <v>1008805100928</v>
      </c>
      <c r="P33" s="6"/>
      <c r="Q33" s="6">
        <v>0</v>
      </c>
      <c r="R33" s="6"/>
      <c r="S33" s="6">
        <v>0</v>
      </c>
      <c r="T33" s="6"/>
      <c r="U33" s="6">
        <v>0</v>
      </c>
      <c r="V33" s="6"/>
      <c r="W33" s="6">
        <v>0</v>
      </c>
      <c r="X33" s="6"/>
      <c r="Y33" s="6">
        <v>998998</v>
      </c>
      <c r="Z33" s="6"/>
      <c r="AA33" s="6">
        <v>1010000</v>
      </c>
      <c r="AB33" s="6"/>
      <c r="AC33" s="6">
        <v>949068080000</v>
      </c>
      <c r="AD33" s="6"/>
      <c r="AE33" s="6">
        <v>1008805100928</v>
      </c>
      <c r="AG33" s="8">
        <v>1.61E-2</v>
      </c>
    </row>
    <row r="34" spans="1:33" x14ac:dyDescent="0.45">
      <c r="A34" s="1" t="s">
        <v>113</v>
      </c>
      <c r="C34" s="1" t="s">
        <v>114</v>
      </c>
      <c r="E34" s="1" t="s">
        <v>115</v>
      </c>
      <c r="G34" s="6">
        <v>18</v>
      </c>
      <c r="H34" s="6"/>
      <c r="I34" s="6">
        <v>18</v>
      </c>
      <c r="J34" s="6"/>
      <c r="K34" s="6">
        <v>2999000</v>
      </c>
      <c r="L34" s="6"/>
      <c r="M34" s="6">
        <v>2999020011452</v>
      </c>
      <c r="N34" s="6"/>
      <c r="O34" s="6">
        <v>3028440995562</v>
      </c>
      <c r="P34" s="6"/>
      <c r="Q34" s="6">
        <v>0</v>
      </c>
      <c r="R34" s="6"/>
      <c r="S34" s="6">
        <v>0</v>
      </c>
      <c r="T34" s="6"/>
      <c r="U34" s="6">
        <v>0</v>
      </c>
      <c r="V34" s="6"/>
      <c r="W34" s="6">
        <v>0</v>
      </c>
      <c r="X34" s="6"/>
      <c r="Y34" s="6">
        <v>2999000</v>
      </c>
      <c r="Z34" s="6"/>
      <c r="AA34" s="6">
        <v>1010000</v>
      </c>
      <c r="AB34" s="6"/>
      <c r="AC34" s="6">
        <v>2999020011452</v>
      </c>
      <c r="AD34" s="6"/>
      <c r="AE34" s="6">
        <v>3028440995562</v>
      </c>
      <c r="AG34" s="8">
        <v>4.8300000000000003E-2</v>
      </c>
    </row>
    <row r="35" spans="1:33" x14ac:dyDescent="0.45">
      <c r="A35" s="1" t="s">
        <v>116</v>
      </c>
      <c r="C35" s="1" t="s">
        <v>117</v>
      </c>
      <c r="E35" s="1" t="s">
        <v>118</v>
      </c>
      <c r="G35" s="6">
        <v>18</v>
      </c>
      <c r="H35" s="6"/>
      <c r="I35" s="6">
        <v>18</v>
      </c>
      <c r="J35" s="6"/>
      <c r="K35" s="6">
        <v>1993059</v>
      </c>
      <c r="L35" s="6"/>
      <c r="M35" s="6">
        <v>1993060211092</v>
      </c>
      <c r="N35" s="6"/>
      <c r="O35" s="6">
        <v>2032551713217</v>
      </c>
      <c r="P35" s="6"/>
      <c r="Q35" s="6">
        <v>0</v>
      </c>
      <c r="R35" s="6"/>
      <c r="S35" s="6">
        <v>0</v>
      </c>
      <c r="T35" s="6"/>
      <c r="U35" s="6">
        <v>0</v>
      </c>
      <c r="V35" s="6"/>
      <c r="W35" s="6">
        <v>0</v>
      </c>
      <c r="X35" s="6"/>
      <c r="Y35" s="6">
        <v>1993059</v>
      </c>
      <c r="Z35" s="6"/>
      <c r="AA35" s="6">
        <v>1010000</v>
      </c>
      <c r="AB35" s="6"/>
      <c r="AC35" s="6">
        <v>1993060211092</v>
      </c>
      <c r="AD35" s="6"/>
      <c r="AE35" s="6">
        <v>2012624735636</v>
      </c>
      <c r="AG35" s="8">
        <v>3.2099999999999997E-2</v>
      </c>
    </row>
    <row r="36" spans="1:33" x14ac:dyDescent="0.45">
      <c r="A36" s="1" t="s">
        <v>119</v>
      </c>
      <c r="C36" s="1" t="s">
        <v>117</v>
      </c>
      <c r="E36" s="1" t="s">
        <v>118</v>
      </c>
      <c r="G36" s="6">
        <v>18</v>
      </c>
      <c r="H36" s="6"/>
      <c r="I36" s="6">
        <v>18</v>
      </c>
      <c r="J36" s="6"/>
      <c r="K36" s="6">
        <v>1999000</v>
      </c>
      <c r="L36" s="6"/>
      <c r="M36" s="6">
        <v>1999000000000</v>
      </c>
      <c r="N36" s="6"/>
      <c r="O36" s="6">
        <f>1998637681250-1</f>
        <v>1998637681249</v>
      </c>
      <c r="P36" s="6"/>
      <c r="Q36" s="6">
        <v>0</v>
      </c>
      <c r="R36" s="6"/>
      <c r="S36" s="6">
        <v>0</v>
      </c>
      <c r="T36" s="6"/>
      <c r="U36" s="6">
        <v>0</v>
      </c>
      <c r="V36" s="6"/>
      <c r="W36" s="6">
        <v>0</v>
      </c>
      <c r="X36" s="6"/>
      <c r="Y36" s="6">
        <v>1999000</v>
      </c>
      <c r="Z36" s="6"/>
      <c r="AA36" s="6">
        <v>1000000</v>
      </c>
      <c r="AB36" s="6"/>
      <c r="AC36" s="6">
        <v>1999000000000</v>
      </c>
      <c r="AD36" s="6"/>
      <c r="AE36" s="6">
        <f>1998637681250-1</f>
        <v>1998637681249</v>
      </c>
      <c r="AG36" s="8">
        <v>3.1899999999999998E-2</v>
      </c>
    </row>
    <row r="37" spans="1:33" ht="19.5" thickBot="1" x14ac:dyDescent="0.5">
      <c r="G37" s="6"/>
      <c r="H37" s="6"/>
      <c r="I37" s="6"/>
      <c r="J37" s="6"/>
      <c r="K37" s="9">
        <f>SUM(K9:K36)</f>
        <v>43044291</v>
      </c>
      <c r="L37" s="6"/>
      <c r="M37" s="9">
        <f>SUM(M9:M36)</f>
        <v>41932586933580</v>
      </c>
      <c r="N37" s="6"/>
      <c r="O37" s="9">
        <f>SUM(O9:O36)</f>
        <v>43930934055747</v>
      </c>
      <c r="P37" s="6"/>
      <c r="Q37" s="9">
        <f>SUM(Q9:Q36)</f>
        <v>0</v>
      </c>
      <c r="R37" s="6"/>
      <c r="S37" s="9">
        <f>SUM(S9:S36)</f>
        <v>0</v>
      </c>
      <c r="T37" s="6"/>
      <c r="U37" s="9">
        <f>SUM(U9:U36)</f>
        <v>35000</v>
      </c>
      <c r="V37" s="6"/>
      <c r="W37" s="9">
        <f>SUM(W9:W36)</f>
        <v>34256289930</v>
      </c>
      <c r="X37" s="6"/>
      <c r="Y37" s="9">
        <f>SUM(Y9:Y36)</f>
        <v>43009291</v>
      </c>
      <c r="Z37" s="6"/>
      <c r="AA37" s="9">
        <f>SUM(AA9:AA36)</f>
        <v>27686573</v>
      </c>
      <c r="AB37" s="6"/>
      <c r="AC37" s="9">
        <f>SUM(AC9:AC36)</f>
        <v>41899728343338</v>
      </c>
      <c r="AD37" s="6"/>
      <c r="AE37" s="9">
        <f>SUM(AE9:AE36)</f>
        <v>43903808464019</v>
      </c>
      <c r="AG37" s="10">
        <f>SUM(AG9:AG36)</f>
        <v>0.70090000000000008</v>
      </c>
    </row>
    <row r="38" spans="1:33" ht="19.5" thickTop="1" x14ac:dyDescent="0.45"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3" x14ac:dyDescent="0.45"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3" x14ac:dyDescent="0.45"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3" x14ac:dyDescent="0.45"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3" x14ac:dyDescent="0.45"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3" x14ac:dyDescent="0.45"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3" x14ac:dyDescent="0.45"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3" x14ac:dyDescent="0.45"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3" x14ac:dyDescent="0.45"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3" x14ac:dyDescent="0.45"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3" x14ac:dyDescent="0.45"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7:31" x14ac:dyDescent="0.45"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7:31" x14ac:dyDescent="0.45"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7:31" x14ac:dyDescent="0.45"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7:31" x14ac:dyDescent="0.45"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7:31" x14ac:dyDescent="0.45"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7:31" x14ac:dyDescent="0.45"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7:31" x14ac:dyDescent="0.45"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7:31" x14ac:dyDescent="0.45"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7:31" x14ac:dyDescent="0.45"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7:31" x14ac:dyDescent="0.45"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7:31" x14ac:dyDescent="0.45"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7:31" x14ac:dyDescent="0.45"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7:31" x14ac:dyDescent="0.45"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7:31" x14ac:dyDescent="0.45"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7:31" x14ac:dyDescent="0.45"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7:31" x14ac:dyDescent="0.45"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7:31" x14ac:dyDescent="0.45"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7:31" x14ac:dyDescent="0.45"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7:31" x14ac:dyDescent="0.45"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7:31" x14ac:dyDescent="0.45"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7:31" x14ac:dyDescent="0.45"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7:31" x14ac:dyDescent="0.45"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7:31" x14ac:dyDescent="0.45"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7:31" x14ac:dyDescent="0.45"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7:31" x14ac:dyDescent="0.45"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7:31" x14ac:dyDescent="0.45"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7:31" x14ac:dyDescent="0.45"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</sheetData>
  <mergeCells count="26">
    <mergeCell ref="A4:AG4"/>
    <mergeCell ref="A3:AG3"/>
    <mergeCell ref="A2:AG2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</mergeCells>
  <pageMargins left="0.7" right="0.7" top="0.75" bottom="0.75" header="0.3" footer="0.3"/>
  <pageSetup scale="2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4"/>
  <sheetViews>
    <sheetView rightToLeft="1" view="pageBreakPreview" zoomScale="115" zoomScaleNormal="100" zoomScaleSheetLayoutView="115" workbookViewId="0">
      <selection activeCell="A5" sqref="A5"/>
    </sheetView>
  </sheetViews>
  <sheetFormatPr defaultRowHeight="18.75" x14ac:dyDescent="0.45"/>
  <cols>
    <col min="1" max="1" width="28.85546875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6384" width="9.140625" style="1"/>
  </cols>
  <sheetData>
    <row r="2" spans="1:11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30" x14ac:dyDescent="0.45">
      <c r="A4" s="18" t="s">
        <v>247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30" x14ac:dyDescent="0.45">
      <c r="A6" s="18" t="s">
        <v>3</v>
      </c>
      <c r="C6" s="19" t="s">
        <v>6</v>
      </c>
      <c r="D6" s="19" t="s">
        <v>6</v>
      </c>
      <c r="E6" s="19" t="s">
        <v>6</v>
      </c>
      <c r="F6" s="19" t="s">
        <v>6</v>
      </c>
      <c r="G6" s="19" t="s">
        <v>6</v>
      </c>
      <c r="H6" s="19" t="s">
        <v>6</v>
      </c>
      <c r="I6" s="19" t="s">
        <v>6</v>
      </c>
      <c r="J6" s="19" t="s">
        <v>6</v>
      </c>
      <c r="K6" s="19" t="s">
        <v>6</v>
      </c>
    </row>
    <row r="7" spans="1:11" ht="30" x14ac:dyDescent="0.45">
      <c r="A7" s="19" t="s">
        <v>3</v>
      </c>
      <c r="C7" s="19" t="s">
        <v>7</v>
      </c>
      <c r="E7" s="19" t="s">
        <v>120</v>
      </c>
      <c r="G7" s="19" t="s">
        <v>121</v>
      </c>
      <c r="I7" s="19" t="s">
        <v>122</v>
      </c>
      <c r="K7" s="19" t="s">
        <v>123</v>
      </c>
    </row>
    <row r="8" spans="1:11" x14ac:dyDescent="0.45">
      <c r="A8" s="1" t="s">
        <v>83</v>
      </c>
      <c r="C8" s="6">
        <v>263000</v>
      </c>
      <c r="D8" s="6"/>
      <c r="E8" s="6">
        <v>967570</v>
      </c>
      <c r="F8" s="6"/>
      <c r="G8" s="6">
        <v>950211</v>
      </c>
      <c r="I8" s="13">
        <v>-1.7899999999999999E-2</v>
      </c>
      <c r="K8" s="6">
        <v>249905493000</v>
      </c>
    </row>
    <row r="9" spans="1:11" x14ac:dyDescent="0.45">
      <c r="A9" s="1" t="s">
        <v>41</v>
      </c>
      <c r="C9" s="6">
        <v>3466000</v>
      </c>
      <c r="D9" s="6"/>
      <c r="E9" s="6">
        <v>999575.51069999998</v>
      </c>
      <c r="F9" s="6"/>
      <c r="G9" s="6">
        <v>1002065</v>
      </c>
      <c r="I9" s="13">
        <v>2.5000000000000001E-3</v>
      </c>
      <c r="K9" s="6">
        <v>3473157290000</v>
      </c>
    </row>
    <row r="10" spans="1:11" x14ac:dyDescent="0.45">
      <c r="A10" s="1" t="s">
        <v>38</v>
      </c>
      <c r="C10" s="6">
        <v>3490000</v>
      </c>
      <c r="D10" s="6"/>
      <c r="E10" s="6">
        <v>1211684.9918</v>
      </c>
      <c r="F10" s="6"/>
      <c r="G10" s="6">
        <v>1227124</v>
      </c>
      <c r="I10" s="13">
        <v>1.2699999999999999E-2</v>
      </c>
      <c r="K10" s="6">
        <v>4282662760000</v>
      </c>
    </row>
    <row r="11" spans="1:11" x14ac:dyDescent="0.45">
      <c r="A11" s="1" t="s">
        <v>104</v>
      </c>
      <c r="C11" s="6">
        <v>2990310</v>
      </c>
      <c r="D11" s="6"/>
      <c r="E11" s="6">
        <v>953330</v>
      </c>
      <c r="F11" s="6"/>
      <c r="G11" s="6">
        <v>987893</v>
      </c>
      <c r="I11" s="13">
        <v>3.6299999999999999E-2</v>
      </c>
      <c r="K11" s="6">
        <v>2954106316830</v>
      </c>
    </row>
    <row r="12" spans="1:11" ht="19.5" thickBot="1" x14ac:dyDescent="0.5">
      <c r="C12" s="9">
        <f>SUM(C8:C11)</f>
        <v>10209310</v>
      </c>
      <c r="E12" s="9">
        <f>SUM(E8:E11)</f>
        <v>4132160.5024999999</v>
      </c>
      <c r="G12" s="9">
        <f>SUM(G8:G11)</f>
        <v>4167293</v>
      </c>
      <c r="I12" s="15">
        <f>SUM(I8:I11)</f>
        <v>3.3599999999999998E-2</v>
      </c>
      <c r="K12" s="9">
        <f>SUM(K8:K11)</f>
        <v>10959831859830</v>
      </c>
    </row>
    <row r="13" spans="1:11" ht="19.5" thickTop="1" x14ac:dyDescent="0.45">
      <c r="I13" s="14"/>
    </row>
    <row r="14" spans="1:11" x14ac:dyDescent="0.45">
      <c r="I14" s="14"/>
    </row>
  </sheetData>
  <mergeCells count="10">
    <mergeCell ref="A4:K4"/>
    <mergeCell ref="A3:K3"/>
    <mergeCell ref="A2:K2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A9"/>
  <sheetViews>
    <sheetView rightToLeft="1" view="pageBreakPreview" zoomScale="90" zoomScaleNormal="70" zoomScaleSheetLayoutView="90" workbookViewId="0">
      <selection activeCell="C9" sqref="C9"/>
    </sheetView>
  </sheetViews>
  <sheetFormatPr defaultRowHeight="18.75" x14ac:dyDescent="0.45"/>
  <cols>
    <col min="1" max="1" width="52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7109375" style="1" bestFit="1" customWidth="1"/>
    <col min="6" max="6" width="1" style="1" customWidth="1"/>
    <col min="7" max="7" width="10.57031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3.85546875" style="1" bestFit="1" customWidth="1"/>
    <col min="12" max="12" width="1" style="1" customWidth="1"/>
    <col min="13" max="13" width="7.8554687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0.570312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10.570312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23.85546875" style="1" bestFit="1" customWidth="1"/>
    <col min="26" max="26" width="1" style="1" customWidth="1"/>
    <col min="27" max="27" width="26.85546875" style="1" bestFit="1" customWidth="1"/>
    <col min="28" max="28" width="1" style="1" customWidth="1"/>
    <col min="29" max="29" width="9.140625" style="1" customWidth="1"/>
    <col min="30" max="16384" width="9.140625" style="1"/>
  </cols>
  <sheetData>
    <row r="2" spans="1:27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30" x14ac:dyDescent="0.45">
      <c r="A4" s="18" t="s">
        <v>247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6" spans="1:27" ht="30" x14ac:dyDescent="0.45">
      <c r="A6" s="19" t="s">
        <v>124</v>
      </c>
      <c r="B6" s="19" t="s">
        <v>124</v>
      </c>
      <c r="C6" s="19" t="s">
        <v>124</v>
      </c>
      <c r="D6" s="19" t="s">
        <v>124</v>
      </c>
      <c r="E6" s="19" t="s">
        <v>124</v>
      </c>
      <c r="F6" s="19" t="s">
        <v>124</v>
      </c>
      <c r="G6" s="19" t="s">
        <v>4</v>
      </c>
      <c r="H6" s="19" t="s">
        <v>4</v>
      </c>
      <c r="I6" s="19" t="s">
        <v>4</v>
      </c>
      <c r="J6" s="19" t="s">
        <v>4</v>
      </c>
      <c r="K6" s="19" t="s">
        <v>4</v>
      </c>
      <c r="M6" s="19" t="s">
        <v>5</v>
      </c>
      <c r="N6" s="19" t="s">
        <v>5</v>
      </c>
      <c r="O6" s="19" t="s">
        <v>5</v>
      </c>
      <c r="P6" s="19" t="s">
        <v>5</v>
      </c>
      <c r="Q6" s="19" t="s">
        <v>5</v>
      </c>
      <c r="R6" s="19" t="s">
        <v>5</v>
      </c>
      <c r="S6" s="19" t="s">
        <v>5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  <c r="Z6" s="19" t="s">
        <v>6</v>
      </c>
      <c r="AA6" s="19" t="s">
        <v>6</v>
      </c>
    </row>
    <row r="7" spans="1:27" ht="30" x14ac:dyDescent="0.45">
      <c r="A7" s="18" t="s">
        <v>125</v>
      </c>
      <c r="C7" s="18" t="s">
        <v>35</v>
      </c>
      <c r="E7" s="18" t="s">
        <v>36</v>
      </c>
      <c r="G7" s="18" t="s">
        <v>7</v>
      </c>
      <c r="I7" s="18" t="s">
        <v>8</v>
      </c>
      <c r="K7" s="18" t="s">
        <v>9</v>
      </c>
      <c r="M7" s="19" t="s">
        <v>10</v>
      </c>
      <c r="N7" s="19" t="s">
        <v>10</v>
      </c>
      <c r="O7" s="19" t="s">
        <v>10</v>
      </c>
      <c r="Q7" s="19" t="s">
        <v>11</v>
      </c>
      <c r="R7" s="19" t="s">
        <v>11</v>
      </c>
      <c r="S7" s="19" t="s">
        <v>11</v>
      </c>
      <c r="U7" s="18" t="s">
        <v>7</v>
      </c>
      <c r="W7" s="18" t="s">
        <v>8</v>
      </c>
      <c r="Y7" s="18" t="s">
        <v>9</v>
      </c>
      <c r="AA7" s="18" t="s">
        <v>126</v>
      </c>
    </row>
    <row r="8" spans="1:27" ht="30" x14ac:dyDescent="0.45">
      <c r="A8" s="19" t="s">
        <v>125</v>
      </c>
      <c r="C8" s="19" t="s">
        <v>35</v>
      </c>
      <c r="E8" s="19" t="s">
        <v>36</v>
      </c>
      <c r="G8" s="19" t="s">
        <v>7</v>
      </c>
      <c r="I8" s="19" t="s">
        <v>8</v>
      </c>
      <c r="K8" s="19" t="s">
        <v>9</v>
      </c>
      <c r="M8" s="19" t="s">
        <v>7</v>
      </c>
      <c r="O8" s="19" t="s">
        <v>8</v>
      </c>
      <c r="Q8" s="19" t="s">
        <v>7</v>
      </c>
      <c r="S8" s="19" t="s">
        <v>14</v>
      </c>
      <c r="U8" s="19" t="s">
        <v>7</v>
      </c>
      <c r="W8" s="19" t="s">
        <v>8</v>
      </c>
      <c r="Y8" s="19" t="s">
        <v>9</v>
      </c>
      <c r="AA8" s="19" t="s">
        <v>126</v>
      </c>
    </row>
    <row r="9" spans="1:27" ht="99" customHeight="1" x14ac:dyDescent="0.45">
      <c r="A9" s="22" t="s">
        <v>127</v>
      </c>
      <c r="B9" s="23"/>
      <c r="C9" s="23" t="s">
        <v>128</v>
      </c>
      <c r="D9" s="23"/>
      <c r="E9" s="11">
        <v>21.5</v>
      </c>
      <c r="F9" s="11"/>
      <c r="G9" s="11">
        <v>7230000</v>
      </c>
      <c r="H9" s="11"/>
      <c r="I9" s="11">
        <v>7230000000000</v>
      </c>
      <c r="J9" s="11"/>
      <c r="K9" s="11">
        <v>7230000000000</v>
      </c>
      <c r="L9" s="11"/>
      <c r="M9" s="11">
        <v>0</v>
      </c>
      <c r="N9" s="11"/>
      <c r="O9" s="11">
        <v>0</v>
      </c>
      <c r="P9" s="11"/>
      <c r="Q9" s="11">
        <v>4800000</v>
      </c>
      <c r="R9" s="11"/>
      <c r="S9" s="11">
        <v>4800000000000</v>
      </c>
      <c r="T9" s="11"/>
      <c r="U9" s="11">
        <v>2430000</v>
      </c>
      <c r="V9" s="11"/>
      <c r="W9" s="11">
        <v>2430000000000</v>
      </c>
      <c r="X9" s="11"/>
      <c r="Y9" s="11">
        <v>2430000000000</v>
      </c>
      <c r="Z9" s="23"/>
      <c r="AA9" s="24">
        <v>3.8800000000000001E-2</v>
      </c>
    </row>
  </sheetData>
  <mergeCells count="23">
    <mergeCell ref="A4:AA4"/>
    <mergeCell ref="A3:AA3"/>
    <mergeCell ref="A2:AA2"/>
    <mergeCell ref="M6:S6"/>
    <mergeCell ref="U7:U8"/>
    <mergeCell ref="W7:W8"/>
    <mergeCell ref="Y7:Y8"/>
    <mergeCell ref="AA7:AA8"/>
    <mergeCell ref="U6:AA6"/>
    <mergeCell ref="M8"/>
    <mergeCell ref="O8"/>
    <mergeCell ref="M7:O7"/>
    <mergeCell ref="Q8"/>
    <mergeCell ref="S8"/>
    <mergeCell ref="Q7:S7"/>
    <mergeCell ref="A6:F6"/>
    <mergeCell ref="G7:G8"/>
    <mergeCell ref="I7:I8"/>
    <mergeCell ref="K7:K8"/>
    <mergeCell ref="G6:K6"/>
    <mergeCell ref="A7:A8"/>
    <mergeCell ref="C7:C8"/>
    <mergeCell ref="E7:E8"/>
  </mergeCells>
  <pageMargins left="0.7" right="0.7" top="0.75" bottom="0.75" header="0.3" footer="0.3"/>
  <pageSetup scale="3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4"/>
  <sheetViews>
    <sheetView rightToLeft="1" tabSelected="1" view="pageBreakPreview" zoomScale="85" zoomScaleNormal="100" zoomScaleSheetLayoutView="85" workbookViewId="0">
      <selection activeCell="I25" sqref="I24:I32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0.710937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30" x14ac:dyDescent="0.4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30" x14ac:dyDescent="0.45">
      <c r="A4" s="18" t="s">
        <v>247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30" x14ac:dyDescent="0.45">
      <c r="A6" s="18" t="s">
        <v>129</v>
      </c>
      <c r="C6" s="19" t="s">
        <v>130</v>
      </c>
      <c r="D6" s="19" t="s">
        <v>130</v>
      </c>
      <c r="E6" s="19" t="s">
        <v>130</v>
      </c>
      <c r="F6" s="19" t="s">
        <v>130</v>
      </c>
      <c r="G6" s="19" t="s">
        <v>130</v>
      </c>
      <c r="H6" s="19" t="s">
        <v>130</v>
      </c>
      <c r="I6" s="19" t="s">
        <v>130</v>
      </c>
      <c r="K6" s="19" t="s">
        <v>4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30" x14ac:dyDescent="0.45">
      <c r="A7" s="19" t="s">
        <v>129</v>
      </c>
      <c r="C7" s="19" t="s">
        <v>131</v>
      </c>
      <c r="E7" s="19" t="s">
        <v>132</v>
      </c>
      <c r="G7" s="19" t="s">
        <v>133</v>
      </c>
      <c r="I7" s="19" t="s">
        <v>36</v>
      </c>
      <c r="K7" s="19" t="s">
        <v>134</v>
      </c>
      <c r="M7" s="19" t="s">
        <v>135</v>
      </c>
      <c r="O7" s="19" t="s">
        <v>136</v>
      </c>
      <c r="Q7" s="19" t="s">
        <v>134</v>
      </c>
      <c r="S7" s="21" t="s">
        <v>126</v>
      </c>
    </row>
    <row r="8" spans="1:19" x14ac:dyDescent="0.45">
      <c r="A8" s="1" t="s">
        <v>137</v>
      </c>
      <c r="C8" s="1" t="s">
        <v>138</v>
      </c>
      <c r="E8" s="1" t="s">
        <v>139</v>
      </c>
      <c r="G8" s="1" t="s">
        <v>140</v>
      </c>
      <c r="I8" s="6">
        <v>0</v>
      </c>
      <c r="J8" s="6"/>
      <c r="K8" s="6">
        <v>177175</v>
      </c>
      <c r="L8" s="6"/>
      <c r="M8" s="6">
        <v>1449</v>
      </c>
      <c r="N8" s="6"/>
      <c r="O8" s="6">
        <v>0</v>
      </c>
      <c r="P8" s="6"/>
      <c r="Q8" s="6">
        <v>178624</v>
      </c>
      <c r="S8" s="8">
        <v>0</v>
      </c>
    </row>
    <row r="9" spans="1:19" x14ac:dyDescent="0.45">
      <c r="A9" s="1" t="s">
        <v>141</v>
      </c>
      <c r="C9" s="1" t="s">
        <v>142</v>
      </c>
      <c r="E9" s="1" t="s">
        <v>143</v>
      </c>
      <c r="G9" s="1" t="s">
        <v>144</v>
      </c>
      <c r="I9" s="6">
        <v>0</v>
      </c>
      <c r="J9" s="6"/>
      <c r="K9" s="6">
        <v>188986</v>
      </c>
      <c r="L9" s="6"/>
      <c r="M9" s="6">
        <v>0</v>
      </c>
      <c r="N9" s="6"/>
      <c r="O9" s="6">
        <v>0</v>
      </c>
      <c r="P9" s="6"/>
      <c r="Q9" s="6">
        <v>188986</v>
      </c>
      <c r="S9" s="8">
        <v>0</v>
      </c>
    </row>
    <row r="10" spans="1:19" x14ac:dyDescent="0.45">
      <c r="A10" s="1" t="s">
        <v>145</v>
      </c>
      <c r="C10" s="1" t="s">
        <v>146</v>
      </c>
      <c r="E10" s="1" t="s">
        <v>143</v>
      </c>
      <c r="G10" s="1" t="s">
        <v>140</v>
      </c>
      <c r="I10" s="6">
        <v>0</v>
      </c>
      <c r="J10" s="6"/>
      <c r="K10" s="6">
        <v>448511711334</v>
      </c>
      <c r="L10" s="6"/>
      <c r="M10" s="6">
        <v>169033943560</v>
      </c>
      <c r="N10" s="6"/>
      <c r="O10" s="6">
        <v>500960000300</v>
      </c>
      <c r="P10" s="6"/>
      <c r="Q10" s="6">
        <v>116585654594</v>
      </c>
      <c r="S10" s="8">
        <v>1.9E-3</v>
      </c>
    </row>
    <row r="11" spans="1:19" x14ac:dyDescent="0.45">
      <c r="A11" s="1" t="s">
        <v>145</v>
      </c>
      <c r="C11" s="1" t="s">
        <v>147</v>
      </c>
      <c r="E11" s="1" t="s">
        <v>139</v>
      </c>
      <c r="G11" s="1" t="s">
        <v>140</v>
      </c>
      <c r="I11" s="6">
        <v>0</v>
      </c>
      <c r="J11" s="6"/>
      <c r="K11" s="6">
        <v>178014864005</v>
      </c>
      <c r="L11" s="6"/>
      <c r="M11" s="6">
        <v>9758092850436</v>
      </c>
      <c r="N11" s="6"/>
      <c r="O11" s="6">
        <v>9857019920007</v>
      </c>
      <c r="P11" s="6"/>
      <c r="Q11" s="6">
        <v>79087794434</v>
      </c>
      <c r="S11" s="8">
        <v>1.2999999999999999E-3</v>
      </c>
    </row>
    <row r="12" spans="1:19" x14ac:dyDescent="0.45">
      <c r="A12" s="1" t="s">
        <v>148</v>
      </c>
      <c r="C12" s="1" t="s">
        <v>149</v>
      </c>
      <c r="E12" s="1" t="s">
        <v>139</v>
      </c>
      <c r="G12" s="1" t="s">
        <v>140</v>
      </c>
      <c r="I12" s="6">
        <v>0</v>
      </c>
      <c r="J12" s="6"/>
      <c r="K12" s="6">
        <v>482423</v>
      </c>
      <c r="L12" s="6"/>
      <c r="M12" s="6">
        <v>6658632177</v>
      </c>
      <c r="N12" s="6"/>
      <c r="O12" s="6">
        <v>6658250000</v>
      </c>
      <c r="P12" s="6"/>
      <c r="Q12" s="6">
        <v>864600</v>
      </c>
      <c r="S12" s="8">
        <v>0</v>
      </c>
    </row>
    <row r="13" spans="1:19" x14ac:dyDescent="0.45">
      <c r="A13" s="1" t="s">
        <v>150</v>
      </c>
      <c r="C13" s="1" t="s">
        <v>151</v>
      </c>
      <c r="E13" s="1" t="s">
        <v>139</v>
      </c>
      <c r="G13" s="1" t="s">
        <v>140</v>
      </c>
      <c r="I13" s="6">
        <v>0</v>
      </c>
      <c r="J13" s="6"/>
      <c r="K13" s="6">
        <v>115616</v>
      </c>
      <c r="L13" s="6"/>
      <c r="M13" s="6">
        <v>491</v>
      </c>
      <c r="N13" s="6"/>
      <c r="O13" s="6">
        <v>0</v>
      </c>
      <c r="P13" s="6"/>
      <c r="Q13" s="6">
        <v>116107</v>
      </c>
      <c r="S13" s="8">
        <v>0</v>
      </c>
    </row>
    <row r="14" spans="1:19" x14ac:dyDescent="0.45">
      <c r="A14" s="1" t="s">
        <v>152</v>
      </c>
      <c r="C14" s="1" t="s">
        <v>153</v>
      </c>
      <c r="E14" s="1" t="s">
        <v>139</v>
      </c>
      <c r="G14" s="1" t="s">
        <v>140</v>
      </c>
      <c r="I14" s="6">
        <v>0</v>
      </c>
      <c r="J14" s="6"/>
      <c r="K14" s="6">
        <v>34875</v>
      </c>
      <c r="L14" s="6"/>
      <c r="M14" s="6">
        <v>0</v>
      </c>
      <c r="N14" s="6"/>
      <c r="O14" s="6">
        <v>0</v>
      </c>
      <c r="P14" s="6"/>
      <c r="Q14" s="6">
        <v>34875</v>
      </c>
      <c r="S14" s="8">
        <v>0</v>
      </c>
    </row>
    <row r="15" spans="1:19" x14ac:dyDescent="0.45">
      <c r="A15" s="1" t="s">
        <v>154</v>
      </c>
      <c r="C15" s="1" t="s">
        <v>155</v>
      </c>
      <c r="E15" s="1" t="s">
        <v>139</v>
      </c>
      <c r="G15" s="1" t="s">
        <v>156</v>
      </c>
      <c r="I15" s="6">
        <v>0</v>
      </c>
      <c r="J15" s="6"/>
      <c r="K15" s="6">
        <v>203851</v>
      </c>
      <c r="L15" s="6"/>
      <c r="M15" s="6">
        <v>1190249315068</v>
      </c>
      <c r="N15" s="6"/>
      <c r="O15" s="6">
        <v>1177000010000</v>
      </c>
      <c r="P15" s="6"/>
      <c r="Q15" s="6">
        <v>13249508919</v>
      </c>
      <c r="S15" s="8">
        <v>2.0000000000000001E-4</v>
      </c>
    </row>
    <row r="16" spans="1:19" x14ac:dyDescent="0.45">
      <c r="A16" s="1" t="s">
        <v>157</v>
      </c>
      <c r="C16" s="1" t="s">
        <v>158</v>
      </c>
      <c r="E16" s="1" t="s">
        <v>139</v>
      </c>
      <c r="G16" s="1" t="s">
        <v>159</v>
      </c>
      <c r="I16" s="6">
        <v>0</v>
      </c>
      <c r="J16" s="6"/>
      <c r="K16" s="6">
        <v>411368</v>
      </c>
      <c r="L16" s="6"/>
      <c r="M16" s="6">
        <v>0</v>
      </c>
      <c r="N16" s="6"/>
      <c r="O16" s="6">
        <v>0</v>
      </c>
      <c r="P16" s="6"/>
      <c r="Q16" s="6">
        <v>411368</v>
      </c>
      <c r="S16" s="8">
        <v>0</v>
      </c>
    </row>
    <row r="17" spans="1:19" x14ac:dyDescent="0.45">
      <c r="A17" s="1" t="s">
        <v>160</v>
      </c>
      <c r="C17" s="1" t="s">
        <v>161</v>
      </c>
      <c r="E17" s="1" t="s">
        <v>139</v>
      </c>
      <c r="G17" s="1" t="s">
        <v>162</v>
      </c>
      <c r="I17" s="6">
        <v>0</v>
      </c>
      <c r="J17" s="6"/>
      <c r="K17" s="6">
        <v>1061936</v>
      </c>
      <c r="L17" s="6"/>
      <c r="M17" s="6">
        <v>4492</v>
      </c>
      <c r="N17" s="6"/>
      <c r="O17" s="6">
        <v>0</v>
      </c>
      <c r="P17" s="6"/>
      <c r="Q17" s="6">
        <v>1066428</v>
      </c>
      <c r="S17" s="8">
        <v>0</v>
      </c>
    </row>
    <row r="18" spans="1:19" x14ac:dyDescent="0.45">
      <c r="A18" s="1" t="s">
        <v>163</v>
      </c>
      <c r="C18" s="1" t="s">
        <v>164</v>
      </c>
      <c r="E18" s="1" t="s">
        <v>139</v>
      </c>
      <c r="G18" s="1" t="s">
        <v>165</v>
      </c>
      <c r="I18" s="6">
        <v>0</v>
      </c>
      <c r="J18" s="6"/>
      <c r="K18" s="6">
        <v>9315</v>
      </c>
      <c r="L18" s="6"/>
      <c r="M18" s="6">
        <v>0</v>
      </c>
      <c r="N18" s="6"/>
      <c r="O18" s="6">
        <v>0</v>
      </c>
      <c r="P18" s="6"/>
      <c r="Q18" s="6">
        <v>9315</v>
      </c>
      <c r="S18" s="8">
        <v>0</v>
      </c>
    </row>
    <row r="19" spans="1:19" x14ac:dyDescent="0.45">
      <c r="A19" s="1" t="s">
        <v>166</v>
      </c>
      <c r="C19" s="1" t="s">
        <v>167</v>
      </c>
      <c r="E19" s="1" t="s">
        <v>168</v>
      </c>
      <c r="G19" s="1" t="s">
        <v>169</v>
      </c>
      <c r="I19" s="6">
        <v>18</v>
      </c>
      <c r="J19" s="6"/>
      <c r="K19" s="6">
        <v>1170000000000</v>
      </c>
      <c r="L19" s="6"/>
      <c r="M19" s="6">
        <v>0</v>
      </c>
      <c r="N19" s="6"/>
      <c r="O19" s="6">
        <v>1170000000000</v>
      </c>
      <c r="P19" s="6"/>
      <c r="Q19" s="6">
        <v>0</v>
      </c>
      <c r="S19" s="8">
        <v>0</v>
      </c>
    </row>
    <row r="20" spans="1:19" x14ac:dyDescent="0.45">
      <c r="A20" s="1" t="s">
        <v>166</v>
      </c>
      <c r="C20" s="1" t="s">
        <v>170</v>
      </c>
      <c r="E20" s="1" t="s">
        <v>168</v>
      </c>
      <c r="G20" s="1" t="s">
        <v>171</v>
      </c>
      <c r="I20" s="6">
        <v>18</v>
      </c>
      <c r="J20" s="6"/>
      <c r="K20" s="6">
        <v>1500000000000</v>
      </c>
      <c r="L20" s="6"/>
      <c r="M20" s="6">
        <v>0</v>
      </c>
      <c r="N20" s="6"/>
      <c r="O20" s="6">
        <v>1500000000000</v>
      </c>
      <c r="P20" s="6"/>
      <c r="Q20" s="6">
        <v>0</v>
      </c>
      <c r="S20" s="8">
        <v>0</v>
      </c>
    </row>
    <row r="21" spans="1:19" x14ac:dyDescent="0.45">
      <c r="A21" s="1" t="s">
        <v>172</v>
      </c>
      <c r="C21" s="1" t="s">
        <v>173</v>
      </c>
      <c r="E21" s="1" t="s">
        <v>139</v>
      </c>
      <c r="G21" s="1" t="s">
        <v>174</v>
      </c>
      <c r="I21" s="6">
        <v>0</v>
      </c>
      <c r="J21" s="6"/>
      <c r="K21" s="6">
        <v>467708</v>
      </c>
      <c r="L21" s="6"/>
      <c r="M21" s="6">
        <v>0</v>
      </c>
      <c r="N21" s="6"/>
      <c r="O21" s="6">
        <v>0</v>
      </c>
      <c r="P21" s="6"/>
      <c r="Q21" s="6">
        <v>467708</v>
      </c>
      <c r="S21" s="8">
        <v>0</v>
      </c>
    </row>
    <row r="22" spans="1:19" x14ac:dyDescent="0.45">
      <c r="A22" s="1" t="s">
        <v>175</v>
      </c>
      <c r="C22" s="1" t="s">
        <v>176</v>
      </c>
      <c r="E22" s="1" t="s">
        <v>139</v>
      </c>
      <c r="G22" s="1" t="s">
        <v>177</v>
      </c>
      <c r="I22" s="6">
        <v>0</v>
      </c>
      <c r="J22" s="6"/>
      <c r="K22" s="6">
        <v>1743469</v>
      </c>
      <c r="L22" s="6"/>
      <c r="M22" s="6">
        <v>240116175305</v>
      </c>
      <c r="N22" s="6"/>
      <c r="O22" s="6">
        <v>200232335804</v>
      </c>
      <c r="P22" s="6"/>
      <c r="Q22" s="6">
        <v>39885582970</v>
      </c>
      <c r="S22" s="8">
        <v>5.9999999999999995E-4</v>
      </c>
    </row>
    <row r="23" spans="1:19" x14ac:dyDescent="0.45">
      <c r="A23" s="1" t="s">
        <v>178</v>
      </c>
      <c r="C23" s="1" t="s">
        <v>179</v>
      </c>
      <c r="E23" s="1" t="s">
        <v>139</v>
      </c>
      <c r="G23" s="1" t="s">
        <v>180</v>
      </c>
      <c r="I23" s="6">
        <v>0</v>
      </c>
      <c r="J23" s="6"/>
      <c r="K23" s="6">
        <v>730000</v>
      </c>
      <c r="L23" s="6"/>
      <c r="M23" s="6">
        <v>0</v>
      </c>
      <c r="N23" s="6"/>
      <c r="O23" s="6">
        <v>0</v>
      </c>
      <c r="P23" s="6"/>
      <c r="Q23" s="6">
        <v>730000</v>
      </c>
      <c r="S23" s="8">
        <v>0</v>
      </c>
    </row>
    <row r="24" spans="1:19" x14ac:dyDescent="0.45">
      <c r="A24" s="1" t="s">
        <v>181</v>
      </c>
      <c r="C24" s="1" t="s">
        <v>182</v>
      </c>
      <c r="E24" s="1" t="s">
        <v>168</v>
      </c>
      <c r="G24" s="1" t="s">
        <v>183</v>
      </c>
      <c r="I24" s="6">
        <v>18</v>
      </c>
      <c r="J24" s="6"/>
      <c r="K24" s="6">
        <v>2165000000000</v>
      </c>
      <c r="L24" s="6"/>
      <c r="M24" s="6">
        <v>0</v>
      </c>
      <c r="N24" s="6"/>
      <c r="O24" s="6">
        <v>0</v>
      </c>
      <c r="P24" s="6"/>
      <c r="Q24" s="6">
        <v>2165000000000</v>
      </c>
      <c r="S24" s="8">
        <v>3.4599999999999999E-2</v>
      </c>
    </row>
    <row r="25" spans="1:19" x14ac:dyDescent="0.45">
      <c r="A25" s="1" t="s">
        <v>184</v>
      </c>
      <c r="C25" s="1" t="s">
        <v>185</v>
      </c>
      <c r="E25" s="1" t="s">
        <v>168</v>
      </c>
      <c r="G25" s="1" t="s">
        <v>183</v>
      </c>
      <c r="I25" s="6">
        <v>18</v>
      </c>
      <c r="J25" s="6"/>
      <c r="K25" s="6">
        <v>2165000000000</v>
      </c>
      <c r="L25" s="6"/>
      <c r="M25" s="6">
        <v>0</v>
      </c>
      <c r="N25" s="6"/>
      <c r="O25" s="6">
        <v>0</v>
      </c>
      <c r="P25" s="6"/>
      <c r="Q25" s="6">
        <v>2165000000000</v>
      </c>
      <c r="S25" s="8">
        <v>3.4599999999999999E-2</v>
      </c>
    </row>
    <row r="26" spans="1:19" x14ac:dyDescent="0.45">
      <c r="A26" s="1" t="s">
        <v>186</v>
      </c>
      <c r="C26" s="1" t="s">
        <v>187</v>
      </c>
      <c r="E26" s="1" t="s">
        <v>168</v>
      </c>
      <c r="G26" s="1" t="s">
        <v>188</v>
      </c>
      <c r="I26" s="6">
        <v>18</v>
      </c>
      <c r="J26" s="6"/>
      <c r="K26" s="6">
        <v>300000000000</v>
      </c>
      <c r="L26" s="6"/>
      <c r="M26" s="6">
        <v>0</v>
      </c>
      <c r="N26" s="6"/>
      <c r="O26" s="6">
        <v>300000000000</v>
      </c>
      <c r="P26" s="6"/>
      <c r="Q26" s="6">
        <v>0</v>
      </c>
      <c r="S26" s="8">
        <v>0</v>
      </c>
    </row>
    <row r="27" spans="1:19" x14ac:dyDescent="0.45">
      <c r="A27" s="1" t="s">
        <v>189</v>
      </c>
      <c r="C27" s="1" t="s">
        <v>190</v>
      </c>
      <c r="E27" s="1" t="s">
        <v>168</v>
      </c>
      <c r="G27" s="1" t="s">
        <v>191</v>
      </c>
      <c r="I27" s="6">
        <v>18</v>
      </c>
      <c r="J27" s="6"/>
      <c r="K27" s="6">
        <v>320000000000</v>
      </c>
      <c r="L27" s="6"/>
      <c r="M27" s="6">
        <v>0</v>
      </c>
      <c r="N27" s="6"/>
      <c r="O27" s="6">
        <v>0</v>
      </c>
      <c r="P27" s="6"/>
      <c r="Q27" s="6">
        <v>320000000000</v>
      </c>
      <c r="S27" s="8">
        <v>5.1000000000000004E-3</v>
      </c>
    </row>
    <row r="28" spans="1:19" x14ac:dyDescent="0.45">
      <c r="A28" s="1" t="s">
        <v>192</v>
      </c>
      <c r="C28" s="1" t="s">
        <v>193</v>
      </c>
      <c r="E28" s="1" t="s">
        <v>168</v>
      </c>
      <c r="G28" s="1" t="s">
        <v>194</v>
      </c>
      <c r="I28" s="6">
        <v>18</v>
      </c>
      <c r="J28" s="6"/>
      <c r="K28" s="6">
        <v>600000000000</v>
      </c>
      <c r="L28" s="6"/>
      <c r="M28" s="6">
        <v>0</v>
      </c>
      <c r="N28" s="6"/>
      <c r="O28" s="6">
        <v>0</v>
      </c>
      <c r="P28" s="6"/>
      <c r="Q28" s="6">
        <v>600000000000</v>
      </c>
      <c r="S28" s="8">
        <v>9.5999999999999992E-3</v>
      </c>
    </row>
    <row r="29" spans="1:19" x14ac:dyDescent="0.45">
      <c r="A29" s="1" t="s">
        <v>154</v>
      </c>
      <c r="C29" s="1" t="s">
        <v>195</v>
      </c>
      <c r="E29" s="1" t="s">
        <v>168</v>
      </c>
      <c r="G29" s="1" t="s">
        <v>196</v>
      </c>
      <c r="I29" s="6">
        <v>18</v>
      </c>
      <c r="J29" s="6"/>
      <c r="K29" s="6">
        <v>0</v>
      </c>
      <c r="L29" s="6"/>
      <c r="M29" s="6">
        <v>1177000000000</v>
      </c>
      <c r="N29" s="6"/>
      <c r="O29" s="6">
        <v>0</v>
      </c>
      <c r="P29" s="6"/>
      <c r="Q29" s="6">
        <v>1177000000000</v>
      </c>
      <c r="S29" s="8">
        <v>1.8800000000000001E-2</v>
      </c>
    </row>
    <row r="30" spans="1:19" x14ac:dyDescent="0.45">
      <c r="A30" s="1" t="s">
        <v>186</v>
      </c>
      <c r="C30" s="1" t="s">
        <v>197</v>
      </c>
      <c r="E30" s="1" t="s">
        <v>168</v>
      </c>
      <c r="G30" s="1" t="s">
        <v>6</v>
      </c>
      <c r="I30" s="6">
        <v>18</v>
      </c>
      <c r="J30" s="6"/>
      <c r="K30" s="6">
        <v>0</v>
      </c>
      <c r="L30" s="6"/>
      <c r="M30" s="6">
        <v>300000000000</v>
      </c>
      <c r="N30" s="6"/>
      <c r="O30" s="6">
        <v>0</v>
      </c>
      <c r="P30" s="6"/>
      <c r="Q30" s="6">
        <v>300000000000</v>
      </c>
      <c r="S30" s="8">
        <v>4.7999999999999996E-3</v>
      </c>
    </row>
    <row r="31" spans="1:19" x14ac:dyDescent="0.45">
      <c r="A31" s="1" t="s">
        <v>198</v>
      </c>
      <c r="C31" s="1" t="s">
        <v>199</v>
      </c>
      <c r="E31" s="1" t="s">
        <v>168</v>
      </c>
      <c r="G31" s="1" t="s">
        <v>6</v>
      </c>
      <c r="I31" s="6">
        <v>18</v>
      </c>
      <c r="J31" s="6"/>
      <c r="K31" s="6">
        <v>0</v>
      </c>
      <c r="L31" s="6"/>
      <c r="M31" s="6">
        <v>3000000000000</v>
      </c>
      <c r="N31" s="6"/>
      <c r="O31" s="6">
        <v>0</v>
      </c>
      <c r="P31" s="6"/>
      <c r="Q31" s="6">
        <v>3000000000000</v>
      </c>
      <c r="S31" s="8">
        <v>4.7899999999999998E-2</v>
      </c>
    </row>
    <row r="32" spans="1:19" x14ac:dyDescent="0.45">
      <c r="A32" s="1" t="s">
        <v>166</v>
      </c>
      <c r="C32" s="1" t="s">
        <v>200</v>
      </c>
      <c r="E32" s="1" t="s">
        <v>168</v>
      </c>
      <c r="G32" s="1" t="s">
        <v>6</v>
      </c>
      <c r="I32" s="6">
        <v>18</v>
      </c>
      <c r="J32" s="6"/>
      <c r="K32" s="6">
        <v>0</v>
      </c>
      <c r="L32" s="6"/>
      <c r="M32" s="6">
        <v>2670000000000</v>
      </c>
      <c r="N32" s="6"/>
      <c r="O32" s="6">
        <v>0</v>
      </c>
      <c r="P32" s="6"/>
      <c r="Q32" s="6">
        <v>2670000000000</v>
      </c>
      <c r="S32" s="8">
        <v>4.2599999999999999E-2</v>
      </c>
    </row>
    <row r="33" spans="7:19" ht="19.5" thickBot="1" x14ac:dyDescent="0.5">
      <c r="I33" s="6"/>
      <c r="J33" s="6"/>
      <c r="K33" s="9">
        <f>SUM(K8:K32)</f>
        <v>8846532202061</v>
      </c>
      <c r="L33" s="6"/>
      <c r="M33" s="9">
        <f>SUM(M8:M32)</f>
        <v>18511150922978</v>
      </c>
      <c r="N33" s="6"/>
      <c r="O33" s="9">
        <f>SUM(O8:O32)</f>
        <v>14711870516111</v>
      </c>
      <c r="P33" s="6"/>
      <c r="Q33" s="9">
        <f>SUM(Q8:Q32)</f>
        <v>12645812608928</v>
      </c>
      <c r="S33" s="10">
        <f>SUM(S8:S32)</f>
        <v>0.20199999999999999</v>
      </c>
    </row>
    <row r="34" spans="7:19" ht="19.5" thickTop="1" x14ac:dyDescent="0.45">
      <c r="G34" s="3"/>
      <c r="I34" s="6"/>
      <c r="J34" s="6"/>
      <c r="K34" s="6"/>
      <c r="L34" s="6"/>
      <c r="M34" s="6"/>
      <c r="N34" s="6"/>
      <c r="O34" s="6"/>
      <c r="P34" s="6"/>
      <c r="Q34" s="6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4"/>
  <sheetViews>
    <sheetView rightToLeft="1" view="pageBreakPreview" zoomScale="60" zoomScaleNormal="124" workbookViewId="0">
      <selection activeCell="S36" sqref="S36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20.5703125" style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30" x14ac:dyDescent="0.4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30" x14ac:dyDescent="0.45">
      <c r="A6" s="19" t="s">
        <v>202</v>
      </c>
      <c r="B6" s="19" t="s">
        <v>202</v>
      </c>
      <c r="C6" s="19" t="s">
        <v>202</v>
      </c>
      <c r="D6" s="19" t="s">
        <v>202</v>
      </c>
      <c r="E6" s="19" t="s">
        <v>202</v>
      </c>
      <c r="F6" s="19" t="s">
        <v>202</v>
      </c>
      <c r="G6" s="19" t="s">
        <v>202</v>
      </c>
      <c r="I6" s="19" t="s">
        <v>203</v>
      </c>
      <c r="J6" s="19" t="s">
        <v>203</v>
      </c>
      <c r="K6" s="19" t="s">
        <v>203</v>
      </c>
      <c r="L6" s="19" t="s">
        <v>203</v>
      </c>
      <c r="M6" s="19" t="s">
        <v>203</v>
      </c>
      <c r="O6" s="19" t="s">
        <v>204</v>
      </c>
      <c r="P6" s="19" t="s">
        <v>204</v>
      </c>
      <c r="Q6" s="19" t="s">
        <v>204</v>
      </c>
      <c r="R6" s="19" t="s">
        <v>204</v>
      </c>
      <c r="S6" s="19" t="s">
        <v>204</v>
      </c>
    </row>
    <row r="7" spans="1:19" ht="30" x14ac:dyDescent="0.45">
      <c r="A7" s="19" t="s">
        <v>205</v>
      </c>
      <c r="C7" s="19" t="s">
        <v>206</v>
      </c>
      <c r="E7" s="19" t="s">
        <v>35</v>
      </c>
      <c r="G7" s="19" t="s">
        <v>36</v>
      </c>
      <c r="I7" s="19" t="s">
        <v>207</v>
      </c>
      <c r="K7" s="19" t="s">
        <v>208</v>
      </c>
      <c r="M7" s="19" t="s">
        <v>209</v>
      </c>
      <c r="O7" s="19" t="s">
        <v>207</v>
      </c>
      <c r="Q7" s="19" t="s">
        <v>208</v>
      </c>
      <c r="S7" s="19" t="s">
        <v>209</v>
      </c>
    </row>
    <row r="8" spans="1:19" x14ac:dyDescent="0.45">
      <c r="A8" s="1" t="s">
        <v>47</v>
      </c>
      <c r="C8" s="6" t="s">
        <v>210</v>
      </c>
      <c r="E8" s="1" t="s">
        <v>49</v>
      </c>
      <c r="G8" s="6">
        <v>18</v>
      </c>
      <c r="H8" s="6"/>
      <c r="I8" s="6">
        <v>553184485</v>
      </c>
      <c r="J8" s="6"/>
      <c r="K8" s="6">
        <v>0</v>
      </c>
      <c r="L8" s="6"/>
      <c r="M8" s="6">
        <v>553184485</v>
      </c>
      <c r="N8" s="6"/>
      <c r="O8" s="6">
        <v>2738587092</v>
      </c>
      <c r="P8" s="6"/>
      <c r="Q8" s="6">
        <v>0</v>
      </c>
      <c r="R8" s="6"/>
      <c r="S8" s="6">
        <v>2738587092</v>
      </c>
    </row>
    <row r="9" spans="1:19" x14ac:dyDescent="0.45">
      <c r="A9" s="1" t="s">
        <v>113</v>
      </c>
      <c r="C9" s="6" t="s">
        <v>210</v>
      </c>
      <c r="E9" s="1" t="s">
        <v>115</v>
      </c>
      <c r="G9" s="6">
        <v>18</v>
      </c>
      <c r="H9" s="6"/>
      <c r="I9" s="6">
        <v>45847726026</v>
      </c>
      <c r="J9" s="6"/>
      <c r="K9" s="6">
        <v>0</v>
      </c>
      <c r="L9" s="6"/>
      <c r="M9" s="6">
        <v>45847726026</v>
      </c>
      <c r="N9" s="6"/>
      <c r="O9" s="6">
        <v>289329071982</v>
      </c>
      <c r="P9" s="6"/>
      <c r="Q9" s="6">
        <v>0</v>
      </c>
      <c r="R9" s="6"/>
      <c r="S9" s="6">
        <v>289329071982</v>
      </c>
    </row>
    <row r="10" spans="1:19" x14ac:dyDescent="0.45">
      <c r="A10" s="1" t="s">
        <v>77</v>
      </c>
      <c r="C10" s="6" t="s">
        <v>210</v>
      </c>
      <c r="E10" s="1" t="s">
        <v>79</v>
      </c>
      <c r="G10" s="6">
        <v>18</v>
      </c>
      <c r="H10" s="6"/>
      <c r="I10" s="6">
        <v>15165118798</v>
      </c>
      <c r="J10" s="6"/>
      <c r="K10" s="6">
        <v>0</v>
      </c>
      <c r="L10" s="6"/>
      <c r="M10" s="6">
        <v>15165118798</v>
      </c>
      <c r="N10" s="6"/>
      <c r="O10" s="6">
        <v>74434478195</v>
      </c>
      <c r="P10" s="6"/>
      <c r="Q10" s="6">
        <v>0</v>
      </c>
      <c r="R10" s="6"/>
      <c r="S10" s="6">
        <v>74434478195</v>
      </c>
    </row>
    <row r="11" spans="1:19" x14ac:dyDescent="0.45">
      <c r="A11" s="1" t="s">
        <v>107</v>
      </c>
      <c r="C11" s="6" t="s">
        <v>210</v>
      </c>
      <c r="E11" s="1" t="s">
        <v>109</v>
      </c>
      <c r="G11" s="6">
        <v>18</v>
      </c>
      <c r="H11" s="6"/>
      <c r="I11" s="6">
        <v>7345310601</v>
      </c>
      <c r="J11" s="6"/>
      <c r="K11" s="6">
        <v>0</v>
      </c>
      <c r="L11" s="6"/>
      <c r="M11" s="6">
        <v>7345310601</v>
      </c>
      <c r="N11" s="6"/>
      <c r="O11" s="6">
        <v>46997601041</v>
      </c>
      <c r="P11" s="6"/>
      <c r="Q11" s="6">
        <v>0</v>
      </c>
      <c r="R11" s="6"/>
      <c r="S11" s="6">
        <v>46997601041</v>
      </c>
    </row>
    <row r="12" spans="1:19" x14ac:dyDescent="0.45">
      <c r="A12" s="1" t="s">
        <v>92</v>
      </c>
      <c r="C12" s="6" t="s">
        <v>210</v>
      </c>
      <c r="E12" s="1" t="s">
        <v>94</v>
      </c>
      <c r="G12" s="6">
        <v>18</v>
      </c>
      <c r="H12" s="6"/>
      <c r="I12" s="6">
        <v>14224145131</v>
      </c>
      <c r="J12" s="6"/>
      <c r="K12" s="6">
        <v>0</v>
      </c>
      <c r="L12" s="6"/>
      <c r="M12" s="6">
        <v>14224145131</v>
      </c>
      <c r="N12" s="6"/>
      <c r="O12" s="6">
        <v>74990776049</v>
      </c>
      <c r="P12" s="6"/>
      <c r="Q12" s="6">
        <v>0</v>
      </c>
      <c r="R12" s="6"/>
      <c r="S12" s="6">
        <v>74990776049</v>
      </c>
    </row>
    <row r="13" spans="1:19" x14ac:dyDescent="0.45">
      <c r="A13" s="1" t="s">
        <v>80</v>
      </c>
      <c r="C13" s="6" t="s">
        <v>210</v>
      </c>
      <c r="E13" s="1" t="s">
        <v>82</v>
      </c>
      <c r="G13" s="6">
        <v>18</v>
      </c>
      <c r="H13" s="6"/>
      <c r="I13" s="6">
        <v>37508409380</v>
      </c>
      <c r="J13" s="6"/>
      <c r="K13" s="6">
        <v>0</v>
      </c>
      <c r="L13" s="6"/>
      <c r="M13" s="6">
        <v>37508409380</v>
      </c>
      <c r="N13" s="6"/>
      <c r="O13" s="6">
        <v>185411145524</v>
      </c>
      <c r="P13" s="6"/>
      <c r="Q13" s="6">
        <v>0</v>
      </c>
      <c r="R13" s="6"/>
      <c r="S13" s="6">
        <v>185411145524</v>
      </c>
    </row>
    <row r="14" spans="1:19" x14ac:dyDescent="0.45">
      <c r="A14" s="1" t="s">
        <v>89</v>
      </c>
      <c r="C14" s="6" t="s">
        <v>210</v>
      </c>
      <c r="E14" s="1" t="s">
        <v>91</v>
      </c>
      <c r="G14" s="6">
        <v>18</v>
      </c>
      <c r="H14" s="6"/>
      <c r="I14" s="6">
        <v>33829789562</v>
      </c>
      <c r="J14" s="6"/>
      <c r="K14" s="6">
        <v>0</v>
      </c>
      <c r="L14" s="6"/>
      <c r="M14" s="6">
        <v>33829789562</v>
      </c>
      <c r="N14" s="6"/>
      <c r="O14" s="6">
        <v>155376555041</v>
      </c>
      <c r="P14" s="6"/>
      <c r="Q14" s="6">
        <v>0</v>
      </c>
      <c r="R14" s="6"/>
      <c r="S14" s="6">
        <v>155376555041</v>
      </c>
    </row>
    <row r="15" spans="1:19" x14ac:dyDescent="0.45">
      <c r="A15" s="1" t="s">
        <v>65</v>
      </c>
      <c r="C15" s="6" t="s">
        <v>210</v>
      </c>
      <c r="E15" s="1" t="s">
        <v>67</v>
      </c>
      <c r="G15" s="6">
        <v>18</v>
      </c>
      <c r="H15" s="6"/>
      <c r="I15" s="6">
        <v>23261600999</v>
      </c>
      <c r="J15" s="6"/>
      <c r="K15" s="6">
        <v>0</v>
      </c>
      <c r="L15" s="6"/>
      <c r="M15" s="6">
        <v>23261600999</v>
      </c>
      <c r="N15" s="6"/>
      <c r="O15" s="6">
        <v>112052766896</v>
      </c>
      <c r="P15" s="6"/>
      <c r="Q15" s="6">
        <v>0</v>
      </c>
      <c r="R15" s="6"/>
      <c r="S15" s="6">
        <v>112052766896</v>
      </c>
    </row>
    <row r="16" spans="1:19" x14ac:dyDescent="0.45">
      <c r="A16" s="1" t="s">
        <v>86</v>
      </c>
      <c r="C16" s="6" t="s">
        <v>210</v>
      </c>
      <c r="E16" s="1" t="s">
        <v>88</v>
      </c>
      <c r="G16" s="6">
        <v>18</v>
      </c>
      <c r="H16" s="6"/>
      <c r="I16" s="6">
        <v>22101374079</v>
      </c>
      <c r="J16" s="6"/>
      <c r="K16" s="6">
        <v>0</v>
      </c>
      <c r="L16" s="6"/>
      <c r="M16" s="6">
        <v>22101374079</v>
      </c>
      <c r="N16" s="6"/>
      <c r="O16" s="6">
        <v>100167998206</v>
      </c>
      <c r="P16" s="6"/>
      <c r="Q16" s="6">
        <v>0</v>
      </c>
      <c r="R16" s="6"/>
      <c r="S16" s="6">
        <v>100167998206</v>
      </c>
    </row>
    <row r="17" spans="1:19" x14ac:dyDescent="0.45">
      <c r="A17" s="1" t="s">
        <v>71</v>
      </c>
      <c r="C17" s="6" t="s">
        <v>210</v>
      </c>
      <c r="E17" s="1" t="s">
        <v>73</v>
      </c>
      <c r="G17" s="6">
        <v>18</v>
      </c>
      <c r="H17" s="6"/>
      <c r="I17" s="6">
        <v>40907001403</v>
      </c>
      <c r="J17" s="6"/>
      <c r="K17" s="6">
        <v>0</v>
      </c>
      <c r="L17" s="6"/>
      <c r="M17" s="6">
        <v>40907001403</v>
      </c>
      <c r="N17" s="6"/>
      <c r="O17" s="6">
        <v>194619078590</v>
      </c>
      <c r="P17" s="6"/>
      <c r="Q17" s="6">
        <v>0</v>
      </c>
      <c r="R17" s="6"/>
      <c r="S17" s="6">
        <v>194619078590</v>
      </c>
    </row>
    <row r="18" spans="1:19" x14ac:dyDescent="0.45">
      <c r="A18" s="1" t="s">
        <v>83</v>
      </c>
      <c r="C18" s="6" t="s">
        <v>210</v>
      </c>
      <c r="E18" s="1" t="s">
        <v>85</v>
      </c>
      <c r="G18" s="6">
        <v>17</v>
      </c>
      <c r="H18" s="6"/>
      <c r="I18" s="6">
        <v>3770627996</v>
      </c>
      <c r="J18" s="6"/>
      <c r="K18" s="6">
        <v>0</v>
      </c>
      <c r="L18" s="6"/>
      <c r="M18" s="6">
        <v>3770627996</v>
      </c>
      <c r="N18" s="6"/>
      <c r="O18" s="6">
        <v>58205072643</v>
      </c>
      <c r="P18" s="6"/>
      <c r="Q18" s="6">
        <v>0</v>
      </c>
      <c r="R18" s="6"/>
      <c r="S18" s="6">
        <v>58205072643</v>
      </c>
    </row>
    <row r="19" spans="1:19" x14ac:dyDescent="0.45">
      <c r="A19" s="1" t="s">
        <v>116</v>
      </c>
      <c r="C19" s="6" t="s">
        <v>210</v>
      </c>
      <c r="E19" s="1" t="s">
        <v>118</v>
      </c>
      <c r="G19" s="6">
        <v>18</v>
      </c>
      <c r="H19" s="6"/>
      <c r="I19" s="6">
        <v>30530169201</v>
      </c>
      <c r="J19" s="6"/>
      <c r="K19" s="6">
        <v>0</v>
      </c>
      <c r="L19" s="6"/>
      <c r="M19" s="6">
        <v>30530169201</v>
      </c>
      <c r="N19" s="6"/>
      <c r="O19" s="6">
        <v>147661954323</v>
      </c>
      <c r="P19" s="6"/>
      <c r="Q19" s="6">
        <v>0</v>
      </c>
      <c r="R19" s="6"/>
      <c r="S19" s="6">
        <v>147661954323</v>
      </c>
    </row>
    <row r="20" spans="1:19" x14ac:dyDescent="0.45">
      <c r="A20" s="1" t="s">
        <v>68</v>
      </c>
      <c r="C20" s="6" t="s">
        <v>210</v>
      </c>
      <c r="E20" s="1" t="s">
        <v>70</v>
      </c>
      <c r="G20" s="6">
        <v>18</v>
      </c>
      <c r="H20" s="6"/>
      <c r="I20" s="6">
        <v>30918760880</v>
      </c>
      <c r="J20" s="6"/>
      <c r="K20" s="6">
        <v>0</v>
      </c>
      <c r="L20" s="6"/>
      <c r="M20" s="6">
        <v>30918760880</v>
      </c>
      <c r="N20" s="6"/>
      <c r="O20" s="6">
        <v>222284877142</v>
      </c>
      <c r="P20" s="6"/>
      <c r="Q20" s="6">
        <v>0</v>
      </c>
      <c r="R20" s="6"/>
      <c r="S20" s="6">
        <v>222284877142</v>
      </c>
    </row>
    <row r="21" spans="1:19" x14ac:dyDescent="0.45">
      <c r="A21" s="1" t="s">
        <v>62</v>
      </c>
      <c r="C21" s="6" t="s">
        <v>210</v>
      </c>
      <c r="E21" s="1" t="s">
        <v>64</v>
      </c>
      <c r="G21" s="6">
        <v>18</v>
      </c>
      <c r="H21" s="6"/>
      <c r="I21" s="6">
        <v>95492936405</v>
      </c>
      <c r="J21" s="6"/>
      <c r="K21" s="6">
        <v>0</v>
      </c>
      <c r="L21" s="6"/>
      <c r="M21" s="6">
        <v>95492936405</v>
      </c>
      <c r="N21" s="6"/>
      <c r="O21" s="6">
        <v>816817608372</v>
      </c>
      <c r="P21" s="6"/>
      <c r="Q21" s="6">
        <v>0</v>
      </c>
      <c r="R21" s="6"/>
      <c r="S21" s="6">
        <v>816817608372</v>
      </c>
    </row>
    <row r="22" spans="1:19" x14ac:dyDescent="0.45">
      <c r="A22" s="1" t="s">
        <v>119</v>
      </c>
      <c r="C22" s="6" t="s">
        <v>210</v>
      </c>
      <c r="E22" s="1" t="s">
        <v>118</v>
      </c>
      <c r="G22" s="6">
        <v>18</v>
      </c>
      <c r="H22" s="6"/>
      <c r="I22" s="6">
        <v>30621174904</v>
      </c>
      <c r="J22" s="6"/>
      <c r="K22" s="6">
        <v>0</v>
      </c>
      <c r="L22" s="6"/>
      <c r="M22" s="6">
        <v>30621174904</v>
      </c>
      <c r="N22" s="6"/>
      <c r="O22" s="6">
        <v>148075284101</v>
      </c>
      <c r="P22" s="6"/>
      <c r="Q22" s="6">
        <v>0</v>
      </c>
      <c r="R22" s="6"/>
      <c r="S22" s="6">
        <v>148075284101</v>
      </c>
    </row>
    <row r="23" spans="1:19" x14ac:dyDescent="0.45">
      <c r="A23" s="1" t="s">
        <v>44</v>
      </c>
      <c r="C23" s="6" t="s">
        <v>210</v>
      </c>
      <c r="E23" s="1" t="s">
        <v>46</v>
      </c>
      <c r="G23" s="6">
        <v>18</v>
      </c>
      <c r="H23" s="6"/>
      <c r="I23" s="6">
        <v>37583036480</v>
      </c>
      <c r="J23" s="6"/>
      <c r="K23" s="6">
        <v>0</v>
      </c>
      <c r="L23" s="6"/>
      <c r="M23" s="6">
        <v>37583036480</v>
      </c>
      <c r="N23" s="6"/>
      <c r="O23" s="6">
        <v>495337629043</v>
      </c>
      <c r="P23" s="6"/>
      <c r="Q23" s="6">
        <v>0</v>
      </c>
      <c r="R23" s="6"/>
      <c r="S23" s="6">
        <v>495337629043</v>
      </c>
    </row>
    <row r="24" spans="1:19" x14ac:dyDescent="0.45">
      <c r="A24" s="1" t="s">
        <v>110</v>
      </c>
      <c r="C24" s="6" t="s">
        <v>210</v>
      </c>
      <c r="E24" s="1" t="s">
        <v>112</v>
      </c>
      <c r="G24" s="6">
        <v>18</v>
      </c>
      <c r="H24" s="6"/>
      <c r="I24" s="6">
        <v>15333442398</v>
      </c>
      <c r="J24" s="6"/>
      <c r="K24" s="6">
        <v>0</v>
      </c>
      <c r="L24" s="6"/>
      <c r="M24" s="6">
        <v>15333442398</v>
      </c>
      <c r="N24" s="6"/>
      <c r="O24" s="6">
        <v>80415028871</v>
      </c>
      <c r="P24" s="6"/>
      <c r="Q24" s="6">
        <v>0</v>
      </c>
      <c r="R24" s="6"/>
      <c r="S24" s="6">
        <v>80415028871</v>
      </c>
    </row>
    <row r="25" spans="1:19" x14ac:dyDescent="0.45">
      <c r="A25" s="1" t="s">
        <v>104</v>
      </c>
      <c r="C25" s="6" t="s">
        <v>210</v>
      </c>
      <c r="E25" s="1" t="s">
        <v>106</v>
      </c>
      <c r="G25" s="6">
        <v>17</v>
      </c>
      <c r="H25" s="6"/>
      <c r="I25" s="6">
        <v>45730914140</v>
      </c>
      <c r="J25" s="6"/>
      <c r="K25" s="6">
        <v>0</v>
      </c>
      <c r="L25" s="6"/>
      <c r="M25" s="6">
        <v>45730914140</v>
      </c>
      <c r="N25" s="6"/>
      <c r="O25" s="6">
        <v>210806326335</v>
      </c>
      <c r="P25" s="6"/>
      <c r="Q25" s="6">
        <v>0</v>
      </c>
      <c r="R25" s="6"/>
      <c r="S25" s="6">
        <v>210806326335</v>
      </c>
    </row>
    <row r="26" spans="1:19" x14ac:dyDescent="0.45">
      <c r="A26" s="1" t="s">
        <v>101</v>
      </c>
      <c r="C26" s="6" t="s">
        <v>210</v>
      </c>
      <c r="E26" s="1" t="s">
        <v>103</v>
      </c>
      <c r="G26" s="6">
        <v>16</v>
      </c>
      <c r="H26" s="6"/>
      <c r="I26" s="6">
        <v>3566880497</v>
      </c>
      <c r="J26" s="6"/>
      <c r="K26" s="6">
        <v>0</v>
      </c>
      <c r="L26" s="6"/>
      <c r="M26" s="6">
        <v>3566880497</v>
      </c>
      <c r="N26" s="6"/>
      <c r="O26" s="6">
        <v>9884057133</v>
      </c>
      <c r="P26" s="6"/>
      <c r="Q26" s="6">
        <v>0</v>
      </c>
      <c r="R26" s="6"/>
      <c r="S26" s="6">
        <v>9884057133</v>
      </c>
    </row>
    <row r="27" spans="1:19" x14ac:dyDescent="0.45">
      <c r="A27" s="1" t="s">
        <v>74</v>
      </c>
      <c r="C27" s="6" t="s">
        <v>210</v>
      </c>
      <c r="E27" s="1" t="s">
        <v>76</v>
      </c>
      <c r="G27" s="6">
        <v>18.5</v>
      </c>
      <c r="H27" s="6"/>
      <c r="I27" s="6">
        <v>1518022</v>
      </c>
      <c r="J27" s="6"/>
      <c r="K27" s="6">
        <v>0</v>
      </c>
      <c r="L27" s="6"/>
      <c r="M27" s="6">
        <v>1518022</v>
      </c>
      <c r="N27" s="6"/>
      <c r="O27" s="6">
        <v>7653463</v>
      </c>
      <c r="P27" s="6"/>
      <c r="Q27" s="6">
        <v>0</v>
      </c>
      <c r="R27" s="6"/>
      <c r="S27" s="6">
        <v>7653463</v>
      </c>
    </row>
    <row r="28" spans="1:19" x14ac:dyDescent="0.45">
      <c r="A28" s="1" t="s">
        <v>98</v>
      </c>
      <c r="C28" s="6" t="s">
        <v>210</v>
      </c>
      <c r="E28" s="1" t="s">
        <v>100</v>
      </c>
      <c r="G28" s="6">
        <v>18</v>
      </c>
      <c r="H28" s="6"/>
      <c r="I28" s="6">
        <v>61292284</v>
      </c>
      <c r="J28" s="6"/>
      <c r="K28" s="6">
        <v>0</v>
      </c>
      <c r="L28" s="6"/>
      <c r="M28" s="6">
        <v>61292284</v>
      </c>
      <c r="N28" s="6"/>
      <c r="O28" s="6">
        <v>304615011</v>
      </c>
      <c r="P28" s="6"/>
      <c r="Q28" s="6">
        <v>0</v>
      </c>
      <c r="R28" s="6"/>
      <c r="S28" s="6">
        <v>304615011</v>
      </c>
    </row>
    <row r="29" spans="1:19" x14ac:dyDescent="0.45">
      <c r="A29" s="1" t="s">
        <v>95</v>
      </c>
      <c r="C29" s="6" t="s">
        <v>210</v>
      </c>
      <c r="E29" s="1" t="s">
        <v>97</v>
      </c>
      <c r="G29" s="6">
        <v>17</v>
      </c>
      <c r="H29" s="6"/>
      <c r="I29" s="6">
        <v>8674604915</v>
      </c>
      <c r="J29" s="6"/>
      <c r="K29" s="6">
        <v>0</v>
      </c>
      <c r="L29" s="6"/>
      <c r="M29" s="6">
        <v>8674604915</v>
      </c>
      <c r="N29" s="6"/>
      <c r="O29" s="6">
        <v>55030953683</v>
      </c>
      <c r="P29" s="6"/>
      <c r="Q29" s="6">
        <v>0</v>
      </c>
      <c r="R29" s="6"/>
      <c r="S29" s="6">
        <v>55030953683</v>
      </c>
    </row>
    <row r="30" spans="1:19" x14ac:dyDescent="0.45">
      <c r="A30" s="1" t="s">
        <v>137</v>
      </c>
      <c r="C30" s="6">
        <v>27</v>
      </c>
      <c r="E30" s="1" t="s">
        <v>210</v>
      </c>
      <c r="G30" s="6">
        <v>0</v>
      </c>
      <c r="H30" s="6"/>
      <c r="I30" s="6">
        <v>1449</v>
      </c>
      <c r="J30" s="6"/>
      <c r="K30" s="6">
        <v>0</v>
      </c>
      <c r="L30" s="6"/>
      <c r="M30" s="6">
        <v>1449</v>
      </c>
      <c r="N30" s="6"/>
      <c r="O30" s="6">
        <v>4212</v>
      </c>
      <c r="P30" s="6"/>
      <c r="Q30" s="6">
        <v>0</v>
      </c>
      <c r="R30" s="6"/>
      <c r="S30" s="6">
        <v>4212</v>
      </c>
    </row>
    <row r="31" spans="1:19" x14ac:dyDescent="0.45">
      <c r="A31" s="1" t="s">
        <v>145</v>
      </c>
      <c r="C31" s="6">
        <v>30</v>
      </c>
      <c r="E31" s="1" t="s">
        <v>210</v>
      </c>
      <c r="G31" s="6">
        <v>0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487276208</v>
      </c>
      <c r="P31" s="6"/>
      <c r="Q31" s="6">
        <v>0</v>
      </c>
      <c r="R31" s="6"/>
      <c r="S31" s="6">
        <v>487276208</v>
      </c>
    </row>
    <row r="32" spans="1:19" x14ac:dyDescent="0.45">
      <c r="A32" s="1" t="s">
        <v>148</v>
      </c>
      <c r="C32" s="6">
        <v>31</v>
      </c>
      <c r="E32" s="1" t="s">
        <v>210</v>
      </c>
      <c r="G32" s="6">
        <v>0</v>
      </c>
      <c r="H32" s="6"/>
      <c r="I32" s="6">
        <v>2040</v>
      </c>
      <c r="J32" s="6"/>
      <c r="K32" s="6">
        <v>0</v>
      </c>
      <c r="L32" s="6"/>
      <c r="M32" s="6">
        <v>2040</v>
      </c>
      <c r="N32" s="6"/>
      <c r="O32" s="6">
        <v>11236</v>
      </c>
      <c r="P32" s="6"/>
      <c r="Q32" s="6">
        <v>0</v>
      </c>
      <c r="R32" s="6"/>
      <c r="S32" s="6">
        <v>11236</v>
      </c>
    </row>
    <row r="33" spans="1:19" x14ac:dyDescent="0.45">
      <c r="A33" s="1" t="s">
        <v>150</v>
      </c>
      <c r="C33" s="6">
        <v>30</v>
      </c>
      <c r="E33" s="1" t="s">
        <v>210</v>
      </c>
      <c r="G33" s="6">
        <v>0</v>
      </c>
      <c r="H33" s="6"/>
      <c r="I33" s="6">
        <v>491</v>
      </c>
      <c r="J33" s="6"/>
      <c r="K33" s="6">
        <v>0</v>
      </c>
      <c r="L33" s="6"/>
      <c r="M33" s="6">
        <v>491</v>
      </c>
      <c r="N33" s="6"/>
      <c r="O33" s="6">
        <v>5819</v>
      </c>
      <c r="P33" s="6"/>
      <c r="Q33" s="6">
        <v>0</v>
      </c>
      <c r="R33" s="6"/>
      <c r="S33" s="6">
        <v>5819</v>
      </c>
    </row>
    <row r="34" spans="1:19" x14ac:dyDescent="0.45">
      <c r="A34" s="1" t="s">
        <v>154</v>
      </c>
      <c r="C34" s="6">
        <v>28</v>
      </c>
      <c r="E34" s="1" t="s">
        <v>210</v>
      </c>
      <c r="G34" s="6">
        <v>0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-4233</v>
      </c>
      <c r="P34" s="6"/>
      <c r="Q34" s="6">
        <v>0</v>
      </c>
      <c r="R34" s="6"/>
      <c r="S34" s="6">
        <v>-4233</v>
      </c>
    </row>
    <row r="35" spans="1:19" x14ac:dyDescent="0.45">
      <c r="A35" s="1" t="s">
        <v>157</v>
      </c>
      <c r="C35" s="6">
        <v>11</v>
      </c>
      <c r="E35" s="1" t="s">
        <v>210</v>
      </c>
      <c r="G35" s="6">
        <v>0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6777</v>
      </c>
      <c r="P35" s="6"/>
      <c r="Q35" s="6">
        <v>0</v>
      </c>
      <c r="R35" s="6"/>
      <c r="S35" s="6">
        <v>6777</v>
      </c>
    </row>
    <row r="36" spans="1:19" x14ac:dyDescent="0.45">
      <c r="A36" s="1" t="s">
        <v>160</v>
      </c>
      <c r="C36" s="6">
        <v>6</v>
      </c>
      <c r="E36" s="1" t="s">
        <v>210</v>
      </c>
      <c r="G36" s="6">
        <v>0</v>
      </c>
      <c r="H36" s="6"/>
      <c r="I36" s="6">
        <v>4492</v>
      </c>
      <c r="J36" s="6"/>
      <c r="K36" s="6">
        <v>0</v>
      </c>
      <c r="L36" s="6"/>
      <c r="M36" s="6">
        <v>4492</v>
      </c>
      <c r="N36" s="6"/>
      <c r="O36" s="6">
        <v>124123</v>
      </c>
      <c r="P36" s="6"/>
      <c r="Q36" s="6">
        <v>0</v>
      </c>
      <c r="R36" s="6"/>
      <c r="S36" s="6">
        <v>124123</v>
      </c>
    </row>
    <row r="37" spans="1:19" x14ac:dyDescent="0.45">
      <c r="A37" s="1" t="s">
        <v>163</v>
      </c>
      <c r="C37" s="6">
        <v>5</v>
      </c>
      <c r="E37" s="1" t="s">
        <v>210</v>
      </c>
      <c r="G37" s="6">
        <v>0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-60</v>
      </c>
      <c r="P37" s="6"/>
      <c r="Q37" s="6">
        <v>0</v>
      </c>
      <c r="R37" s="6"/>
      <c r="S37" s="6">
        <v>-60</v>
      </c>
    </row>
    <row r="38" spans="1:19" x14ac:dyDescent="0.45">
      <c r="A38" s="1" t="s">
        <v>166</v>
      </c>
      <c r="C38" s="6">
        <v>8</v>
      </c>
      <c r="E38" s="1" t="s">
        <v>210</v>
      </c>
      <c r="G38" s="6">
        <v>21.5</v>
      </c>
      <c r="H38" s="6"/>
      <c r="I38" s="6">
        <v>20675342460</v>
      </c>
      <c r="J38" s="6"/>
      <c r="K38" s="6">
        <v>-6</v>
      </c>
      <c r="L38" s="6"/>
      <c r="M38" s="6">
        <v>20675342466</v>
      </c>
      <c r="N38" s="6"/>
      <c r="O38" s="6">
        <v>103488903442</v>
      </c>
      <c r="P38" s="6"/>
      <c r="Q38" s="6">
        <v>0</v>
      </c>
      <c r="R38" s="6"/>
      <c r="S38" s="6">
        <v>103488903442</v>
      </c>
    </row>
    <row r="39" spans="1:19" x14ac:dyDescent="0.45">
      <c r="A39" s="1" t="s">
        <v>166</v>
      </c>
      <c r="C39" s="6">
        <v>1</v>
      </c>
      <c r="E39" s="1" t="s">
        <v>210</v>
      </c>
      <c r="G39" s="6">
        <v>21.5</v>
      </c>
      <c r="H39" s="6"/>
      <c r="I39" s="6">
        <v>26506849290</v>
      </c>
      <c r="J39" s="6"/>
      <c r="K39" s="6">
        <v>-1</v>
      </c>
      <c r="L39" s="6"/>
      <c r="M39" s="6">
        <v>26506849291</v>
      </c>
      <c r="N39" s="6"/>
      <c r="O39" s="6">
        <v>136463834699</v>
      </c>
      <c r="P39" s="6"/>
      <c r="Q39" s="6">
        <v>0</v>
      </c>
      <c r="R39" s="6"/>
      <c r="S39" s="6">
        <v>136463834699</v>
      </c>
    </row>
    <row r="40" spans="1:19" x14ac:dyDescent="0.45">
      <c r="A40" s="1" t="s">
        <v>172</v>
      </c>
      <c r="C40" s="6">
        <v>7</v>
      </c>
      <c r="E40" s="1" t="s">
        <v>210</v>
      </c>
      <c r="G40" s="6">
        <v>0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7364</v>
      </c>
      <c r="P40" s="6"/>
      <c r="Q40" s="6">
        <v>0</v>
      </c>
      <c r="R40" s="6"/>
      <c r="S40" s="6">
        <v>7364</v>
      </c>
    </row>
    <row r="41" spans="1:19" x14ac:dyDescent="0.45">
      <c r="A41" s="1" t="s">
        <v>175</v>
      </c>
      <c r="C41" s="6">
        <v>15</v>
      </c>
      <c r="E41" s="1" t="s">
        <v>210</v>
      </c>
      <c r="G41" s="6">
        <v>0</v>
      </c>
      <c r="H41" s="6"/>
      <c r="I41" s="6">
        <v>7403</v>
      </c>
      <c r="J41" s="6"/>
      <c r="K41" s="6">
        <v>0</v>
      </c>
      <c r="L41" s="6"/>
      <c r="M41" s="6">
        <v>7403</v>
      </c>
      <c r="N41" s="6"/>
      <c r="O41" s="6">
        <v>314832043</v>
      </c>
      <c r="P41" s="6"/>
      <c r="Q41" s="6">
        <v>0</v>
      </c>
      <c r="R41" s="6"/>
      <c r="S41" s="6">
        <v>314832043</v>
      </c>
    </row>
    <row r="42" spans="1:19" x14ac:dyDescent="0.45">
      <c r="A42" s="1" t="s">
        <v>181</v>
      </c>
      <c r="C42" s="6">
        <v>30</v>
      </c>
      <c r="E42" s="1" t="s">
        <v>210</v>
      </c>
      <c r="G42" s="6">
        <v>20</v>
      </c>
      <c r="H42" s="6"/>
      <c r="I42" s="6">
        <v>36775342439</v>
      </c>
      <c r="J42" s="6"/>
      <c r="K42" s="6">
        <v>0</v>
      </c>
      <c r="L42" s="6"/>
      <c r="M42" s="6">
        <v>36775342439</v>
      </c>
      <c r="N42" s="6"/>
      <c r="O42" s="6">
        <v>179131506719</v>
      </c>
      <c r="P42" s="6"/>
      <c r="Q42" s="6">
        <v>0</v>
      </c>
      <c r="R42" s="6"/>
      <c r="S42" s="6">
        <v>179131506719</v>
      </c>
    </row>
    <row r="43" spans="1:19" x14ac:dyDescent="0.45">
      <c r="A43" s="1" t="s">
        <v>184</v>
      </c>
      <c r="C43" s="6">
        <v>30</v>
      </c>
      <c r="E43" s="1" t="s">
        <v>210</v>
      </c>
      <c r="G43" s="6">
        <v>20</v>
      </c>
      <c r="H43" s="6"/>
      <c r="I43" s="6">
        <v>36775342439</v>
      </c>
      <c r="J43" s="6"/>
      <c r="K43" s="6">
        <v>0</v>
      </c>
      <c r="L43" s="6"/>
      <c r="M43" s="6">
        <v>36775342439</v>
      </c>
      <c r="N43" s="6"/>
      <c r="O43" s="6">
        <v>179131506719</v>
      </c>
      <c r="P43" s="6"/>
      <c r="Q43" s="6">
        <v>0</v>
      </c>
      <c r="R43" s="6"/>
      <c r="S43" s="6">
        <v>179131506719</v>
      </c>
    </row>
    <row r="44" spans="1:19" x14ac:dyDescent="0.45">
      <c r="A44" s="1" t="s">
        <v>211</v>
      </c>
      <c r="C44" s="6">
        <v>1</v>
      </c>
      <c r="E44" s="1" t="s">
        <v>210</v>
      </c>
      <c r="G44" s="6">
        <v>20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547945204</v>
      </c>
      <c r="P44" s="6"/>
      <c r="Q44" s="6">
        <v>0</v>
      </c>
      <c r="R44" s="6"/>
      <c r="S44" s="6">
        <v>547945204</v>
      </c>
    </row>
    <row r="45" spans="1:19" x14ac:dyDescent="0.45">
      <c r="A45" s="1" t="s">
        <v>212</v>
      </c>
      <c r="C45" s="6">
        <v>19</v>
      </c>
      <c r="E45" s="1" t="s">
        <v>210</v>
      </c>
      <c r="G45" s="6">
        <v>20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284931506</v>
      </c>
      <c r="P45" s="6"/>
      <c r="Q45" s="6">
        <v>0</v>
      </c>
      <c r="R45" s="6"/>
      <c r="S45" s="6">
        <v>284931506</v>
      </c>
    </row>
    <row r="46" spans="1:19" x14ac:dyDescent="0.45">
      <c r="A46" s="1" t="s">
        <v>212</v>
      </c>
      <c r="C46" s="6">
        <v>21</v>
      </c>
      <c r="E46" s="1" t="s">
        <v>210</v>
      </c>
      <c r="G46" s="6">
        <v>20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536986298</v>
      </c>
      <c r="P46" s="6"/>
      <c r="Q46" s="6">
        <v>0</v>
      </c>
      <c r="R46" s="6"/>
      <c r="S46" s="6">
        <v>536986298</v>
      </c>
    </row>
    <row r="47" spans="1:19" x14ac:dyDescent="0.45">
      <c r="A47" s="1" t="s">
        <v>186</v>
      </c>
      <c r="C47" s="6">
        <v>1</v>
      </c>
      <c r="E47" s="1" t="s">
        <v>210</v>
      </c>
      <c r="G47" s="6">
        <v>21.5</v>
      </c>
      <c r="H47" s="6"/>
      <c r="I47" s="6">
        <v>5301369881</v>
      </c>
      <c r="J47" s="6"/>
      <c r="K47" s="6">
        <v>-280640</v>
      </c>
      <c r="L47" s="6"/>
      <c r="M47" s="6">
        <v>5301650521</v>
      </c>
      <c r="N47" s="6"/>
      <c r="O47" s="6">
        <v>29716370999</v>
      </c>
      <c r="P47" s="6"/>
      <c r="Q47" s="6">
        <v>0</v>
      </c>
      <c r="R47" s="6"/>
      <c r="S47" s="6">
        <v>29716370999</v>
      </c>
    </row>
    <row r="48" spans="1:19" x14ac:dyDescent="0.45">
      <c r="A48" s="1" t="s">
        <v>189</v>
      </c>
      <c r="C48" s="6">
        <v>7</v>
      </c>
      <c r="E48" s="1" t="s">
        <v>210</v>
      </c>
      <c r="G48" s="6">
        <v>24.5</v>
      </c>
      <c r="H48" s="6"/>
      <c r="I48" s="6">
        <v>6658630120</v>
      </c>
      <c r="J48" s="6"/>
      <c r="K48" s="6">
        <v>0</v>
      </c>
      <c r="L48" s="6"/>
      <c r="M48" s="6">
        <v>6658630120</v>
      </c>
      <c r="N48" s="6"/>
      <c r="O48" s="6">
        <v>30930410880</v>
      </c>
      <c r="P48" s="6"/>
      <c r="Q48" s="6">
        <v>24108483</v>
      </c>
      <c r="R48" s="6"/>
      <c r="S48" s="6">
        <v>30906302397</v>
      </c>
    </row>
    <row r="49" spans="1:19" x14ac:dyDescent="0.45">
      <c r="A49" s="1" t="s">
        <v>192</v>
      </c>
      <c r="C49" s="6">
        <v>28</v>
      </c>
      <c r="E49" s="1" t="s">
        <v>210</v>
      </c>
      <c r="G49" s="6">
        <v>26</v>
      </c>
      <c r="H49" s="6"/>
      <c r="I49" s="6">
        <v>13249315060</v>
      </c>
      <c r="J49" s="6"/>
      <c r="K49" s="6">
        <v>9322193</v>
      </c>
      <c r="L49" s="6"/>
      <c r="M49" s="6">
        <v>13239992867</v>
      </c>
      <c r="N49" s="6"/>
      <c r="O49" s="6">
        <v>26926027380</v>
      </c>
      <c r="P49" s="6"/>
      <c r="Q49" s="6">
        <v>25073483</v>
      </c>
      <c r="R49" s="6"/>
      <c r="S49" s="6">
        <v>26900953897</v>
      </c>
    </row>
    <row r="50" spans="1:19" x14ac:dyDescent="0.45">
      <c r="A50" s="1" t="s">
        <v>154</v>
      </c>
      <c r="C50" s="6">
        <v>20</v>
      </c>
      <c r="E50" s="1" t="s">
        <v>210</v>
      </c>
      <c r="G50" s="6">
        <v>26</v>
      </c>
      <c r="H50" s="6"/>
      <c r="I50" s="6">
        <v>8384109580</v>
      </c>
      <c r="J50" s="6"/>
      <c r="K50" s="6">
        <v>117767071</v>
      </c>
      <c r="L50" s="6"/>
      <c r="M50" s="6">
        <v>8266342509</v>
      </c>
      <c r="N50" s="6"/>
      <c r="O50" s="6">
        <v>8384109580</v>
      </c>
      <c r="P50" s="6"/>
      <c r="Q50" s="6">
        <v>117767071</v>
      </c>
      <c r="R50" s="6"/>
      <c r="S50" s="6">
        <v>8266342509</v>
      </c>
    </row>
    <row r="51" spans="1:19" ht="19.5" thickBot="1" x14ac:dyDescent="0.5">
      <c r="C51" s="6"/>
      <c r="G51" s="6"/>
      <c r="H51" s="6"/>
      <c r="I51" s="9">
        <f>SUM(I8:I50)</f>
        <v>697355335730</v>
      </c>
      <c r="J51" s="6"/>
      <c r="K51" s="9">
        <f>SUM(K8:K50)</f>
        <v>126808617</v>
      </c>
      <c r="L51" s="6"/>
      <c r="M51" s="9">
        <f>SUM(M8:M50)</f>
        <v>697228527113</v>
      </c>
      <c r="N51" s="6"/>
      <c r="O51" s="9">
        <f>SUM(O8:O50)</f>
        <v>4177293915651</v>
      </c>
      <c r="P51" s="6"/>
      <c r="Q51" s="9">
        <f>SUM(Q8:Q50)</f>
        <v>166949037</v>
      </c>
      <c r="R51" s="6"/>
      <c r="S51" s="9">
        <f>SUM(S8:S50)</f>
        <v>4177126966614</v>
      </c>
    </row>
    <row r="52" spans="1:19" ht="19.5" thickTop="1" x14ac:dyDescent="0.45">
      <c r="G52" s="6"/>
      <c r="H52" s="6"/>
      <c r="I52" s="6"/>
      <c r="J52" s="6"/>
      <c r="K52" s="6"/>
      <c r="L52" s="6"/>
      <c r="M52" s="6"/>
      <c r="N52" s="6"/>
      <c r="O52" s="11"/>
      <c r="P52" s="6"/>
      <c r="Q52" s="6"/>
      <c r="R52" s="6"/>
      <c r="S52" s="6"/>
    </row>
    <row r="53" spans="1:19" x14ac:dyDescent="0.45">
      <c r="I53" s="3"/>
      <c r="O53" s="11"/>
    </row>
    <row r="54" spans="1:19" x14ac:dyDescent="0.45">
      <c r="I54" s="17"/>
      <c r="O54" s="17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9"/>
  <sheetViews>
    <sheetView rightToLeft="1" view="pageBreakPreview" zoomScaleNormal="100" zoomScaleSheetLayoutView="100" workbookViewId="0">
      <selection activeCell="I16" sqref="I16"/>
    </sheetView>
  </sheetViews>
  <sheetFormatPr defaultRowHeight="18.75" x14ac:dyDescent="0.45"/>
  <cols>
    <col min="1" max="1" width="30.42578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4.7109375" style="1" customWidth="1"/>
    <col min="10" max="10" width="1" style="1" customWidth="1"/>
    <col min="11" max="11" width="12.42578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5.42578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30" x14ac:dyDescent="0.4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30" x14ac:dyDescent="0.45">
      <c r="A6" s="18" t="s">
        <v>3</v>
      </c>
      <c r="C6" s="19" t="s">
        <v>203</v>
      </c>
      <c r="D6" s="19" t="s">
        <v>203</v>
      </c>
      <c r="E6" s="19" t="s">
        <v>203</v>
      </c>
      <c r="F6" s="19" t="s">
        <v>203</v>
      </c>
      <c r="G6" s="19" t="s">
        <v>203</v>
      </c>
      <c r="H6" s="19" t="s">
        <v>203</v>
      </c>
      <c r="I6" s="19" t="s">
        <v>203</v>
      </c>
      <c r="K6" s="19" t="s">
        <v>204</v>
      </c>
      <c r="L6" s="19" t="s">
        <v>204</v>
      </c>
      <c r="M6" s="19" t="s">
        <v>204</v>
      </c>
      <c r="N6" s="19" t="s">
        <v>204</v>
      </c>
      <c r="O6" s="19" t="s">
        <v>204</v>
      </c>
      <c r="P6" s="19" t="s">
        <v>204</v>
      </c>
      <c r="Q6" s="19" t="s">
        <v>204</v>
      </c>
    </row>
    <row r="7" spans="1:17" ht="64.5" customHeight="1" x14ac:dyDescent="0.45">
      <c r="A7" s="19" t="s">
        <v>3</v>
      </c>
      <c r="C7" s="19" t="s">
        <v>7</v>
      </c>
      <c r="E7" s="19" t="s">
        <v>213</v>
      </c>
      <c r="G7" s="19" t="s">
        <v>214</v>
      </c>
      <c r="I7" s="21" t="s">
        <v>215</v>
      </c>
      <c r="K7" s="19" t="s">
        <v>7</v>
      </c>
      <c r="M7" s="19" t="s">
        <v>213</v>
      </c>
      <c r="O7" s="19" t="s">
        <v>214</v>
      </c>
      <c r="Q7" s="7" t="s">
        <v>215</v>
      </c>
    </row>
    <row r="8" spans="1:17" x14ac:dyDescent="0.45">
      <c r="A8" s="1" t="s">
        <v>19</v>
      </c>
      <c r="C8" s="6">
        <v>70247</v>
      </c>
      <c r="D8" s="6"/>
      <c r="E8" s="6">
        <v>69829030</v>
      </c>
      <c r="F8" s="6"/>
      <c r="G8" s="6">
        <v>69829030</v>
      </c>
      <c r="H8" s="6"/>
      <c r="I8" s="6">
        <v>0</v>
      </c>
      <c r="J8" s="6"/>
      <c r="K8" s="6">
        <v>70247</v>
      </c>
      <c r="L8" s="6"/>
      <c r="M8" s="6">
        <v>69829030</v>
      </c>
      <c r="N8" s="6"/>
      <c r="O8" s="6">
        <v>69829030</v>
      </c>
      <c r="P8" s="6"/>
      <c r="Q8" s="6">
        <v>0</v>
      </c>
    </row>
    <row r="9" spans="1:17" x14ac:dyDescent="0.45">
      <c r="A9" s="1" t="s">
        <v>17</v>
      </c>
      <c r="C9" s="6">
        <v>5487000</v>
      </c>
      <c r="D9" s="6"/>
      <c r="E9" s="6">
        <v>1247137664827</v>
      </c>
      <c r="F9" s="6"/>
      <c r="G9" s="6">
        <v>1226307493202</v>
      </c>
      <c r="H9" s="6"/>
      <c r="I9" s="6">
        <v>20830171625</v>
      </c>
      <c r="J9" s="6"/>
      <c r="K9" s="6">
        <v>5487000</v>
      </c>
      <c r="L9" s="6"/>
      <c r="M9" s="6">
        <v>1247137664827</v>
      </c>
      <c r="N9" s="6"/>
      <c r="O9" s="6">
        <v>1148904779004</v>
      </c>
      <c r="P9" s="6"/>
      <c r="Q9" s="6">
        <v>98232885823</v>
      </c>
    </row>
    <row r="10" spans="1:17" x14ac:dyDescent="0.45">
      <c r="A10" s="1" t="s">
        <v>15</v>
      </c>
      <c r="C10" s="6">
        <v>59405940</v>
      </c>
      <c r="D10" s="6"/>
      <c r="E10" s="6">
        <v>947260745972</v>
      </c>
      <c r="F10" s="6"/>
      <c r="G10" s="6">
        <v>931434682764</v>
      </c>
      <c r="H10" s="6"/>
      <c r="I10" s="6">
        <v>15826063208</v>
      </c>
      <c r="J10" s="6"/>
      <c r="K10" s="6">
        <v>59405940</v>
      </c>
      <c r="L10" s="6"/>
      <c r="M10" s="6">
        <v>947260745972</v>
      </c>
      <c r="N10" s="6"/>
      <c r="O10" s="6">
        <v>872618418006</v>
      </c>
      <c r="P10" s="6"/>
      <c r="Q10" s="6">
        <v>74642327966</v>
      </c>
    </row>
    <row r="11" spans="1:17" x14ac:dyDescent="0.45">
      <c r="A11" s="1" t="s">
        <v>18</v>
      </c>
      <c r="C11" s="6">
        <v>2635520</v>
      </c>
      <c r="D11" s="6"/>
      <c r="E11" s="6">
        <v>18155481886</v>
      </c>
      <c r="F11" s="6"/>
      <c r="G11" s="6">
        <v>19282012508</v>
      </c>
      <c r="H11" s="6"/>
      <c r="I11" s="6">
        <v>-1126530621</v>
      </c>
      <c r="J11" s="6"/>
      <c r="K11" s="6">
        <v>2635520</v>
      </c>
      <c r="L11" s="6"/>
      <c r="M11" s="6">
        <v>18155481886</v>
      </c>
      <c r="N11" s="6"/>
      <c r="O11" s="6">
        <v>10272387370</v>
      </c>
      <c r="P11" s="6"/>
      <c r="Q11" s="6">
        <v>7883094516</v>
      </c>
    </row>
    <row r="12" spans="1:17" x14ac:dyDescent="0.45">
      <c r="A12" s="1" t="s">
        <v>20</v>
      </c>
      <c r="C12" s="6">
        <v>13994627</v>
      </c>
      <c r="D12" s="6"/>
      <c r="E12" s="6">
        <v>114768711497</v>
      </c>
      <c r="F12" s="6"/>
      <c r="G12" s="6">
        <v>136331317899</v>
      </c>
      <c r="H12" s="6"/>
      <c r="I12" s="6">
        <v>-21562606401</v>
      </c>
      <c r="J12" s="6"/>
      <c r="K12" s="6">
        <v>13994627</v>
      </c>
      <c r="L12" s="6"/>
      <c r="M12" s="6">
        <v>114768711497</v>
      </c>
      <c r="N12" s="6"/>
      <c r="O12" s="6">
        <v>80268541253</v>
      </c>
      <c r="P12" s="6"/>
      <c r="Q12" s="6">
        <v>34500170244</v>
      </c>
    </row>
    <row r="13" spans="1:17" x14ac:dyDescent="0.45">
      <c r="A13" s="1" t="s">
        <v>83</v>
      </c>
      <c r="C13" s="6">
        <v>263000</v>
      </c>
      <c r="D13" s="6"/>
      <c r="E13" s="6">
        <v>249860197629</v>
      </c>
      <c r="F13" s="6"/>
      <c r="G13" s="6">
        <v>249035202187</v>
      </c>
      <c r="H13" s="6"/>
      <c r="I13" s="6">
        <v>824995442</v>
      </c>
      <c r="J13" s="6"/>
      <c r="K13" s="6">
        <v>263000</v>
      </c>
      <c r="L13" s="6"/>
      <c r="M13" s="6">
        <v>249860197629</v>
      </c>
      <c r="N13" s="6"/>
      <c r="O13" s="6">
        <v>260908665747</v>
      </c>
      <c r="P13" s="6"/>
      <c r="Q13" s="6">
        <v>-11048468117</v>
      </c>
    </row>
    <row r="14" spans="1:17" x14ac:dyDescent="0.45">
      <c r="A14" s="1" t="s">
        <v>38</v>
      </c>
      <c r="C14" s="6">
        <v>3490000</v>
      </c>
      <c r="D14" s="6"/>
      <c r="E14" s="6">
        <v>4279557829499</v>
      </c>
      <c r="F14" s="6"/>
      <c r="G14" s="6">
        <v>4218303910810</v>
      </c>
      <c r="H14" s="6"/>
      <c r="I14" s="6">
        <v>61253918689</v>
      </c>
      <c r="J14" s="6"/>
      <c r="K14" s="6">
        <v>3490000</v>
      </c>
      <c r="L14" s="6"/>
      <c r="M14" s="6">
        <v>4279557829499</v>
      </c>
      <c r="N14" s="6"/>
      <c r="O14" s="6">
        <v>3989344546783</v>
      </c>
      <c r="P14" s="6"/>
      <c r="Q14" s="6">
        <v>290213282716</v>
      </c>
    </row>
    <row r="15" spans="1:17" x14ac:dyDescent="0.45">
      <c r="A15" s="1" t="s">
        <v>41</v>
      </c>
      <c r="C15" s="6">
        <v>3466000</v>
      </c>
      <c r="D15" s="6"/>
      <c r="E15" s="6">
        <v>3470639250964</v>
      </c>
      <c r="F15" s="6"/>
      <c r="G15" s="6">
        <v>3422191992710</v>
      </c>
      <c r="H15" s="6"/>
      <c r="I15" s="6">
        <v>48447258254</v>
      </c>
      <c r="J15" s="6"/>
      <c r="K15" s="6">
        <v>3466000</v>
      </c>
      <c r="L15" s="6"/>
      <c r="M15" s="6">
        <v>3470639250964</v>
      </c>
      <c r="N15" s="6"/>
      <c r="O15" s="6">
        <v>3299158538681</v>
      </c>
      <c r="P15" s="6"/>
      <c r="Q15" s="6">
        <v>171480712283</v>
      </c>
    </row>
    <row r="16" spans="1:17" x14ac:dyDescent="0.45">
      <c r="A16" s="1" t="s">
        <v>104</v>
      </c>
      <c r="C16" s="6">
        <v>2990310</v>
      </c>
      <c r="D16" s="6"/>
      <c r="E16" s="6">
        <v>2953570885060</v>
      </c>
      <c r="F16" s="6"/>
      <c r="G16" s="6">
        <v>2989768006313</v>
      </c>
      <c r="H16" s="6"/>
      <c r="I16" s="6">
        <v>-36197121252</v>
      </c>
      <c r="J16" s="6"/>
      <c r="K16" s="6">
        <v>2990310</v>
      </c>
      <c r="L16" s="6"/>
      <c r="M16" s="6">
        <v>2953570885060</v>
      </c>
      <c r="N16" s="6"/>
      <c r="O16" s="6">
        <v>2989768006313</v>
      </c>
      <c r="P16" s="6"/>
      <c r="Q16" s="6">
        <v>-36197121252</v>
      </c>
    </row>
    <row r="17" spans="1:17" x14ac:dyDescent="0.45">
      <c r="A17" s="1" t="s">
        <v>77</v>
      </c>
      <c r="C17" s="6">
        <v>995000</v>
      </c>
      <c r="D17" s="6"/>
      <c r="E17" s="6">
        <v>1004767852812</v>
      </c>
      <c r="F17" s="6"/>
      <c r="G17" s="6">
        <v>1004767852812</v>
      </c>
      <c r="H17" s="6"/>
      <c r="I17" s="6">
        <v>0</v>
      </c>
      <c r="J17" s="6"/>
      <c r="K17" s="6">
        <v>995000</v>
      </c>
      <c r="L17" s="6"/>
      <c r="M17" s="6">
        <v>1004767852812</v>
      </c>
      <c r="N17" s="6"/>
      <c r="O17" s="6">
        <v>994819656250</v>
      </c>
      <c r="P17" s="6"/>
      <c r="Q17" s="6">
        <v>9948196562</v>
      </c>
    </row>
    <row r="18" spans="1:17" x14ac:dyDescent="0.45">
      <c r="A18" s="1" t="s">
        <v>116</v>
      </c>
      <c r="C18" s="6">
        <v>1993059</v>
      </c>
      <c r="D18" s="6"/>
      <c r="E18" s="6">
        <v>2012624735636</v>
      </c>
      <c r="F18" s="6"/>
      <c r="G18" s="6">
        <v>2032551713217</v>
      </c>
      <c r="H18" s="6"/>
      <c r="I18" s="6">
        <v>-19926977580</v>
      </c>
      <c r="J18" s="6"/>
      <c r="K18" s="6">
        <v>1993059</v>
      </c>
      <c r="L18" s="6"/>
      <c r="M18" s="6">
        <v>2012624735636</v>
      </c>
      <c r="N18" s="6"/>
      <c r="O18" s="6">
        <v>1992698980023</v>
      </c>
      <c r="P18" s="6"/>
      <c r="Q18" s="6">
        <v>19925755613</v>
      </c>
    </row>
    <row r="19" spans="1:17" x14ac:dyDescent="0.45">
      <c r="A19" s="1" t="s">
        <v>95</v>
      </c>
      <c r="C19" s="6">
        <v>591900</v>
      </c>
      <c r="D19" s="6"/>
      <c r="E19" s="6">
        <v>579956863762</v>
      </c>
      <c r="F19" s="6"/>
      <c r="G19" s="6">
        <v>588411519278</v>
      </c>
      <c r="H19" s="6"/>
      <c r="I19" s="6">
        <v>-8454655515</v>
      </c>
      <c r="J19" s="6"/>
      <c r="K19" s="6">
        <v>591900</v>
      </c>
      <c r="L19" s="6"/>
      <c r="M19" s="6">
        <v>579956863762</v>
      </c>
      <c r="N19" s="6"/>
      <c r="O19" s="6">
        <v>584277542401</v>
      </c>
      <c r="P19" s="6"/>
      <c r="Q19" s="6">
        <v>-4320678638</v>
      </c>
    </row>
    <row r="20" spans="1:17" x14ac:dyDescent="0.45">
      <c r="A20" s="1" t="s">
        <v>50</v>
      </c>
      <c r="C20" s="6">
        <v>166772</v>
      </c>
      <c r="D20" s="6"/>
      <c r="E20" s="6">
        <v>150401078862</v>
      </c>
      <c r="F20" s="6"/>
      <c r="G20" s="6">
        <v>147871606172</v>
      </c>
      <c r="H20" s="6"/>
      <c r="I20" s="6">
        <v>2529472690</v>
      </c>
      <c r="J20" s="6"/>
      <c r="K20" s="6">
        <v>166772</v>
      </c>
      <c r="L20" s="6"/>
      <c r="M20" s="6">
        <v>150401078862</v>
      </c>
      <c r="N20" s="6"/>
      <c r="O20" s="6">
        <v>135811173762</v>
      </c>
      <c r="P20" s="6"/>
      <c r="Q20" s="6">
        <v>14589905100</v>
      </c>
    </row>
    <row r="21" spans="1:17" x14ac:dyDescent="0.45">
      <c r="A21" s="1" t="s">
        <v>65</v>
      </c>
      <c r="C21" s="6">
        <v>1508020</v>
      </c>
      <c r="D21" s="6"/>
      <c r="E21" s="6">
        <v>1522824138088</v>
      </c>
      <c r="F21" s="6"/>
      <c r="G21" s="6">
        <v>1522824138088</v>
      </c>
      <c r="H21" s="6"/>
      <c r="I21" s="6">
        <v>0</v>
      </c>
      <c r="J21" s="6"/>
      <c r="K21" s="6">
        <v>1508020</v>
      </c>
      <c r="L21" s="6"/>
      <c r="M21" s="6">
        <v>1522824138088</v>
      </c>
      <c r="N21" s="6"/>
      <c r="O21" s="6">
        <v>1507746671375</v>
      </c>
      <c r="P21" s="6"/>
      <c r="Q21" s="6">
        <v>15077466713</v>
      </c>
    </row>
    <row r="22" spans="1:17" x14ac:dyDescent="0.45">
      <c r="A22" s="1" t="s">
        <v>80</v>
      </c>
      <c r="C22" s="6">
        <v>2495000</v>
      </c>
      <c r="D22" s="6"/>
      <c r="E22" s="6">
        <v>2519493259062</v>
      </c>
      <c r="F22" s="6"/>
      <c r="G22" s="6">
        <v>2519493259062</v>
      </c>
      <c r="H22" s="6"/>
      <c r="I22" s="6">
        <v>0</v>
      </c>
      <c r="J22" s="6"/>
      <c r="K22" s="6">
        <v>2495000</v>
      </c>
      <c r="L22" s="6"/>
      <c r="M22" s="6">
        <v>2519493259062</v>
      </c>
      <c r="N22" s="6"/>
      <c r="O22" s="6">
        <v>2494547781250</v>
      </c>
      <c r="P22" s="6"/>
      <c r="Q22" s="6">
        <v>24945477812</v>
      </c>
    </row>
    <row r="23" spans="1:17" x14ac:dyDescent="0.45">
      <c r="A23" s="1" t="s">
        <v>44</v>
      </c>
      <c r="C23" s="6">
        <v>2495000</v>
      </c>
      <c r="D23" s="6"/>
      <c r="E23" s="6">
        <v>2519493259062</v>
      </c>
      <c r="F23" s="6"/>
      <c r="G23" s="6">
        <v>2519493259062</v>
      </c>
      <c r="H23" s="6"/>
      <c r="I23" s="6">
        <v>0</v>
      </c>
      <c r="J23" s="6"/>
      <c r="K23" s="6">
        <v>2495000</v>
      </c>
      <c r="L23" s="6"/>
      <c r="M23" s="6">
        <v>2519493259062</v>
      </c>
      <c r="N23" s="6"/>
      <c r="O23" s="6">
        <v>2494547781250</v>
      </c>
      <c r="P23" s="6"/>
      <c r="Q23" s="6">
        <v>24945477812</v>
      </c>
    </row>
    <row r="24" spans="1:17" x14ac:dyDescent="0.45">
      <c r="A24" s="1" t="s">
        <v>47</v>
      </c>
      <c r="C24" s="6">
        <v>36725</v>
      </c>
      <c r="D24" s="6"/>
      <c r="E24" s="6">
        <v>36641969439</v>
      </c>
      <c r="F24" s="6"/>
      <c r="G24" s="6">
        <v>36718343593</v>
      </c>
      <c r="H24" s="6"/>
      <c r="I24" s="6">
        <v>-76374153</v>
      </c>
      <c r="J24" s="6"/>
      <c r="K24" s="6">
        <v>36725</v>
      </c>
      <c r="L24" s="6"/>
      <c r="M24" s="6">
        <v>36641969439</v>
      </c>
      <c r="N24" s="6"/>
      <c r="O24" s="6">
        <v>36718343593</v>
      </c>
      <c r="P24" s="6"/>
      <c r="Q24" s="6">
        <v>-76374153</v>
      </c>
    </row>
    <row r="25" spans="1:17" x14ac:dyDescent="0.45">
      <c r="A25" s="1" t="s">
        <v>89</v>
      </c>
      <c r="C25" s="6">
        <v>2095500</v>
      </c>
      <c r="D25" s="6"/>
      <c r="E25" s="6">
        <v>2081082885347</v>
      </c>
      <c r="F25" s="6"/>
      <c r="G25" s="6">
        <v>2067326588629</v>
      </c>
      <c r="H25" s="6"/>
      <c r="I25" s="6">
        <v>13756296718</v>
      </c>
      <c r="J25" s="6"/>
      <c r="K25" s="6">
        <v>2095500</v>
      </c>
      <c r="L25" s="6"/>
      <c r="M25" s="6">
        <v>2081082885347</v>
      </c>
      <c r="N25" s="6"/>
      <c r="O25" s="6">
        <v>2012130384755</v>
      </c>
      <c r="P25" s="6"/>
      <c r="Q25" s="6">
        <v>68952500592</v>
      </c>
    </row>
    <row r="26" spans="1:17" x14ac:dyDescent="0.45">
      <c r="A26" s="1" t="s">
        <v>92</v>
      </c>
      <c r="C26" s="6">
        <v>1000000</v>
      </c>
      <c r="D26" s="6"/>
      <c r="E26" s="6">
        <v>999818750000</v>
      </c>
      <c r="F26" s="6"/>
      <c r="G26" s="6">
        <v>999818750000</v>
      </c>
      <c r="H26" s="6"/>
      <c r="I26" s="6">
        <v>0</v>
      </c>
      <c r="J26" s="6"/>
      <c r="K26" s="6">
        <v>1000000</v>
      </c>
      <c r="L26" s="6"/>
      <c r="M26" s="6">
        <v>999818750000</v>
      </c>
      <c r="N26" s="6"/>
      <c r="O26" s="6">
        <v>999818750000</v>
      </c>
      <c r="P26" s="6"/>
      <c r="Q26" s="6">
        <v>0</v>
      </c>
    </row>
    <row r="27" spans="1:17" x14ac:dyDescent="0.45">
      <c r="A27" s="1" t="s">
        <v>56</v>
      </c>
      <c r="C27" s="6">
        <v>45170</v>
      </c>
      <c r="D27" s="6"/>
      <c r="E27" s="6">
        <v>41594029715</v>
      </c>
      <c r="F27" s="6"/>
      <c r="G27" s="6">
        <v>40871440708</v>
      </c>
      <c r="H27" s="6"/>
      <c r="I27" s="6">
        <v>722589007</v>
      </c>
      <c r="J27" s="6"/>
      <c r="K27" s="6">
        <v>45170</v>
      </c>
      <c r="L27" s="6"/>
      <c r="M27" s="6">
        <v>41594029715</v>
      </c>
      <c r="N27" s="6"/>
      <c r="O27" s="6">
        <v>37258495673</v>
      </c>
      <c r="P27" s="6"/>
      <c r="Q27" s="6">
        <v>4335534042</v>
      </c>
    </row>
    <row r="28" spans="1:17" x14ac:dyDescent="0.45">
      <c r="A28" s="1" t="s">
        <v>110</v>
      </c>
      <c r="C28" s="6">
        <v>998998</v>
      </c>
      <c r="D28" s="6"/>
      <c r="E28" s="6">
        <v>1008805100928</v>
      </c>
      <c r="F28" s="6"/>
      <c r="G28" s="6">
        <v>1008805100928</v>
      </c>
      <c r="H28" s="6"/>
      <c r="I28" s="6">
        <v>0</v>
      </c>
      <c r="J28" s="6"/>
      <c r="K28" s="6">
        <v>998998</v>
      </c>
      <c r="L28" s="6"/>
      <c r="M28" s="6">
        <v>1008805100928</v>
      </c>
      <c r="N28" s="6"/>
      <c r="O28" s="6">
        <v>949068080000</v>
      </c>
      <c r="P28" s="6"/>
      <c r="Q28" s="6">
        <v>59737020928</v>
      </c>
    </row>
    <row r="29" spans="1:17" x14ac:dyDescent="0.45">
      <c r="A29" s="1" t="s">
        <v>107</v>
      </c>
      <c r="C29" s="6">
        <v>495000</v>
      </c>
      <c r="D29" s="6"/>
      <c r="E29" s="6">
        <v>499859384062</v>
      </c>
      <c r="F29" s="6"/>
      <c r="G29" s="6">
        <v>499859384062</v>
      </c>
      <c r="H29" s="6"/>
      <c r="I29" s="6">
        <v>0</v>
      </c>
      <c r="J29" s="6"/>
      <c r="K29" s="6">
        <v>495000</v>
      </c>
      <c r="L29" s="6"/>
      <c r="M29" s="6">
        <v>499859384062</v>
      </c>
      <c r="N29" s="6"/>
      <c r="O29" s="6">
        <v>494910281250</v>
      </c>
      <c r="P29" s="6"/>
      <c r="Q29" s="6">
        <v>4949102812</v>
      </c>
    </row>
    <row r="30" spans="1:17" x14ac:dyDescent="0.45">
      <c r="A30" s="1" t="s">
        <v>101</v>
      </c>
      <c r="C30" s="6">
        <v>241900</v>
      </c>
      <c r="D30" s="6"/>
      <c r="E30" s="6">
        <v>241856155625</v>
      </c>
      <c r="F30" s="6"/>
      <c r="G30" s="6">
        <v>237042149973</v>
      </c>
      <c r="H30" s="6"/>
      <c r="I30" s="6">
        <v>4814005652</v>
      </c>
      <c r="J30" s="6"/>
      <c r="K30" s="6">
        <v>241900</v>
      </c>
      <c r="L30" s="6"/>
      <c r="M30" s="6">
        <v>241856155625</v>
      </c>
      <c r="N30" s="6"/>
      <c r="O30" s="6">
        <v>235900609768</v>
      </c>
      <c r="P30" s="6"/>
      <c r="Q30" s="6">
        <v>5955545857</v>
      </c>
    </row>
    <row r="31" spans="1:17" x14ac:dyDescent="0.45">
      <c r="A31" s="1" t="s">
        <v>74</v>
      </c>
      <c r="C31" s="6">
        <v>100</v>
      </c>
      <c r="D31" s="6"/>
      <c r="E31" s="6">
        <v>100981693</v>
      </c>
      <c r="F31" s="6"/>
      <c r="G31" s="6">
        <v>100981693</v>
      </c>
      <c r="H31" s="6"/>
      <c r="I31" s="6">
        <v>0</v>
      </c>
      <c r="J31" s="6"/>
      <c r="K31" s="6">
        <v>100</v>
      </c>
      <c r="L31" s="6"/>
      <c r="M31" s="6">
        <v>100981693</v>
      </c>
      <c r="N31" s="6"/>
      <c r="O31" s="6">
        <v>100981693</v>
      </c>
      <c r="P31" s="6"/>
      <c r="Q31" s="6">
        <v>0</v>
      </c>
    </row>
    <row r="32" spans="1:17" x14ac:dyDescent="0.45">
      <c r="A32" s="1" t="s">
        <v>71</v>
      </c>
      <c r="C32" s="6">
        <v>2597880</v>
      </c>
      <c r="D32" s="6"/>
      <c r="E32" s="6">
        <v>2597409134250</v>
      </c>
      <c r="F32" s="6"/>
      <c r="G32" s="6">
        <v>2623383225592</v>
      </c>
      <c r="H32" s="6"/>
      <c r="I32" s="6">
        <v>-25974091342</v>
      </c>
      <c r="J32" s="6"/>
      <c r="K32" s="6">
        <v>2597880</v>
      </c>
      <c r="L32" s="6"/>
      <c r="M32" s="6">
        <v>2597409134250</v>
      </c>
      <c r="N32" s="6"/>
      <c r="O32" s="6">
        <v>2623383225592</v>
      </c>
      <c r="P32" s="6"/>
      <c r="Q32" s="6">
        <v>-25974091342</v>
      </c>
    </row>
    <row r="33" spans="1:17" x14ac:dyDescent="0.45">
      <c r="A33" s="1" t="s">
        <v>119</v>
      </c>
      <c r="C33" s="6">
        <v>1999000</v>
      </c>
      <c r="D33" s="6"/>
      <c r="E33" s="6">
        <v>1998637681250</v>
      </c>
      <c r="F33" s="6"/>
      <c r="G33" s="6">
        <v>1998637681250</v>
      </c>
      <c r="H33" s="6"/>
      <c r="I33" s="6">
        <v>0</v>
      </c>
      <c r="J33" s="6"/>
      <c r="K33" s="6">
        <v>1999000</v>
      </c>
      <c r="L33" s="6"/>
      <c r="M33" s="6">
        <v>1998637681250</v>
      </c>
      <c r="N33" s="6"/>
      <c r="O33" s="6">
        <v>1998637681250</v>
      </c>
      <c r="P33" s="6"/>
      <c r="Q33" s="6">
        <v>0</v>
      </c>
    </row>
    <row r="34" spans="1:17" x14ac:dyDescent="0.45">
      <c r="A34" s="1" t="s">
        <v>68</v>
      </c>
      <c r="C34" s="6">
        <v>1999000</v>
      </c>
      <c r="D34" s="6"/>
      <c r="E34" s="6">
        <v>1978851168205</v>
      </c>
      <c r="F34" s="6"/>
      <c r="G34" s="6">
        <v>2018624058062</v>
      </c>
      <c r="H34" s="6"/>
      <c r="I34" s="6">
        <v>-39772889856</v>
      </c>
      <c r="J34" s="6"/>
      <c r="K34" s="6">
        <v>1999000</v>
      </c>
      <c r="L34" s="6"/>
      <c r="M34" s="6">
        <v>1978851168205</v>
      </c>
      <c r="N34" s="6"/>
      <c r="O34" s="6">
        <v>1998637681249</v>
      </c>
      <c r="P34" s="6"/>
      <c r="Q34" s="6">
        <v>-19786513043</v>
      </c>
    </row>
    <row r="35" spans="1:17" x14ac:dyDescent="0.45">
      <c r="A35" s="1" t="s">
        <v>59</v>
      </c>
      <c r="C35" s="6">
        <v>38458</v>
      </c>
      <c r="D35" s="6"/>
      <c r="E35" s="6">
        <v>38046909167</v>
      </c>
      <c r="F35" s="6"/>
      <c r="G35" s="6">
        <v>37225210667</v>
      </c>
      <c r="H35" s="6"/>
      <c r="I35" s="6">
        <v>821698500</v>
      </c>
      <c r="J35" s="6"/>
      <c r="K35" s="6">
        <v>38458</v>
      </c>
      <c r="L35" s="6"/>
      <c r="M35" s="6">
        <v>38046909167</v>
      </c>
      <c r="N35" s="6"/>
      <c r="O35" s="6">
        <v>34306008508</v>
      </c>
      <c r="P35" s="6"/>
      <c r="Q35" s="6">
        <v>3740900659</v>
      </c>
    </row>
    <row r="36" spans="1:17" x14ac:dyDescent="0.45">
      <c r="A36" s="1" t="s">
        <v>113</v>
      </c>
      <c r="C36" s="6">
        <v>2999000</v>
      </c>
      <c r="D36" s="6"/>
      <c r="E36" s="6">
        <v>3028440995562</v>
      </c>
      <c r="F36" s="6"/>
      <c r="G36" s="6">
        <v>3028440995562</v>
      </c>
      <c r="H36" s="6"/>
      <c r="I36" s="6">
        <v>0</v>
      </c>
      <c r="J36" s="6"/>
      <c r="K36" s="6">
        <v>2999000</v>
      </c>
      <c r="L36" s="6"/>
      <c r="M36" s="6">
        <v>3028440995562</v>
      </c>
      <c r="N36" s="6"/>
      <c r="O36" s="6">
        <v>2999020011452</v>
      </c>
      <c r="P36" s="6"/>
      <c r="Q36" s="6">
        <v>29420984110</v>
      </c>
    </row>
    <row r="37" spans="1:17" x14ac:dyDescent="0.45">
      <c r="A37" s="1" t="s">
        <v>98</v>
      </c>
      <c r="C37" s="6">
        <v>4100</v>
      </c>
      <c r="D37" s="6"/>
      <c r="E37" s="6">
        <v>3832805178</v>
      </c>
      <c r="F37" s="6"/>
      <c r="G37" s="6">
        <v>3907206690</v>
      </c>
      <c r="H37" s="6"/>
      <c r="I37" s="6">
        <v>-74401511</v>
      </c>
      <c r="J37" s="6"/>
      <c r="K37" s="6">
        <v>4100</v>
      </c>
      <c r="L37" s="6"/>
      <c r="M37" s="6">
        <v>3832805178</v>
      </c>
      <c r="N37" s="6"/>
      <c r="O37" s="6">
        <v>4091058361</v>
      </c>
      <c r="P37" s="6"/>
      <c r="Q37" s="6">
        <v>-258253182</v>
      </c>
    </row>
    <row r="38" spans="1:17" x14ac:dyDescent="0.45">
      <c r="A38" s="1" t="s">
        <v>86</v>
      </c>
      <c r="C38" s="6">
        <v>1348600</v>
      </c>
      <c r="D38" s="6"/>
      <c r="E38" s="6">
        <v>1348045444469</v>
      </c>
      <c r="F38" s="6"/>
      <c r="G38" s="6">
        <v>1345696609073</v>
      </c>
      <c r="H38" s="6"/>
      <c r="I38" s="6">
        <v>2348835396</v>
      </c>
      <c r="J38" s="6"/>
      <c r="K38" s="6">
        <v>1348600</v>
      </c>
      <c r="L38" s="6"/>
      <c r="M38" s="6">
        <v>1348045444469</v>
      </c>
      <c r="N38" s="6"/>
      <c r="O38" s="6">
        <v>1336081389761</v>
      </c>
      <c r="P38" s="6"/>
      <c r="Q38" s="6">
        <v>11964054708</v>
      </c>
    </row>
    <row r="39" spans="1:17" x14ac:dyDescent="0.45">
      <c r="A39" s="1" t="s">
        <v>62</v>
      </c>
      <c r="C39" s="6">
        <v>6498900</v>
      </c>
      <c r="D39" s="6"/>
      <c r="E39" s="6">
        <v>6627676515862</v>
      </c>
      <c r="F39" s="6"/>
      <c r="G39" s="6">
        <v>6627676515862</v>
      </c>
      <c r="H39" s="6"/>
      <c r="I39" s="6">
        <v>0</v>
      </c>
      <c r="J39" s="6"/>
      <c r="K39" s="6">
        <v>6498900</v>
      </c>
      <c r="L39" s="6"/>
      <c r="M39" s="6">
        <v>6627676515862</v>
      </c>
      <c r="N39" s="6"/>
      <c r="O39" s="6">
        <v>6562699295119</v>
      </c>
      <c r="P39" s="6"/>
      <c r="Q39" s="6">
        <v>64977220743</v>
      </c>
    </row>
    <row r="40" spans="1:17" x14ac:dyDescent="0.45">
      <c r="A40" s="1" t="s">
        <v>53</v>
      </c>
      <c r="C40" s="6">
        <v>156899</v>
      </c>
      <c r="D40" s="6"/>
      <c r="E40" s="6">
        <v>109919202832</v>
      </c>
      <c r="F40" s="6"/>
      <c r="G40" s="6">
        <v>107715171435</v>
      </c>
      <c r="H40" s="6"/>
      <c r="I40" s="6">
        <f>2204031397-8</f>
        <v>2204031389</v>
      </c>
      <c r="J40" s="6"/>
      <c r="K40" s="6">
        <v>156899</v>
      </c>
      <c r="L40" s="6"/>
      <c r="M40" s="6">
        <v>109919202832</v>
      </c>
      <c r="N40" s="6"/>
      <c r="O40" s="6">
        <v>98044101285</v>
      </c>
      <c r="P40" s="6"/>
      <c r="Q40" s="6">
        <f>11875101547-6</f>
        <v>11875101541</v>
      </c>
    </row>
    <row r="41" spans="1:17" ht="19.5" thickBot="1" x14ac:dyDescent="0.5">
      <c r="C41" s="9">
        <f>SUM(C8:C40)</f>
        <v>124602625</v>
      </c>
      <c r="D41" s="6"/>
      <c r="E41" s="9">
        <f>SUM(E8:E40)</f>
        <v>46231200897232</v>
      </c>
      <c r="F41" s="6"/>
      <c r="G41" s="9">
        <f>SUM(G8:G40)</f>
        <v>46209987208893</v>
      </c>
      <c r="H41" s="6"/>
      <c r="I41" s="9">
        <f>SUM(I8:I40)</f>
        <v>21213688339</v>
      </c>
      <c r="J41" s="6"/>
      <c r="K41" s="9">
        <f>SUM(K8:K40)</f>
        <v>124602625</v>
      </c>
      <c r="L41" s="6"/>
      <c r="M41" s="9">
        <f>SUM(M8:M40)</f>
        <v>46231200897232</v>
      </c>
      <c r="N41" s="6"/>
      <c r="O41" s="9">
        <f>SUM(O8:O40)</f>
        <v>45276569677807</v>
      </c>
      <c r="P41" s="6"/>
      <c r="Q41" s="9">
        <f>SUM(Q8:Q40)</f>
        <v>954631219425</v>
      </c>
    </row>
    <row r="42" spans="1:17" ht="19.5" thickTop="1" x14ac:dyDescent="0.45">
      <c r="E42" s="3"/>
      <c r="I42" s="17"/>
      <c r="M42" s="3"/>
      <c r="O42" s="3"/>
      <c r="Q42" s="17"/>
    </row>
    <row r="43" spans="1:17" x14ac:dyDescent="0.45">
      <c r="E43" s="3"/>
      <c r="I43" s="17"/>
      <c r="M43" s="3"/>
      <c r="O43" s="3"/>
    </row>
    <row r="44" spans="1:17" x14ac:dyDescent="0.45">
      <c r="E44" s="3"/>
      <c r="M44" s="3"/>
      <c r="O44" s="3"/>
    </row>
    <row r="45" spans="1:17" x14ac:dyDescent="0.45">
      <c r="E45" s="17"/>
      <c r="M45" s="17"/>
    </row>
    <row r="46" spans="1:17" x14ac:dyDescent="0.45">
      <c r="M46" s="3"/>
    </row>
    <row r="47" spans="1:17" x14ac:dyDescent="0.45">
      <c r="M47" s="17"/>
    </row>
    <row r="48" spans="1:17" x14ac:dyDescent="0.45">
      <c r="M48" s="3"/>
    </row>
    <row r="49" spans="13:13" x14ac:dyDescent="0.45">
      <c r="M49" s="3"/>
    </row>
  </sheetData>
  <mergeCells count="13">
    <mergeCell ref="A4:Q4"/>
    <mergeCell ref="A3:Q3"/>
    <mergeCell ref="A2:Q2"/>
    <mergeCell ref="K7"/>
    <mergeCell ref="M7"/>
    <mergeCell ref="O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1"/>
  <sheetViews>
    <sheetView rightToLeft="1" view="pageBreakPreview" zoomScale="60" zoomScaleNormal="100" workbookViewId="0">
      <selection activeCell="O30" sqref="O30"/>
    </sheetView>
  </sheetViews>
  <sheetFormatPr defaultRowHeight="18.75" x14ac:dyDescent="0.45"/>
  <cols>
    <col min="1" max="1" width="31.285156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8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30" x14ac:dyDescent="0.45">
      <c r="A3" s="18" t="s">
        <v>201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30" x14ac:dyDescent="0.45">
      <c r="A6" s="18" t="s">
        <v>3</v>
      </c>
      <c r="C6" s="19" t="s">
        <v>203</v>
      </c>
      <c r="D6" s="19" t="s">
        <v>203</v>
      </c>
      <c r="E6" s="19" t="s">
        <v>203</v>
      </c>
      <c r="F6" s="19" t="s">
        <v>203</v>
      </c>
      <c r="G6" s="19" t="s">
        <v>203</v>
      </c>
      <c r="H6" s="19" t="s">
        <v>203</v>
      </c>
      <c r="I6" s="19" t="s">
        <v>203</v>
      </c>
      <c r="K6" s="19" t="s">
        <v>204</v>
      </c>
      <c r="L6" s="19" t="s">
        <v>204</v>
      </c>
      <c r="M6" s="19" t="s">
        <v>204</v>
      </c>
      <c r="N6" s="19" t="s">
        <v>204</v>
      </c>
      <c r="O6" s="19" t="s">
        <v>204</v>
      </c>
      <c r="P6" s="19" t="s">
        <v>204</v>
      </c>
      <c r="Q6" s="19" t="s">
        <v>204</v>
      </c>
    </row>
    <row r="7" spans="1:17" ht="30" x14ac:dyDescent="0.45">
      <c r="A7" s="19" t="s">
        <v>3</v>
      </c>
      <c r="C7" s="19" t="s">
        <v>7</v>
      </c>
      <c r="E7" s="19" t="s">
        <v>213</v>
      </c>
      <c r="G7" s="19" t="s">
        <v>214</v>
      </c>
      <c r="I7" s="19" t="s">
        <v>216</v>
      </c>
      <c r="K7" s="19" t="s">
        <v>7</v>
      </c>
      <c r="M7" s="19" t="s">
        <v>213</v>
      </c>
      <c r="O7" s="19" t="s">
        <v>214</v>
      </c>
      <c r="Q7" s="19" t="s">
        <v>216</v>
      </c>
    </row>
    <row r="8" spans="1:17" x14ac:dyDescent="0.45">
      <c r="A8" s="1" t="s">
        <v>16</v>
      </c>
      <c r="C8" s="6">
        <v>16250015</v>
      </c>
      <c r="D8" s="6"/>
      <c r="E8" s="6">
        <v>324880689849</v>
      </c>
      <c r="F8" s="6"/>
      <c r="G8" s="6">
        <v>230543374502</v>
      </c>
      <c r="H8" s="6"/>
      <c r="I8" s="6">
        <v>94337315347</v>
      </c>
      <c r="J8" s="6"/>
      <c r="K8" s="6">
        <v>27875338</v>
      </c>
      <c r="L8" s="6"/>
      <c r="M8" s="6">
        <v>492354631001</v>
      </c>
      <c r="N8" s="6"/>
      <c r="O8" s="6">
        <v>394882366199</v>
      </c>
      <c r="P8" s="6"/>
      <c r="Q8" s="6">
        <v>97472264802</v>
      </c>
    </row>
    <row r="9" spans="1:17" x14ac:dyDescent="0.45">
      <c r="A9" s="1" t="s">
        <v>22</v>
      </c>
      <c r="C9" s="6">
        <v>1283203</v>
      </c>
      <c r="D9" s="6"/>
      <c r="E9" s="6">
        <v>166618295539</v>
      </c>
      <c r="F9" s="6"/>
      <c r="G9" s="6">
        <v>105354029947</v>
      </c>
      <c r="H9" s="6"/>
      <c r="I9" s="6">
        <v>61264265592</v>
      </c>
      <c r="J9" s="6"/>
      <c r="K9" s="6">
        <v>1283203</v>
      </c>
      <c r="L9" s="6"/>
      <c r="M9" s="6">
        <v>166618295539</v>
      </c>
      <c r="N9" s="6"/>
      <c r="O9" s="6">
        <v>105354029947</v>
      </c>
      <c r="P9" s="6"/>
      <c r="Q9" s="6">
        <v>61264265592</v>
      </c>
    </row>
    <row r="10" spans="1:17" x14ac:dyDescent="0.45">
      <c r="A10" s="1" t="s">
        <v>23</v>
      </c>
      <c r="C10" s="6">
        <v>2000000</v>
      </c>
      <c r="D10" s="6"/>
      <c r="E10" s="6">
        <v>32960812500</v>
      </c>
      <c r="F10" s="6"/>
      <c r="G10" s="6">
        <v>20897155123</v>
      </c>
      <c r="H10" s="6"/>
      <c r="I10" s="6">
        <v>12063657377</v>
      </c>
      <c r="J10" s="6"/>
      <c r="K10" s="6">
        <v>3500000</v>
      </c>
      <c r="L10" s="6"/>
      <c r="M10" s="6">
        <v>50590352538</v>
      </c>
      <c r="N10" s="6"/>
      <c r="O10" s="6">
        <v>36570021468</v>
      </c>
      <c r="P10" s="6"/>
      <c r="Q10" s="6">
        <v>14020331070</v>
      </c>
    </row>
    <row r="11" spans="1:17" x14ac:dyDescent="0.45">
      <c r="A11" s="1" t="s">
        <v>21</v>
      </c>
      <c r="C11" s="6">
        <v>1936623</v>
      </c>
      <c r="D11" s="6"/>
      <c r="E11" s="6">
        <v>693494987253</v>
      </c>
      <c r="F11" s="6"/>
      <c r="G11" s="6">
        <v>527097385515</v>
      </c>
      <c r="H11" s="6"/>
      <c r="I11" s="6">
        <v>166397601738</v>
      </c>
      <c r="J11" s="6"/>
      <c r="K11" s="6">
        <v>3288623</v>
      </c>
      <c r="L11" s="6"/>
      <c r="M11" s="6">
        <v>1017908887728</v>
      </c>
      <c r="N11" s="6"/>
      <c r="O11" s="6">
        <v>843316962919</v>
      </c>
      <c r="P11" s="6"/>
      <c r="Q11" s="6">
        <v>174591924809</v>
      </c>
    </row>
    <row r="12" spans="1:17" x14ac:dyDescent="0.45">
      <c r="A12" s="1" t="s">
        <v>95</v>
      </c>
      <c r="C12" s="6">
        <v>5000</v>
      </c>
      <c r="D12" s="6"/>
      <c r="E12" s="6">
        <v>4999093750</v>
      </c>
      <c r="F12" s="6"/>
      <c r="G12" s="6">
        <v>4935610258</v>
      </c>
      <c r="H12" s="6"/>
      <c r="I12" s="6">
        <v>63483492</v>
      </c>
      <c r="J12" s="6"/>
      <c r="K12" s="6">
        <v>1005000</v>
      </c>
      <c r="L12" s="6"/>
      <c r="M12" s="6">
        <v>993715693440</v>
      </c>
      <c r="N12" s="6"/>
      <c r="O12" s="6">
        <v>992057661948</v>
      </c>
      <c r="P12" s="6"/>
      <c r="Q12" s="6">
        <v>1658031492</v>
      </c>
    </row>
    <row r="13" spans="1:17" x14ac:dyDescent="0.45">
      <c r="A13" s="1" t="s">
        <v>101</v>
      </c>
      <c r="C13" s="6">
        <v>5000</v>
      </c>
      <c r="D13" s="6"/>
      <c r="E13" s="6">
        <v>4999093750</v>
      </c>
      <c r="F13" s="6"/>
      <c r="G13" s="6">
        <v>4875994414</v>
      </c>
      <c r="H13" s="6"/>
      <c r="I13" s="6">
        <v>123099336</v>
      </c>
      <c r="J13" s="6"/>
      <c r="K13" s="6">
        <v>5000</v>
      </c>
      <c r="L13" s="6"/>
      <c r="M13" s="6">
        <v>4999093750</v>
      </c>
      <c r="N13" s="6"/>
      <c r="O13" s="6">
        <v>4875994414</v>
      </c>
      <c r="P13" s="6"/>
      <c r="Q13" s="6">
        <v>123099336</v>
      </c>
    </row>
    <row r="14" spans="1:17" x14ac:dyDescent="0.45">
      <c r="A14" s="1" t="s">
        <v>104</v>
      </c>
      <c r="C14" s="6">
        <v>10000</v>
      </c>
      <c r="D14" s="6"/>
      <c r="E14" s="6">
        <v>9489929642</v>
      </c>
      <c r="F14" s="6"/>
      <c r="G14" s="6">
        <v>9998187499</v>
      </c>
      <c r="H14" s="6"/>
      <c r="I14" s="6">
        <v>-508257857</v>
      </c>
      <c r="J14" s="6"/>
      <c r="K14" s="6">
        <v>10000</v>
      </c>
      <c r="L14" s="6"/>
      <c r="M14" s="6">
        <v>9489929642</v>
      </c>
      <c r="N14" s="6"/>
      <c r="O14" s="6">
        <v>9998187499</v>
      </c>
      <c r="P14" s="6"/>
      <c r="Q14" s="6">
        <v>-508257857</v>
      </c>
    </row>
    <row r="15" spans="1:17" x14ac:dyDescent="0.45">
      <c r="A15" s="1" t="s">
        <v>83</v>
      </c>
      <c r="C15" s="6">
        <v>5000</v>
      </c>
      <c r="D15" s="6"/>
      <c r="E15" s="6">
        <v>4836973142</v>
      </c>
      <c r="F15" s="6"/>
      <c r="G15" s="6">
        <v>4960240793</v>
      </c>
      <c r="H15" s="6"/>
      <c r="I15" s="6">
        <v>-123267651</v>
      </c>
      <c r="J15" s="6"/>
      <c r="K15" s="6">
        <v>2932000</v>
      </c>
      <c r="L15" s="6"/>
      <c r="M15" s="6">
        <v>2861105623528</v>
      </c>
      <c r="N15" s="6"/>
      <c r="O15" s="6">
        <v>2908685201219</v>
      </c>
      <c r="P15" s="6"/>
      <c r="Q15" s="6">
        <v>-47579577691</v>
      </c>
    </row>
    <row r="16" spans="1:17" x14ac:dyDescent="0.45">
      <c r="A16" s="1" t="s">
        <v>89</v>
      </c>
      <c r="C16" s="6">
        <v>10000</v>
      </c>
      <c r="D16" s="6"/>
      <c r="E16" s="6">
        <v>9931199646</v>
      </c>
      <c r="F16" s="6"/>
      <c r="G16" s="6">
        <v>9602149294</v>
      </c>
      <c r="H16" s="6"/>
      <c r="I16" s="6">
        <v>329050352</v>
      </c>
      <c r="J16" s="6"/>
      <c r="K16" s="6">
        <v>10000</v>
      </c>
      <c r="L16" s="6"/>
      <c r="M16" s="6">
        <v>9931199646</v>
      </c>
      <c r="N16" s="6"/>
      <c r="O16" s="6">
        <v>9602149294</v>
      </c>
      <c r="P16" s="6"/>
      <c r="Q16" s="6">
        <v>329050352</v>
      </c>
    </row>
    <row r="17" spans="1:17" x14ac:dyDescent="0.45">
      <c r="A17" s="1" t="s">
        <v>217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5043147</v>
      </c>
      <c r="L17" s="6"/>
      <c r="M17" s="6">
        <v>146383696167</v>
      </c>
      <c r="N17" s="6"/>
      <c r="O17" s="6">
        <v>123444874510</v>
      </c>
      <c r="P17" s="6"/>
      <c r="Q17" s="6">
        <v>22938821657</v>
      </c>
    </row>
    <row r="18" spans="1:17" x14ac:dyDescent="0.45">
      <c r="A18" s="1" t="s">
        <v>218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108054</v>
      </c>
      <c r="L18" s="6"/>
      <c r="M18" s="6">
        <v>139980659</v>
      </c>
      <c r="N18" s="6"/>
      <c r="O18" s="6">
        <v>54027000</v>
      </c>
      <c r="P18" s="6"/>
      <c r="Q18" s="6">
        <v>85953659</v>
      </c>
    </row>
    <row r="19" spans="1:17" x14ac:dyDescent="0.45">
      <c r="A19" s="1" t="s">
        <v>219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38137</v>
      </c>
      <c r="L19" s="6"/>
      <c r="M19" s="6">
        <v>110318351</v>
      </c>
      <c r="N19" s="6"/>
      <c r="O19" s="6">
        <v>26695900</v>
      </c>
      <c r="P19" s="6"/>
      <c r="Q19" s="6">
        <v>83622451</v>
      </c>
    </row>
    <row r="20" spans="1:17" x14ac:dyDescent="0.45">
      <c r="A20" s="1" t="s">
        <v>220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38137</v>
      </c>
      <c r="L20" s="6"/>
      <c r="M20" s="6">
        <v>26695900</v>
      </c>
      <c r="N20" s="6"/>
      <c r="O20" s="6">
        <v>26537059</v>
      </c>
      <c r="P20" s="6"/>
      <c r="Q20" s="6">
        <v>158841</v>
      </c>
    </row>
    <row r="21" spans="1:17" x14ac:dyDescent="0.45">
      <c r="A21" s="1" t="s">
        <v>218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108054</v>
      </c>
      <c r="L21" s="6"/>
      <c r="M21" s="6">
        <v>54027000</v>
      </c>
      <c r="N21" s="6"/>
      <c r="O21" s="6">
        <v>53705539</v>
      </c>
      <c r="P21" s="6"/>
      <c r="Q21" s="6">
        <v>321461</v>
      </c>
    </row>
    <row r="22" spans="1:17" x14ac:dyDescent="0.45">
      <c r="A22" s="1" t="s">
        <v>221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5000000</v>
      </c>
      <c r="L22" s="6"/>
      <c r="M22" s="6">
        <v>76259334375</v>
      </c>
      <c r="N22" s="6"/>
      <c r="O22" s="6">
        <v>66011518125</v>
      </c>
      <c r="P22" s="6"/>
      <c r="Q22" s="6">
        <v>10247816250</v>
      </c>
    </row>
    <row r="23" spans="1:17" x14ac:dyDescent="0.45">
      <c r="A23" s="1" t="s">
        <v>222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6989940</v>
      </c>
      <c r="L23" s="6"/>
      <c r="M23" s="6">
        <v>130590518184</v>
      </c>
      <c r="N23" s="6"/>
      <c r="O23" s="6">
        <v>104269101609</v>
      </c>
      <c r="P23" s="6"/>
      <c r="Q23" s="6">
        <v>26321416575</v>
      </c>
    </row>
    <row r="24" spans="1:17" x14ac:dyDescent="0.45">
      <c r="A24" s="1" t="s">
        <v>223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193882675</v>
      </c>
      <c r="L24" s="6"/>
      <c r="M24" s="6">
        <v>671628170154</v>
      </c>
      <c r="N24" s="6"/>
      <c r="O24" s="6">
        <v>711170279679</v>
      </c>
      <c r="P24" s="6"/>
      <c r="Q24" s="6">
        <v>-39542109525</v>
      </c>
    </row>
    <row r="25" spans="1:17" x14ac:dyDescent="0.45">
      <c r="A25" s="1" t="s">
        <v>224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7000000</v>
      </c>
      <c r="L25" s="6"/>
      <c r="M25" s="6">
        <v>97344274301</v>
      </c>
      <c r="N25" s="6"/>
      <c r="O25" s="6">
        <v>82152328125</v>
      </c>
      <c r="P25" s="6"/>
      <c r="Q25" s="6">
        <v>15191946176</v>
      </c>
    </row>
    <row r="26" spans="1:17" x14ac:dyDescent="0.45">
      <c r="A26" s="1" t="s">
        <v>110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1000</v>
      </c>
      <c r="L26" s="6"/>
      <c r="M26" s="6">
        <v>1009816938</v>
      </c>
      <c r="N26" s="6"/>
      <c r="O26" s="6">
        <v>950020000</v>
      </c>
      <c r="P26" s="6"/>
      <c r="Q26" s="6">
        <v>59796938</v>
      </c>
    </row>
    <row r="27" spans="1:17" x14ac:dyDescent="0.45">
      <c r="A27" s="1" t="s">
        <v>113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1000</v>
      </c>
      <c r="L27" s="6"/>
      <c r="M27" s="6">
        <v>1009816942</v>
      </c>
      <c r="N27" s="6"/>
      <c r="O27" s="6">
        <v>1000006673</v>
      </c>
      <c r="P27" s="6"/>
      <c r="Q27" s="6">
        <v>9810269</v>
      </c>
    </row>
    <row r="28" spans="1:17" x14ac:dyDescent="0.45">
      <c r="A28" s="1" t="s">
        <v>116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1000</v>
      </c>
      <c r="L28" s="6"/>
      <c r="M28" s="6">
        <v>1009816938</v>
      </c>
      <c r="N28" s="6"/>
      <c r="O28" s="6">
        <v>999818750</v>
      </c>
      <c r="P28" s="6"/>
      <c r="Q28" s="6">
        <v>9998188</v>
      </c>
    </row>
    <row r="29" spans="1:17" x14ac:dyDescent="0.45">
      <c r="A29" s="1" t="s">
        <v>225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1839750</v>
      </c>
      <c r="L29" s="6"/>
      <c r="M29" s="6">
        <v>662147644822</v>
      </c>
      <c r="N29" s="6"/>
      <c r="O29" s="6">
        <v>694994853159</v>
      </c>
      <c r="P29" s="6"/>
      <c r="Q29" s="6">
        <v>-32847208336</v>
      </c>
    </row>
    <row r="30" spans="1:17" x14ac:dyDescent="0.45">
      <c r="A30" s="1" t="s">
        <v>44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5000</v>
      </c>
      <c r="L30" s="6"/>
      <c r="M30" s="6">
        <v>5049084688</v>
      </c>
      <c r="N30" s="6"/>
      <c r="O30" s="6">
        <v>4999093750</v>
      </c>
      <c r="P30" s="6"/>
      <c r="Q30" s="6">
        <v>49990938</v>
      </c>
    </row>
    <row r="31" spans="1:17" x14ac:dyDescent="0.45">
      <c r="A31" s="1" t="s">
        <v>80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5000</v>
      </c>
      <c r="L31" s="6"/>
      <c r="M31" s="6">
        <v>5049084688</v>
      </c>
      <c r="N31" s="6"/>
      <c r="O31" s="6">
        <v>4999093750</v>
      </c>
      <c r="P31" s="6"/>
      <c r="Q31" s="6">
        <v>49990938</v>
      </c>
    </row>
    <row r="32" spans="1:17" x14ac:dyDescent="0.45">
      <c r="A32" s="1" t="s">
        <v>226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109600</v>
      </c>
      <c r="L32" s="6"/>
      <c r="M32" s="6">
        <v>114115243599</v>
      </c>
      <c r="N32" s="6"/>
      <c r="O32" s="6">
        <v>110008498380</v>
      </c>
      <c r="P32" s="6"/>
      <c r="Q32" s="6">
        <v>4106745219</v>
      </c>
    </row>
    <row r="33" spans="1:17" x14ac:dyDescent="0.45">
      <c r="A33" s="1" t="s">
        <v>227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25500</v>
      </c>
      <c r="L33" s="6"/>
      <c r="M33" s="6">
        <v>25500000000</v>
      </c>
      <c r="N33" s="6"/>
      <c r="O33" s="6">
        <v>25140992369</v>
      </c>
      <c r="P33" s="6"/>
      <c r="Q33" s="6">
        <v>359007631</v>
      </c>
    </row>
    <row r="34" spans="1:17" x14ac:dyDescent="0.45">
      <c r="A34" s="1" t="s">
        <v>77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5000</v>
      </c>
      <c r="L34" s="6"/>
      <c r="M34" s="6">
        <v>5049084688</v>
      </c>
      <c r="N34" s="6"/>
      <c r="O34" s="6">
        <v>4999093750</v>
      </c>
      <c r="P34" s="6"/>
      <c r="Q34" s="6">
        <v>49990938</v>
      </c>
    </row>
    <row r="35" spans="1:17" x14ac:dyDescent="0.45">
      <c r="A35" s="1" t="s">
        <v>107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5000</v>
      </c>
      <c r="L35" s="6"/>
      <c r="M35" s="6">
        <v>5049084688</v>
      </c>
      <c r="N35" s="6"/>
      <c r="O35" s="6">
        <v>4999093750</v>
      </c>
      <c r="P35" s="6"/>
      <c r="Q35" s="6">
        <v>49990938</v>
      </c>
    </row>
    <row r="36" spans="1:17" x14ac:dyDescent="0.45">
      <c r="A36" s="1" t="s">
        <v>68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1000</v>
      </c>
      <c r="L36" s="6"/>
      <c r="M36" s="6">
        <v>1009816941</v>
      </c>
      <c r="N36" s="6"/>
      <c r="O36" s="6">
        <v>999818751</v>
      </c>
      <c r="P36" s="6"/>
      <c r="Q36" s="6">
        <v>9998190</v>
      </c>
    </row>
    <row r="37" spans="1:17" x14ac:dyDescent="0.45">
      <c r="A37" s="1" t="s">
        <v>65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1000</v>
      </c>
      <c r="L37" s="6"/>
      <c r="M37" s="6">
        <v>1009816938</v>
      </c>
      <c r="N37" s="6"/>
      <c r="O37" s="6">
        <v>999818750</v>
      </c>
      <c r="P37" s="6"/>
      <c r="Q37" s="6">
        <v>9998188</v>
      </c>
    </row>
    <row r="38" spans="1:17" x14ac:dyDescent="0.45">
      <c r="A38" s="1" t="s">
        <v>62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1000</v>
      </c>
      <c r="L38" s="6"/>
      <c r="M38" s="6">
        <v>1019815125</v>
      </c>
      <c r="N38" s="6"/>
      <c r="O38" s="6">
        <v>1009816937</v>
      </c>
      <c r="P38" s="6"/>
      <c r="Q38" s="6">
        <v>9998188</v>
      </c>
    </row>
    <row r="39" spans="1:17" ht="19.5" thickBot="1" x14ac:dyDescent="0.5">
      <c r="C39" s="9">
        <f>SUM(C8:C38)</f>
        <v>21504841</v>
      </c>
      <c r="D39" s="6"/>
      <c r="E39" s="9">
        <f>SUM(E8:E38)</f>
        <v>1252211075071</v>
      </c>
      <c r="F39" s="6"/>
      <c r="G39" s="9">
        <f>SUM(G8:G38)</f>
        <v>918264127345</v>
      </c>
      <c r="H39" s="6"/>
      <c r="I39" s="9">
        <f>SUM(I8:I38)</f>
        <v>333946947726</v>
      </c>
      <c r="J39" s="6"/>
      <c r="K39" s="9">
        <f>SUM(K8:K38)</f>
        <v>260118158</v>
      </c>
      <c r="L39" s="6"/>
      <c r="M39" s="9">
        <f>SUM(M8:M38)</f>
        <v>7557278848898</v>
      </c>
      <c r="N39" s="6"/>
      <c r="O39" s="9">
        <f>SUM(O8:O38)</f>
        <v>7248651661222</v>
      </c>
      <c r="P39" s="6"/>
      <c r="Q39" s="9">
        <f>SUM(Q8:Q38)</f>
        <v>308627187677</v>
      </c>
    </row>
    <row r="40" spans="1:17" ht="19.5" thickTop="1" x14ac:dyDescent="0.4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45">
      <c r="C41" s="6"/>
      <c r="D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45">
      <c r="C42" s="6"/>
      <c r="D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45"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45"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45"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45"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45"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4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3:17" x14ac:dyDescent="0.4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3:17" x14ac:dyDescent="0.4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3:17" x14ac:dyDescent="0.4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ناشی از فروش'!Print_Area</vt:lpstr>
      <vt:lpstr>سپرده!Print_Area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Samaneh Khanbeigy</cp:lastModifiedBy>
  <dcterms:created xsi:type="dcterms:W3CDTF">2023-05-23T09:53:17Z</dcterms:created>
  <dcterms:modified xsi:type="dcterms:W3CDTF">2023-05-24T09:35:02Z</dcterms:modified>
</cp:coreProperties>
</file>