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"/>
    </mc:Choice>
  </mc:AlternateContent>
  <xr:revisionPtr revIDLastSave="0" documentId="13_ncr:1_{B3DEF877-6373-470E-9823-221451AC04E0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</workbook>
</file>

<file path=xl/calcChain.xml><?xml version="1.0" encoding="utf-8"?>
<calcChain xmlns="http://schemas.openxmlformats.org/spreadsheetml/2006/main">
  <c r="I48" i="7" l="1"/>
  <c r="AG36" i="3"/>
  <c r="Y25" i="1"/>
  <c r="E10" i="15"/>
  <c r="G10" i="15"/>
  <c r="G29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8" i="13"/>
  <c r="K29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8" i="13"/>
  <c r="S25" i="11"/>
  <c r="S9" i="11"/>
  <c r="S10" i="11"/>
  <c r="U10" i="11" s="1"/>
  <c r="S11" i="11"/>
  <c r="S12" i="11"/>
  <c r="U12" i="11" s="1"/>
  <c r="S13" i="11"/>
  <c r="U13" i="11" s="1"/>
  <c r="S14" i="11"/>
  <c r="S15" i="11"/>
  <c r="S16" i="11"/>
  <c r="S17" i="11"/>
  <c r="S18" i="11"/>
  <c r="U18" i="11" s="1"/>
  <c r="S19" i="11"/>
  <c r="S20" i="11"/>
  <c r="S21" i="11"/>
  <c r="U21" i="11" s="1"/>
  <c r="S22" i="11"/>
  <c r="U22" i="11" s="1"/>
  <c r="S23" i="11"/>
  <c r="S24" i="11"/>
  <c r="U24" i="11" s="1"/>
  <c r="S8" i="11"/>
  <c r="U8" i="11" s="1"/>
  <c r="U9" i="11"/>
  <c r="U11" i="11"/>
  <c r="U14" i="11"/>
  <c r="U15" i="11"/>
  <c r="U16" i="11"/>
  <c r="U17" i="11"/>
  <c r="U19" i="11"/>
  <c r="U20" i="11"/>
  <c r="U23" i="11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 s="1"/>
  <c r="O8" i="10"/>
  <c r="G48" i="7"/>
  <c r="K48" i="7"/>
  <c r="Q48" i="7"/>
  <c r="M48" i="7"/>
  <c r="U25" i="11" l="1"/>
  <c r="K28" i="6"/>
  <c r="M28" i="6"/>
  <c r="O28" i="6"/>
  <c r="Q28" i="6"/>
  <c r="U22" i="1"/>
  <c r="U25" i="1" s="1"/>
  <c r="W22" i="1"/>
  <c r="W25" i="1" s="1"/>
  <c r="O48" i="7"/>
  <c r="C10" i="15"/>
  <c r="E29" i="13"/>
  <c r="I29" i="13"/>
  <c r="C37" i="12"/>
  <c r="E37" i="12"/>
  <c r="G37" i="12"/>
  <c r="I37" i="12"/>
  <c r="K37" i="12"/>
  <c r="M37" i="12"/>
  <c r="O37" i="12"/>
  <c r="Q37" i="12"/>
  <c r="Q25" i="11"/>
  <c r="O25" i="11"/>
  <c r="M25" i="11"/>
  <c r="I25" i="11"/>
  <c r="G25" i="11"/>
  <c r="E25" i="11"/>
  <c r="C25" i="11"/>
  <c r="C28" i="10"/>
  <c r="E28" i="10"/>
  <c r="G28" i="10"/>
  <c r="I28" i="10"/>
  <c r="K28" i="10"/>
  <c r="M28" i="10"/>
  <c r="Q28" i="10"/>
  <c r="Q48" i="9"/>
  <c r="O48" i="9"/>
  <c r="M48" i="9"/>
  <c r="K48" i="9"/>
  <c r="I48" i="9"/>
  <c r="G48" i="9"/>
  <c r="E48" i="9"/>
  <c r="C48" i="9"/>
  <c r="K16" i="4"/>
  <c r="AE36" i="3"/>
  <c r="AC36" i="3"/>
  <c r="AA36" i="3"/>
  <c r="Y36" i="3"/>
  <c r="W36" i="3"/>
  <c r="U36" i="3"/>
  <c r="S36" i="3"/>
  <c r="Q36" i="3"/>
  <c r="O36" i="3"/>
  <c r="M36" i="3"/>
  <c r="K36" i="3"/>
  <c r="C25" i="1"/>
  <c r="E25" i="1"/>
  <c r="G25" i="1"/>
  <c r="I25" i="1"/>
  <c r="K25" i="1"/>
  <c r="M25" i="1"/>
  <c r="O25" i="1"/>
  <c r="Q25" i="1"/>
  <c r="S25" i="1"/>
</calcChain>
</file>

<file path=xl/sharedStrings.xml><?xml version="1.0" encoding="utf-8"?>
<sst xmlns="http://schemas.openxmlformats.org/spreadsheetml/2006/main" count="894" uniqueCount="257">
  <si>
    <t>صندوق سرمایه‌گذاری با درآمد ثابت نگین سامان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</si>
  <si>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</si>
  <si>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</si>
  <si>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</si>
  <si>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</si>
  <si>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</si>
  <si>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</si>
  <si>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</si>
  <si>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</si>
  <si>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</si>
  <si>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</si>
  <si>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</si>
  <si>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</si>
  <si>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</si>
  <si>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</si>
  <si>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</si>
  <si>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</si>
  <si>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</si>
  <si>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بیمه سامان</t>
  </si>
  <si>
    <t>1.40%</t>
  </si>
  <si>
    <t>پارس‌ خزر</t>
  </si>
  <si>
    <t>پتروشیمی مارون</t>
  </si>
  <si>
    <t>پیشگامان فن آوری و دانش آرامیس</t>
  </si>
  <si>
    <t>تامین سرمایه کیمیا</t>
  </si>
  <si>
    <t>سرمایه‌گذاری‌ ملی‌ایران‌</t>
  </si>
  <si>
    <t>صندوق س آوای تاراز زاگرس-سهام</t>
  </si>
  <si>
    <t>صندوق س تجارت شاخصی کاردان</t>
  </si>
  <si>
    <t>صندوق س سروسودمند مدبران-سهام</t>
  </si>
  <si>
    <t>صندوق س. ثروت هیوا-س</t>
  </si>
  <si>
    <t>0.03%</t>
  </si>
  <si>
    <t>صندوق س. سهام زرین کوروش-س</t>
  </si>
  <si>
    <t>صندوق س.آرمان سپهر آشنا-م</t>
  </si>
  <si>
    <t>صنعتی زر ماکارون</t>
  </si>
  <si>
    <t>بیمه اتکایی آوای پارس70% تادیه</t>
  </si>
  <si>
    <t>تعداد اوراق تبعی</t>
  </si>
  <si>
    <t>قیمت اعمال</t>
  </si>
  <si>
    <t>تاریخ اعمال</t>
  </si>
  <si>
    <t>نرخ موثر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</si>
  <si>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</si>
  <si>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</si>
  <si>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</si>
  <si>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</si>
  <si>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</si>
  <si>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</si>
  <si>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</si>
  <si>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</si>
  <si>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</si>
  <si>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</si>
  <si>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</si>
  <si>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</si>
  <si>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</si>
  <si>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</si>
  <si>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</si>
  <si>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</si>
  <si>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</si>
  <si>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</si>
  <si>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</si>
  <si>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</si>
  <si>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</si>
  <si>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</si>
  <si>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0.06%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</si>
  <si>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</si>
  <si>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</si>
  <si>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</si>
  <si>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</si>
  <si>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</si>
  <si>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</si>
  <si>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</si>
  <si>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</si>
  <si>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</si>
  <si>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</si>
  <si>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</si>
  <si>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</si>
  <si>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</si>
  <si>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</si>
  <si>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</si>
  <si>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</si>
  <si>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</si>
  <si>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</si>
  <si>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</si>
  <si>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</si>
  <si>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</si>
  <si>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</si>
  <si>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</si>
  <si>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</si>
  <si>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</si>
  <si>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</si>
  <si>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</si>
  <si>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</si>
  <si>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</si>
  <si>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</si>
  <si>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</si>
  <si>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</si>
  <si>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</si>
  <si>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</si>
  <si>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</si>
  <si>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</si>
  <si>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</si>
  <si>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</si>
  <si>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</si>
  <si>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</si>
  <si>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</si>
  <si>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</si>
  <si>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</si>
  <si>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</si>
  <si>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</si>
  <si>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</si>
  <si>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</si>
  <si>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</si>
  <si>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</si>
  <si>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</si>
  <si>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</si>
  <si>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0.01%</t>
  </si>
  <si>
    <t>مرابحه عام دولت94-ش.خ030816</t>
  </si>
  <si>
    <t>1400/09/16</t>
  </si>
  <si>
    <t>1403/08/16</t>
  </si>
  <si>
    <t>مرابحه فاران شیمی 14050730</t>
  </si>
  <si>
    <t>1401/07/30</t>
  </si>
  <si>
    <t>1405/07/30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</si>
  <si>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</si>
  <si>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</si>
  <si>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</si>
  <si>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</si>
  <si>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</si>
  <si>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</si>
  <si>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</si>
  <si>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</si>
  <si>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</si>
  <si>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کرج0312-سه ماهه18%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</si>
  <si>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</si>
  <si>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</si>
  <si>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</si>
  <si>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</si>
  <si>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</si>
  <si>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</si>
  <si>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درصد به کل دارایی‌ها</t>
  </si>
  <si>
    <t xml:space="preserve"> گواهی سپرده مدت دار ویژه سرمایه گذاری بانک تجارت 1</t>
  </si>
  <si>
    <t>1402/05/24</t>
  </si>
  <si>
    <t>11.76%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</si>
  <si>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</si>
  <si>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</si>
  <si>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</si>
  <si>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</si>
  <si>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</si>
  <si>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</si>
  <si>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</si>
  <si>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</si>
  <si>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</si>
  <si>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</si>
  <si>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</si>
  <si>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</si>
  <si>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</si>
  <si>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</si>
  <si>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</si>
  <si>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</si>
  <si>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</si>
  <si>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</si>
  <si>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</si>
  <si>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1.26%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</si>
  <si>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</si>
  <si>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</si>
  <si>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</si>
  <si>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</si>
  <si>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</si>
  <si>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</si>
  <si>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</si>
  <si>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</si>
  <si>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</si>
  <si>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</si>
  <si>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</si>
  <si>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</si>
  <si>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</si>
  <si>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</si>
  <si>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</si>
  <si>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</si>
  <si>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</si>
  <si>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</si>
  <si>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تجارت پالایشگاه تهران</t>
  </si>
  <si>
    <t>6501833922</t>
  </si>
  <si>
    <t>سپرده بلند مدت</t>
  </si>
  <si>
    <t>1401/03/08</t>
  </si>
  <si>
    <t>1.81%</t>
  </si>
  <si>
    <t>6501834015</t>
  </si>
  <si>
    <t>1401/03/30</t>
  </si>
  <si>
    <t>2.32%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</si>
  <si>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</si>
  <si>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</si>
  <si>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</si>
  <si>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</si>
  <si>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</si>
  <si>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</si>
  <si>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</si>
  <si>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</si>
  <si>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</si>
  <si>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</si>
  <si>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</si>
  <si>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1401/08/30</t>
  </si>
  <si>
    <t>3.36%</t>
  </si>
  <si>
    <t>بانک آینده جنت آباد مرکزی</t>
  </si>
  <si>
    <t>0404125128001</t>
  </si>
  <si>
    <t>بانک تجارت شریعتی مشهد</t>
  </si>
  <si>
    <t>432366103</t>
  </si>
  <si>
    <t>1401/09/27</t>
  </si>
  <si>
    <t>0.46%</t>
  </si>
  <si>
    <t>بانک سامان باجه تالار بورس</t>
  </si>
  <si>
    <t>2300-111-13470000-1</t>
  </si>
  <si>
    <t>1401/10/07</t>
  </si>
  <si>
    <t>0.50%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</si>
  <si>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</si>
  <si>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</si>
  <si>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</si>
  <si>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</si>
  <si>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</si>
  <si>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</si>
  <si>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</si>
  <si>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</si>
  <si>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</si>
  <si>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بانک تجارت مرکزی شیراز</t>
  </si>
  <si>
    <t>بانک اقتصاد نوین شهران</t>
  </si>
  <si>
    <t>بهای فروش</t>
  </si>
  <si>
    <t>ارزش دفتری</t>
  </si>
  <si>
    <t>سود و زیان ناشی از تغییر قیمت</t>
  </si>
  <si>
    <t>سود و زیان ناشی از فروش</t>
  </si>
  <si>
    <t>بین المللی ساروج بوشهر</t>
  </si>
  <si>
    <t>اسنادخزانه-م2بودجه99-011019</t>
  </si>
  <si>
    <t>سلف موازی برق نیروی برق حرارتی</t>
  </si>
  <si>
    <t>درآمد تغییر ارزش</t>
  </si>
  <si>
    <t>درآمد فروش</t>
  </si>
  <si>
    <t>درصد از کل درآمدها</t>
  </si>
  <si>
    <t>-2.82%</t>
  </si>
  <si>
    <t>-0.12%</t>
  </si>
  <si>
    <t>-3.45%</t>
  </si>
  <si>
    <t>1.07%</t>
  </si>
  <si>
    <t>-0.51%</t>
  </si>
  <si>
    <t>0.15%</t>
  </si>
  <si>
    <t>-0.83%</t>
  </si>
  <si>
    <t>-0.84%</t>
  </si>
  <si>
    <t>-0.73%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</si>
  <si>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</si>
  <si>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</si>
  <si>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</si>
  <si>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</si>
  <si>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</si>
  <si>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</si>
  <si>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گواهی سپرده مدت دار ویژه سرمایه گذاری بانک تجارت</t>
  </si>
  <si>
    <t>705984832</t>
  </si>
  <si>
    <t>184-283-6681650-2</t>
  </si>
  <si>
    <t>184-283-6681650-3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</si>
  <si>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</si>
  <si>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</si>
  <si>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</si>
  <si>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</si>
  <si>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</si>
  <si>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</si>
  <si>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از کل
 درآمدها</t>
  </si>
  <si>
    <t>درآمد سود
 سهام</t>
  </si>
  <si>
    <t>درآمد تغییر
 ارزش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</si>
</sst>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[Black]\(#,##0\);\-\ ;"/>
    <numFmt numFmtId="165" formatCode="_ * #,##0_-_ ;_ * #,##0\-_ ;_ * &quot;-&quot;??_-_ ;_ @_ "/>
    <numFmt numFmtId="166" formatCode="#,##0.00\ ;[Black]\(#,##0.00\);\-\ "/>
  </numFmts>
  <fonts count="11" x14ac:knownFonts="1">
    <font>
      <sz val="11"/>
      <name val="Calibri"/>
    </font>
    <font>
      <sz val="11"/>
      <name val="Calibri"/>
    </font>
    <font>
      <b/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8"/>
      <name val="B Nazanin"/>
      <charset val="178"/>
    </font>
    <font>
      <sz val="20"/>
      <name val="B Nazanin"/>
      <charset val="178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3" fillId="0" borderId="0" xfId="0" applyNumberFormat="1" applyFont="1"/>
    <xf numFmtId="165" fontId="3" fillId="0" borderId="0" xfId="1" applyNumberFormat="1" applyFont="1" applyFill="1"/>
    <xf numFmtId="3" fontId="7" fillId="0" borderId="0" xfId="0" applyNumberFormat="1" applyFont="1"/>
    <xf numFmtId="165" fontId="3" fillId="0" borderId="0" xfId="0" applyNumberFormat="1" applyFont="1"/>
    <xf numFmtId="3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8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9"/>
  <sheetViews>
    <sheetView rightToLeft="1" tabSelected="1" view="pageBreakPreview" zoomScale="85" zoomScaleNormal="70" zoomScaleSheetLayoutView="85" workbookViewId="0">
      <selection activeCell="AA8" sqref="AA8"/>
    </sheetView>
  </sheetViews>
  <sheetFormatPr defaultRowHeight="18.75" x14ac:dyDescent="0.45"/>
  <cols>
    <col min="1" max="1" width="31.8554687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7.7109375" style="2" bestFit="1" customWidth="1"/>
    <col min="10" max="10" width="1" style="2" customWidth="1"/>
    <col min="11" max="11" width="19.5703125" style="2" bestFit="1" customWidth="1"/>
    <col min="12" max="12" width="1" style="2" customWidth="1"/>
    <col min="13" max="13" width="13.7109375" style="2" bestFit="1" customWidth="1"/>
    <col min="14" max="14" width="1" style="2" customWidth="1"/>
    <col min="15" max="15" width="17.5703125" style="2" bestFit="1" customWidth="1"/>
    <col min="16" max="16" width="1" style="2" customWidth="1"/>
    <col min="17" max="17" width="13.140625" style="2" bestFit="1" customWidth="1"/>
    <col min="18" max="18" width="1" style="2" customWidth="1"/>
    <col min="19" max="19" width="14.28515625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24.42578125" style="2" bestFit="1" customWidth="1"/>
    <col min="24" max="24" width="1" style="2" customWidth="1"/>
    <col min="25" max="25" width="20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5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30" x14ac:dyDescent="0.45">
      <c r="A7" s="4" t="s">
        <v>3</v>
      </c>
      <c r="C7" s="4" t="s">
        <v>7</v>
      </c>
      <c r="E7" s="4" t="s">
        <v>8</v>
      </c>
      <c r="G7" s="4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3" t="s">
        <v>13</v>
      </c>
    </row>
    <row r="8" spans="1:25" ht="30" x14ac:dyDescent="0.45">
      <c r="A8" s="5" t="s">
        <v>3</v>
      </c>
      <c r="C8" s="5" t="s">
        <v>7</v>
      </c>
      <c r="E8" s="5" t="s">
        <v>8</v>
      </c>
      <c r="G8" s="5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44" t="s">
        <v>13</v>
      </c>
    </row>
    <row r="9" spans="1:25" x14ac:dyDescent="0.45">
      <c r="A9" s="2" t="s">
        <v>15</v>
      </c>
      <c r="C9" s="3">
        <v>38137</v>
      </c>
      <c r="D9" s="3"/>
      <c r="E9" s="3">
        <v>26720136</v>
      </c>
      <c r="F9" s="3"/>
      <c r="G9" s="3">
        <v>26537059.395</v>
      </c>
      <c r="H9" s="3"/>
      <c r="I9" s="3">
        <v>0</v>
      </c>
      <c r="J9" s="3"/>
      <c r="K9" s="3">
        <v>0</v>
      </c>
      <c r="L9" s="3"/>
      <c r="M9" s="3">
        <v>-38137</v>
      </c>
      <c r="N9" s="3"/>
      <c r="O9" s="3">
        <v>26695900</v>
      </c>
      <c r="P9" s="3"/>
      <c r="Q9" s="3">
        <v>0</v>
      </c>
      <c r="R9" s="3"/>
      <c r="S9" s="3">
        <v>0</v>
      </c>
      <c r="T9" s="3"/>
      <c r="U9" s="3">
        <v>0</v>
      </c>
      <c r="V9" s="3"/>
      <c r="W9" s="3">
        <v>0</v>
      </c>
      <c r="X9" s="7"/>
      <c r="Y9" s="7">
        <v>0</v>
      </c>
    </row>
    <row r="10" spans="1:25" x14ac:dyDescent="0.45">
      <c r="A10" s="2" t="s">
        <v>17</v>
      </c>
      <c r="C10" s="3">
        <v>108054</v>
      </c>
      <c r="D10" s="3"/>
      <c r="E10" s="3">
        <v>54076054</v>
      </c>
      <c r="F10" s="3"/>
      <c r="G10" s="3">
        <v>53705539.350000001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0</v>
      </c>
      <c r="P10" s="3"/>
      <c r="Q10" s="3">
        <v>108054</v>
      </c>
      <c r="R10" s="3"/>
      <c r="S10" s="3">
        <v>500</v>
      </c>
      <c r="T10" s="3"/>
      <c r="U10" s="3">
        <v>54076054</v>
      </c>
      <c r="V10" s="3"/>
      <c r="W10" s="3">
        <v>53705539.350000001</v>
      </c>
      <c r="X10" s="7"/>
      <c r="Y10" s="7">
        <v>0</v>
      </c>
    </row>
    <row r="11" spans="1:25" x14ac:dyDescent="0.45">
      <c r="A11" s="2" t="s">
        <v>18</v>
      </c>
      <c r="C11" s="3">
        <v>59405940</v>
      </c>
      <c r="D11" s="3"/>
      <c r="E11" s="3">
        <v>780238653285</v>
      </c>
      <c r="F11" s="3"/>
      <c r="G11" s="3">
        <v>886968169348.14001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59405940</v>
      </c>
      <c r="R11" s="3"/>
      <c r="S11" s="3">
        <v>15267</v>
      </c>
      <c r="T11" s="3"/>
      <c r="U11" s="3">
        <v>780238653285</v>
      </c>
      <c r="V11" s="3"/>
      <c r="W11" s="3">
        <v>901554130588.41895</v>
      </c>
      <c r="X11" s="7"/>
      <c r="Y11" s="46">
        <v>1.04E-2</v>
      </c>
    </row>
    <row r="12" spans="1:25" x14ac:dyDescent="0.45">
      <c r="A12" s="2" t="s">
        <v>20</v>
      </c>
      <c r="C12" s="3">
        <v>27432218</v>
      </c>
      <c r="D12" s="3"/>
      <c r="E12" s="3">
        <v>347508981617</v>
      </c>
      <c r="F12" s="3"/>
      <c r="G12" s="3">
        <v>374321512249.90802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27432218</v>
      </c>
      <c r="R12" s="3"/>
      <c r="S12" s="3">
        <v>13730</v>
      </c>
      <c r="T12" s="3"/>
      <c r="U12" s="3">
        <v>347508981617</v>
      </c>
      <c r="V12" s="3"/>
      <c r="W12" s="3">
        <v>374403319238.81702</v>
      </c>
      <c r="X12" s="7"/>
      <c r="Y12" s="46">
        <v>5.8000000000000003E-2</v>
      </c>
    </row>
    <row r="13" spans="1:25" x14ac:dyDescent="0.45">
      <c r="A13" s="2" t="s">
        <v>21</v>
      </c>
      <c r="C13" s="3">
        <v>5487000</v>
      </c>
      <c r="D13" s="3"/>
      <c r="E13" s="3">
        <v>998293584900</v>
      </c>
      <c r="F13" s="3"/>
      <c r="G13" s="3">
        <v>1167787746839.7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5487000</v>
      </c>
      <c r="R13" s="3"/>
      <c r="S13" s="3">
        <v>217620</v>
      </c>
      <c r="T13" s="3"/>
      <c r="U13" s="3">
        <v>998293584900</v>
      </c>
      <c r="V13" s="3"/>
      <c r="W13" s="3">
        <v>1186976158407</v>
      </c>
      <c r="X13" s="7"/>
      <c r="Y13" s="46">
        <v>1.8E-3</v>
      </c>
    </row>
    <row r="14" spans="1:25" x14ac:dyDescent="0.45">
      <c r="A14" s="2" t="s">
        <v>22</v>
      </c>
      <c r="C14" s="3">
        <v>2635520</v>
      </c>
      <c r="D14" s="3"/>
      <c r="E14" s="3">
        <v>11773894601</v>
      </c>
      <c r="F14" s="3"/>
      <c r="G14" s="3">
        <v>13329739081.728001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2635520</v>
      </c>
      <c r="R14" s="3"/>
      <c r="S14" s="3">
        <v>5220</v>
      </c>
      <c r="T14" s="3"/>
      <c r="U14" s="3">
        <v>11773894601</v>
      </c>
      <c r="V14" s="3"/>
      <c r="W14" s="3">
        <v>13675557784.32</v>
      </c>
      <c r="X14" s="7"/>
      <c r="Y14" s="46">
        <v>2.0000000000000001E-4</v>
      </c>
    </row>
    <row r="15" spans="1:25" x14ac:dyDescent="0.45">
      <c r="A15" s="2" t="s">
        <v>23</v>
      </c>
      <c r="C15" s="3">
        <v>70247</v>
      </c>
      <c r="D15" s="3"/>
      <c r="E15" s="3">
        <v>70310780</v>
      </c>
      <c r="F15" s="3"/>
      <c r="G15" s="3">
        <v>69829030.349999994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70247</v>
      </c>
      <c r="R15" s="3"/>
      <c r="S15" s="3">
        <v>1000</v>
      </c>
      <c r="T15" s="3"/>
      <c r="U15" s="3">
        <v>70310780</v>
      </c>
      <c r="V15" s="3"/>
      <c r="W15" s="3">
        <v>69829030.349999994</v>
      </c>
      <c r="X15" s="7"/>
      <c r="Y15" s="46">
        <v>0</v>
      </c>
    </row>
    <row r="16" spans="1:25" x14ac:dyDescent="0.45">
      <c r="A16" s="2" t="s">
        <v>24</v>
      </c>
      <c r="C16" s="3">
        <v>13994627</v>
      </c>
      <c r="D16" s="3"/>
      <c r="E16" s="3">
        <v>75080581722</v>
      </c>
      <c r="F16" s="3"/>
      <c r="G16" s="3">
        <v>97796853554.530502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13994627</v>
      </c>
      <c r="R16" s="3"/>
      <c r="S16" s="3">
        <v>6200</v>
      </c>
      <c r="T16" s="3"/>
      <c r="U16" s="3">
        <v>75080581722</v>
      </c>
      <c r="V16" s="3"/>
      <c r="W16" s="3">
        <v>86250425609.970001</v>
      </c>
      <c r="X16" s="7"/>
      <c r="Y16" s="46">
        <v>1.2999999999999999E-3</v>
      </c>
    </row>
    <row r="17" spans="1:25" x14ac:dyDescent="0.45">
      <c r="A17" s="2" t="s">
        <v>25</v>
      </c>
      <c r="C17" s="3">
        <v>7000000</v>
      </c>
      <c r="D17" s="3"/>
      <c r="E17" s="3">
        <v>79261837200</v>
      </c>
      <c r="F17" s="3"/>
      <c r="G17" s="3">
        <v>94527615000</v>
      </c>
      <c r="H17" s="3"/>
      <c r="I17" s="3">
        <v>0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7000000</v>
      </c>
      <c r="R17" s="3"/>
      <c r="S17" s="3">
        <v>11900</v>
      </c>
      <c r="T17" s="3"/>
      <c r="U17" s="3">
        <v>79261837200</v>
      </c>
      <c r="V17" s="3"/>
      <c r="W17" s="3">
        <v>83201081250</v>
      </c>
      <c r="X17" s="7"/>
      <c r="Y17" s="46">
        <v>1.2999999999999999E-3</v>
      </c>
    </row>
    <row r="18" spans="1:25" x14ac:dyDescent="0.45">
      <c r="A18" s="2" t="s">
        <v>26</v>
      </c>
      <c r="C18" s="3">
        <v>1821375</v>
      </c>
      <c r="D18" s="3"/>
      <c r="E18" s="3">
        <v>419133430471</v>
      </c>
      <c r="F18" s="3"/>
      <c r="G18" s="3">
        <v>468028701388.828</v>
      </c>
      <c r="H18" s="3"/>
      <c r="I18" s="3">
        <v>0</v>
      </c>
      <c r="J18" s="3"/>
      <c r="K18" s="3">
        <v>0</v>
      </c>
      <c r="L18" s="3"/>
      <c r="M18" s="3">
        <v>-852000</v>
      </c>
      <c r="N18" s="3"/>
      <c r="O18" s="3">
        <v>199812041100</v>
      </c>
      <c r="P18" s="3"/>
      <c r="Q18" s="3">
        <v>969375</v>
      </c>
      <c r="R18" s="3"/>
      <c r="S18" s="3">
        <v>237180</v>
      </c>
      <c r="T18" s="3"/>
      <c r="U18" s="3">
        <v>223071838124</v>
      </c>
      <c r="V18" s="3"/>
      <c r="W18" s="3">
        <v>229643336819.53101</v>
      </c>
      <c r="X18" s="7"/>
      <c r="Y18" s="46">
        <v>3.5999999999999999E-3</v>
      </c>
    </row>
    <row r="19" spans="1:25" x14ac:dyDescent="0.45">
      <c r="A19" s="2" t="s">
        <v>27</v>
      </c>
      <c r="C19" s="3">
        <v>1283203</v>
      </c>
      <c r="D19" s="3"/>
      <c r="E19" s="3">
        <v>99831218632</v>
      </c>
      <c r="F19" s="3"/>
      <c r="G19" s="3">
        <v>122285012132.10201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1283203</v>
      </c>
      <c r="R19" s="3"/>
      <c r="S19" s="3">
        <v>87580</v>
      </c>
      <c r="T19" s="3"/>
      <c r="U19" s="3">
        <v>99831218632</v>
      </c>
      <c r="V19" s="3"/>
      <c r="W19" s="3">
        <v>112249464023.996</v>
      </c>
      <c r="X19" s="7"/>
      <c r="Y19" s="46">
        <v>1.6999999999999999E-3</v>
      </c>
    </row>
    <row r="20" spans="1:25" x14ac:dyDescent="0.45">
      <c r="A20" s="2" t="s">
        <v>28</v>
      </c>
      <c r="C20" s="3">
        <v>3500000</v>
      </c>
      <c r="D20" s="3"/>
      <c r="E20" s="3">
        <v>35040600000</v>
      </c>
      <c r="F20" s="3"/>
      <c r="G20" s="3">
        <v>40901371875</v>
      </c>
      <c r="H20" s="3"/>
      <c r="I20" s="3">
        <v>0</v>
      </c>
      <c r="J20" s="3"/>
      <c r="K20" s="3">
        <v>0</v>
      </c>
      <c r="L20" s="3"/>
      <c r="M20" s="3">
        <v>-1500000</v>
      </c>
      <c r="N20" s="3"/>
      <c r="O20" s="3">
        <v>17629540038</v>
      </c>
      <c r="P20" s="3"/>
      <c r="Q20" s="3">
        <v>2000000</v>
      </c>
      <c r="R20" s="3"/>
      <c r="S20" s="3">
        <v>10825</v>
      </c>
      <c r="T20" s="3"/>
      <c r="U20" s="3">
        <v>20023200000</v>
      </c>
      <c r="V20" s="3"/>
      <c r="W20" s="3">
        <v>21624290625</v>
      </c>
      <c r="X20" s="7"/>
      <c r="Y20" s="46">
        <v>2.9999999999999997E-4</v>
      </c>
    </row>
    <row r="21" spans="1:25" x14ac:dyDescent="0.45">
      <c r="A21" s="2" t="s">
        <v>30</v>
      </c>
      <c r="C21" s="3">
        <v>5000000</v>
      </c>
      <c r="D21" s="3"/>
      <c r="E21" s="3">
        <v>64029187800</v>
      </c>
      <c r="F21" s="3"/>
      <c r="G21" s="3">
        <v>75610106250</v>
      </c>
      <c r="H21" s="3"/>
      <c r="I21" s="3">
        <v>0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5000000</v>
      </c>
      <c r="R21" s="3"/>
      <c r="S21" s="3">
        <v>13740</v>
      </c>
      <c r="T21" s="3"/>
      <c r="U21" s="3">
        <v>64029187800</v>
      </c>
      <c r="V21" s="3"/>
      <c r="W21" s="3">
        <v>68618418750</v>
      </c>
      <c r="X21" s="7"/>
      <c r="Y21" s="46">
        <v>1.1000000000000001E-3</v>
      </c>
    </row>
    <row r="22" spans="1:25" x14ac:dyDescent="0.45">
      <c r="A22" s="2" t="s">
        <v>31</v>
      </c>
      <c r="C22" s="3">
        <v>6989940</v>
      </c>
      <c r="D22" s="3"/>
      <c r="E22" s="3">
        <v>99292763722</v>
      </c>
      <c r="F22" s="3"/>
      <c r="G22" s="3">
        <v>114761787814.83299</v>
      </c>
      <c r="H22" s="3"/>
      <c r="I22" s="3">
        <v>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6989940</v>
      </c>
      <c r="R22" s="3"/>
      <c r="S22" s="3">
        <v>16720</v>
      </c>
      <c r="T22" s="3"/>
      <c r="U22" s="3">
        <f>99292763722-1286</f>
        <v>99292762436</v>
      </c>
      <c r="V22" s="3"/>
      <c r="W22" s="3">
        <f>116794515324.366-1291</f>
        <v>116794514033.366</v>
      </c>
      <c r="X22" s="7"/>
      <c r="Y22" s="46">
        <v>1.8E-3</v>
      </c>
    </row>
    <row r="23" spans="1:25" x14ac:dyDescent="0.45">
      <c r="A23" s="2" t="s">
        <v>32</v>
      </c>
      <c r="C23" s="3">
        <v>140490375</v>
      </c>
      <c r="D23" s="3"/>
      <c r="E23" s="3">
        <v>461404368629</v>
      </c>
      <c r="F23" s="3"/>
      <c r="G23" s="3">
        <v>581940123438.88098</v>
      </c>
      <c r="H23" s="3"/>
      <c r="I23" s="3">
        <v>0</v>
      </c>
      <c r="J23" s="3"/>
      <c r="K23" s="3">
        <v>0</v>
      </c>
      <c r="L23" s="3"/>
      <c r="M23" s="3">
        <v>-140490375</v>
      </c>
      <c r="N23" s="3"/>
      <c r="O23" s="3">
        <v>468128358912</v>
      </c>
      <c r="P23" s="3"/>
      <c r="Q23" s="3">
        <v>0</v>
      </c>
      <c r="R23" s="3"/>
      <c r="S23" s="3">
        <v>0</v>
      </c>
      <c r="T23" s="3"/>
      <c r="U23" s="3">
        <v>0</v>
      </c>
      <c r="V23" s="3"/>
      <c r="W23" s="3">
        <v>0</v>
      </c>
      <c r="X23" s="7"/>
      <c r="Y23" s="46">
        <v>0</v>
      </c>
    </row>
    <row r="24" spans="1:25" x14ac:dyDescent="0.45">
      <c r="A24" s="2" t="s">
        <v>33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38137</v>
      </c>
      <c r="J24" s="3"/>
      <c r="K24" s="3">
        <v>26695900</v>
      </c>
      <c r="L24" s="3"/>
      <c r="M24" s="3">
        <v>-38137</v>
      </c>
      <c r="N24" s="3"/>
      <c r="O24" s="3">
        <v>110318351</v>
      </c>
      <c r="P24" s="3"/>
      <c r="Q24" s="3">
        <v>0</v>
      </c>
      <c r="R24" s="3"/>
      <c r="S24" s="3">
        <v>0</v>
      </c>
      <c r="T24" s="3"/>
      <c r="U24" s="3">
        <v>0</v>
      </c>
      <c r="V24" s="3"/>
      <c r="W24" s="3">
        <v>0</v>
      </c>
      <c r="X24" s="7"/>
      <c r="Y24" s="46">
        <v>0</v>
      </c>
    </row>
    <row r="25" spans="1:25" ht="19.5" thickBot="1" x14ac:dyDescent="0.5">
      <c r="C25" s="8">
        <f>SUM(C9:C24)</f>
        <v>275256636</v>
      </c>
      <c r="D25" s="3"/>
      <c r="E25" s="8">
        <f>SUM(E9:E24)</f>
        <v>3471040209549</v>
      </c>
      <c r="F25" s="3"/>
      <c r="G25" s="8">
        <f>SUM(G9:G24)</f>
        <v>4038408810602.7456</v>
      </c>
      <c r="H25" s="3"/>
      <c r="I25" s="8">
        <f>SUM(I9:I24)</f>
        <v>38137</v>
      </c>
      <c r="J25" s="3"/>
      <c r="K25" s="8">
        <f>SUM(K9:K24)</f>
        <v>26695900</v>
      </c>
      <c r="L25" s="3"/>
      <c r="M25" s="8">
        <f>SUM(M9:M24)</f>
        <v>-142918649</v>
      </c>
      <c r="N25" s="3"/>
      <c r="O25" s="8">
        <f>SUM(O9:O24)</f>
        <v>685706954301</v>
      </c>
      <c r="P25" s="3"/>
      <c r="Q25" s="8">
        <f>SUM(Q9:Q24)</f>
        <v>132376124</v>
      </c>
      <c r="R25" s="3"/>
      <c r="S25" s="8">
        <f>SUM(S9:S24)</f>
        <v>637482</v>
      </c>
      <c r="T25" s="3"/>
      <c r="U25" s="8">
        <f>SUM(U9:U24)</f>
        <v>2798530127151</v>
      </c>
      <c r="V25" s="3"/>
      <c r="W25" s="8">
        <f>SUM(W9:W24)</f>
        <v>3195114231700.1191</v>
      </c>
      <c r="X25" s="7"/>
      <c r="Y25" s="8">
        <f>SUM(Y9:Y24)</f>
        <v>8.1499999999999989E-2</v>
      </c>
    </row>
    <row r="26" spans="1:25" ht="19.5" thickTop="1" x14ac:dyDescent="0.4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45">
      <c r="U27" s="3"/>
      <c r="W27" s="3"/>
    </row>
    <row r="29" spans="1:25" x14ac:dyDescent="0.45">
      <c r="U29" s="9"/>
      <c r="W29" s="9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7"/>
  <sheetViews>
    <sheetView rightToLeft="1" view="pageBreakPreview" zoomScale="55" zoomScaleNormal="100" zoomScaleSheetLayoutView="55" workbookViewId="0">
      <selection activeCell="O8" sqref="O8"/>
    </sheetView>
  </sheetViews>
  <sheetFormatPr defaultRowHeight="18.75" x14ac:dyDescent="0.45"/>
  <cols>
    <col min="1" max="1" width="41.140625" style="2" bestFit="1" customWidth="1"/>
    <col min="2" max="2" width="1" style="2" customWidth="1"/>
    <col min="3" max="3" width="14.28515625" style="2" bestFit="1" customWidth="1"/>
    <col min="4" max="4" width="1" style="2" customWidth="1"/>
    <col min="5" max="5" width="27" style="2" bestFit="1" customWidth="1"/>
    <col min="6" max="6" width="1" style="2" customWidth="1"/>
    <col min="7" max="7" width="27.2851562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42578125" style="2" bestFit="1" customWidth="1"/>
    <col min="12" max="12" width="1" style="2" customWidth="1"/>
    <col min="13" max="13" width="14.28515625" style="2" bestFit="1" customWidth="1"/>
    <col min="14" max="14" width="1" style="2" customWidth="1"/>
    <col min="15" max="15" width="26.140625" style="2" bestFit="1" customWidth="1"/>
    <col min="16" max="16" width="1" style="2" customWidth="1"/>
    <col min="17" max="17" width="25.1406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15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x14ac:dyDescent="0.45">
      <c r="A3" s="4" t="s">
        <v>208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6" spans="1:21" ht="30" x14ac:dyDescent="0.45">
      <c r="A6" s="4" t="s">
        <v>3</v>
      </c>
      <c r="C6" s="5" t="s">
        <v>210</v>
      </c>
      <c r="D6" s="5" t="s">
        <v>210</v>
      </c>
      <c r="E6" s="5" t="s">
        <v>210</v>
      </c>
      <c r="F6" s="5" t="s">
        <v>210</v>
      </c>
      <c r="G6" s="5" t="s">
        <v>210</v>
      </c>
      <c r="H6" s="5" t="s">
        <v>210</v>
      </c>
      <c r="I6" s="5" t="s">
        <v>210</v>
      </c>
      <c r="J6" s="5" t="s">
        <v>210</v>
      </c>
      <c r="K6" s="5" t="s">
        <v>210</v>
      </c>
      <c r="M6" s="5" t="s">
        <v>211</v>
      </c>
      <c r="N6" s="5" t="s">
        <v>211</v>
      </c>
      <c r="O6" s="5" t="s">
        <v>211</v>
      </c>
      <c r="P6" s="5" t="s">
        <v>211</v>
      </c>
      <c r="Q6" s="5" t="s">
        <v>211</v>
      </c>
      <c r="R6" s="5" t="s">
        <v>211</v>
      </c>
      <c r="S6" s="5" t="s">
        <v>211</v>
      </c>
      <c r="T6" s="5" t="s">
        <v>211</v>
      </c>
      <c r="U6" s="5" t="s">
        <v>211</v>
      </c>
    </row>
    <row r="7" spans="1:21" ht="63.75" customHeight="1" x14ac:dyDescent="0.45">
      <c r="A7" s="5" t="s">
        <v>3</v>
      </c>
      <c r="C7" s="21" t="s">
        <v>255</v>
      </c>
      <c r="E7" s="14" t="s">
        <v>226</v>
      </c>
      <c r="G7" s="14" t="s">
        <v>227</v>
      </c>
      <c r="I7" s="14" t="s">
        <v>144</v>
      </c>
      <c r="K7" s="21" t="s">
        <v>254</v>
      </c>
      <c r="M7" s="21" t="s">
        <v>255</v>
      </c>
      <c r="O7" s="21" t="s">
        <v>256</v>
      </c>
      <c r="Q7" s="14" t="s">
        <v>227</v>
      </c>
      <c r="S7" s="14" t="s">
        <v>144</v>
      </c>
      <c r="U7" s="22" t="s">
        <v>254</v>
      </c>
    </row>
    <row r="8" spans="1:21" s="17" customFormat="1" ht="27.75" customHeight="1" x14ac:dyDescent="0.65">
      <c r="A8" s="17" t="s">
        <v>26</v>
      </c>
      <c r="C8" s="18">
        <v>0</v>
      </c>
      <c r="D8" s="18"/>
      <c r="E8" s="18">
        <v>-39091350682</v>
      </c>
      <c r="F8" s="18"/>
      <c r="G8" s="18">
        <v>518027214</v>
      </c>
      <c r="H8" s="18"/>
      <c r="I8" s="18">
        <v>-38573323468</v>
      </c>
      <c r="J8" s="19"/>
      <c r="K8" s="19" t="s">
        <v>229</v>
      </c>
      <c r="L8" s="19"/>
      <c r="M8" s="20">
        <v>0</v>
      </c>
      <c r="N8" s="19"/>
      <c r="O8" s="18">
        <v>2893765563</v>
      </c>
      <c r="P8" s="18"/>
      <c r="Q8" s="18">
        <v>8194323071</v>
      </c>
      <c r="R8" s="18"/>
      <c r="S8" s="18">
        <f>M8+O8+Q8</f>
        <v>11088088634</v>
      </c>
      <c r="T8" s="19"/>
      <c r="U8" s="23">
        <f t="shared" ref="U8:U24" si="0">S8/2725099672653*100</f>
        <v>0.4068874524213375</v>
      </c>
    </row>
    <row r="9" spans="1:21" s="17" customFormat="1" ht="27.75" customHeight="1" x14ac:dyDescent="0.65">
      <c r="A9" s="17" t="s">
        <v>15</v>
      </c>
      <c r="C9" s="18">
        <v>0</v>
      </c>
      <c r="D9" s="18"/>
      <c r="E9" s="18">
        <v>0</v>
      </c>
      <c r="F9" s="18"/>
      <c r="G9" s="18">
        <v>158841</v>
      </c>
      <c r="H9" s="18"/>
      <c r="I9" s="18">
        <v>158841</v>
      </c>
      <c r="J9" s="19"/>
      <c r="K9" s="19" t="s">
        <v>16</v>
      </c>
      <c r="L9" s="19"/>
      <c r="M9" s="20">
        <v>0</v>
      </c>
      <c r="N9" s="19"/>
      <c r="O9" s="18">
        <v>0</v>
      </c>
      <c r="P9" s="18"/>
      <c r="Q9" s="18">
        <v>158841</v>
      </c>
      <c r="R9" s="18"/>
      <c r="S9" s="18">
        <f t="shared" ref="S9:S24" si="1">M9+O9+Q9</f>
        <v>158841</v>
      </c>
      <c r="T9" s="19"/>
      <c r="U9" s="23">
        <f t="shared" si="0"/>
        <v>5.828814321692738E-6</v>
      </c>
    </row>
    <row r="10" spans="1:21" s="17" customFormat="1" ht="27.75" customHeight="1" x14ac:dyDescent="0.65">
      <c r="A10" s="17" t="s">
        <v>28</v>
      </c>
      <c r="C10" s="18">
        <v>0</v>
      </c>
      <c r="D10" s="18"/>
      <c r="E10" s="18">
        <v>-3604214905</v>
      </c>
      <c r="F10" s="18"/>
      <c r="G10" s="18">
        <v>1956673693</v>
      </c>
      <c r="H10" s="18"/>
      <c r="I10" s="18">
        <v>-1647541212</v>
      </c>
      <c r="J10" s="19"/>
      <c r="K10" s="19" t="s">
        <v>230</v>
      </c>
      <c r="L10" s="19"/>
      <c r="M10" s="20">
        <v>0</v>
      </c>
      <c r="N10" s="19"/>
      <c r="O10" s="18">
        <v>727135502</v>
      </c>
      <c r="P10" s="18"/>
      <c r="Q10" s="18">
        <v>1956673693</v>
      </c>
      <c r="R10" s="18"/>
      <c r="S10" s="18">
        <f t="shared" si="1"/>
        <v>2683809195</v>
      </c>
      <c r="T10" s="19"/>
      <c r="U10" s="23">
        <f t="shared" si="0"/>
        <v>9.8484808534991974E-2</v>
      </c>
    </row>
    <row r="11" spans="1:21" s="17" customFormat="1" ht="27.75" customHeight="1" x14ac:dyDescent="0.65">
      <c r="A11" s="17" t="s">
        <v>33</v>
      </c>
      <c r="C11" s="18">
        <v>0</v>
      </c>
      <c r="D11" s="18"/>
      <c r="E11" s="18">
        <v>0</v>
      </c>
      <c r="F11" s="18"/>
      <c r="G11" s="18">
        <v>83622451</v>
      </c>
      <c r="H11" s="18"/>
      <c r="I11" s="18">
        <v>83622451</v>
      </c>
      <c r="J11" s="19"/>
      <c r="K11" s="19" t="s">
        <v>112</v>
      </c>
      <c r="L11" s="19"/>
      <c r="M11" s="20">
        <v>0</v>
      </c>
      <c r="N11" s="19"/>
      <c r="O11" s="18">
        <v>0</v>
      </c>
      <c r="P11" s="18"/>
      <c r="Q11" s="18">
        <v>83622451</v>
      </c>
      <c r="R11" s="18"/>
      <c r="S11" s="18">
        <f t="shared" si="1"/>
        <v>83622451</v>
      </c>
      <c r="T11" s="19"/>
      <c r="U11" s="23">
        <f t="shared" si="0"/>
        <v>3.0686015575566087E-3</v>
      </c>
    </row>
    <row r="12" spans="1:21" s="17" customFormat="1" ht="27.75" customHeight="1" x14ac:dyDescent="0.65">
      <c r="A12" s="17" t="s">
        <v>32</v>
      </c>
      <c r="C12" s="18">
        <v>0</v>
      </c>
      <c r="D12" s="18"/>
      <c r="E12" s="18">
        <v>0</v>
      </c>
      <c r="F12" s="18"/>
      <c r="G12" s="18">
        <v>-47196588404</v>
      </c>
      <c r="H12" s="18"/>
      <c r="I12" s="18">
        <v>-47196588404</v>
      </c>
      <c r="J12" s="19"/>
      <c r="K12" s="19" t="s">
        <v>231</v>
      </c>
      <c r="L12" s="19"/>
      <c r="M12" s="20">
        <v>0</v>
      </c>
      <c r="N12" s="19"/>
      <c r="O12" s="18">
        <v>0</v>
      </c>
      <c r="P12" s="18"/>
      <c r="Q12" s="18">
        <v>-39542109525</v>
      </c>
      <c r="R12" s="18"/>
      <c r="S12" s="18">
        <f t="shared" si="1"/>
        <v>-39542109525</v>
      </c>
      <c r="T12" s="19"/>
      <c r="U12" s="23">
        <f t="shared" si="0"/>
        <v>-1.4510335134459167</v>
      </c>
    </row>
    <row r="13" spans="1:21" s="17" customFormat="1" ht="27.75" customHeight="1" x14ac:dyDescent="0.65">
      <c r="A13" s="17" t="s">
        <v>223</v>
      </c>
      <c r="C13" s="18">
        <v>0</v>
      </c>
      <c r="D13" s="18"/>
      <c r="E13" s="18">
        <v>0</v>
      </c>
      <c r="F13" s="18"/>
      <c r="G13" s="18">
        <v>0</v>
      </c>
      <c r="H13" s="18"/>
      <c r="I13" s="18">
        <v>0</v>
      </c>
      <c r="J13" s="19"/>
      <c r="K13" s="19" t="s">
        <v>16</v>
      </c>
      <c r="L13" s="19"/>
      <c r="M13" s="20">
        <v>0</v>
      </c>
      <c r="N13" s="19"/>
      <c r="O13" s="18">
        <v>0</v>
      </c>
      <c r="P13" s="18"/>
      <c r="Q13" s="18">
        <v>22938821657</v>
      </c>
      <c r="R13" s="18"/>
      <c r="S13" s="18">
        <f t="shared" si="1"/>
        <v>22938821657</v>
      </c>
      <c r="T13" s="19"/>
      <c r="U13" s="23">
        <f t="shared" si="0"/>
        <v>0.84176083125312195</v>
      </c>
    </row>
    <row r="14" spans="1:21" s="17" customFormat="1" ht="27.75" customHeight="1" x14ac:dyDescent="0.65">
      <c r="A14" s="17" t="s">
        <v>23</v>
      </c>
      <c r="C14" s="18">
        <v>0</v>
      </c>
      <c r="D14" s="18"/>
      <c r="E14" s="18">
        <v>0</v>
      </c>
      <c r="F14" s="18"/>
      <c r="G14" s="18">
        <v>0</v>
      </c>
      <c r="H14" s="18"/>
      <c r="I14" s="18">
        <v>0</v>
      </c>
      <c r="J14" s="19"/>
      <c r="K14" s="19" t="s">
        <v>16</v>
      </c>
      <c r="L14" s="19"/>
      <c r="M14" s="20">
        <v>0</v>
      </c>
      <c r="N14" s="19"/>
      <c r="O14" s="18">
        <v>0</v>
      </c>
      <c r="P14" s="18"/>
      <c r="Q14" s="18">
        <v>0</v>
      </c>
      <c r="R14" s="18"/>
      <c r="S14" s="18">
        <f t="shared" si="1"/>
        <v>0</v>
      </c>
      <c r="T14" s="19"/>
      <c r="U14" s="23">
        <f t="shared" si="0"/>
        <v>0</v>
      </c>
    </row>
    <row r="15" spans="1:21" s="17" customFormat="1" ht="27.75" customHeight="1" x14ac:dyDescent="0.65">
      <c r="A15" s="17" t="s">
        <v>21</v>
      </c>
      <c r="C15" s="18">
        <v>0</v>
      </c>
      <c r="D15" s="18"/>
      <c r="E15" s="18">
        <v>19188411568</v>
      </c>
      <c r="F15" s="18"/>
      <c r="G15" s="18">
        <v>0</v>
      </c>
      <c r="H15" s="18"/>
      <c r="I15" s="18">
        <v>19188411568</v>
      </c>
      <c r="J15" s="19"/>
      <c r="K15" s="19" t="s">
        <v>19</v>
      </c>
      <c r="L15" s="19"/>
      <c r="M15" s="20">
        <v>0</v>
      </c>
      <c r="N15" s="19"/>
      <c r="O15" s="18">
        <v>38071379403</v>
      </c>
      <c r="P15" s="18"/>
      <c r="Q15" s="18">
        <v>0</v>
      </c>
      <c r="R15" s="18"/>
      <c r="S15" s="18">
        <f t="shared" si="1"/>
        <v>38071379403</v>
      </c>
      <c r="T15" s="19"/>
      <c r="U15" s="23">
        <f t="shared" si="0"/>
        <v>1.3970637399084893</v>
      </c>
    </row>
    <row r="16" spans="1:21" s="17" customFormat="1" ht="27.75" customHeight="1" x14ac:dyDescent="0.65">
      <c r="A16" s="17" t="s">
        <v>18</v>
      </c>
      <c r="C16" s="18">
        <v>0</v>
      </c>
      <c r="D16" s="18"/>
      <c r="E16" s="18">
        <v>14585961240</v>
      </c>
      <c r="F16" s="18"/>
      <c r="G16" s="18">
        <v>0</v>
      </c>
      <c r="H16" s="18"/>
      <c r="I16" s="18">
        <v>14585961240</v>
      </c>
      <c r="J16" s="19"/>
      <c r="K16" s="19" t="s">
        <v>232</v>
      </c>
      <c r="L16" s="19"/>
      <c r="M16" s="20">
        <v>0</v>
      </c>
      <c r="N16" s="19"/>
      <c r="O16" s="18">
        <v>28935712582</v>
      </c>
      <c r="P16" s="18"/>
      <c r="Q16" s="18">
        <v>0</v>
      </c>
      <c r="R16" s="18"/>
      <c r="S16" s="18">
        <f t="shared" si="1"/>
        <v>28935712582</v>
      </c>
      <c r="T16" s="19"/>
      <c r="U16" s="23">
        <f t="shared" si="0"/>
        <v>1.0618221737860274</v>
      </c>
    </row>
    <row r="17" spans="1:21" s="17" customFormat="1" ht="27.75" customHeight="1" x14ac:dyDescent="0.65">
      <c r="A17" s="17" t="s">
        <v>17</v>
      </c>
      <c r="C17" s="18">
        <v>0</v>
      </c>
      <c r="D17" s="18"/>
      <c r="E17" s="18">
        <v>0</v>
      </c>
      <c r="F17" s="18"/>
      <c r="G17" s="18">
        <v>0</v>
      </c>
      <c r="H17" s="18"/>
      <c r="I17" s="18">
        <v>0</v>
      </c>
      <c r="J17" s="19"/>
      <c r="K17" s="19" t="s">
        <v>16</v>
      </c>
      <c r="L17" s="19"/>
      <c r="M17" s="20">
        <v>0</v>
      </c>
      <c r="N17" s="19"/>
      <c r="O17" s="18">
        <v>0</v>
      </c>
      <c r="P17" s="18"/>
      <c r="Q17" s="18">
        <v>0</v>
      </c>
      <c r="R17" s="18"/>
      <c r="S17" s="18">
        <f t="shared" si="1"/>
        <v>0</v>
      </c>
      <c r="T17" s="19"/>
      <c r="U17" s="23">
        <f t="shared" si="0"/>
        <v>0</v>
      </c>
    </row>
    <row r="18" spans="1:21" s="17" customFormat="1" ht="27.75" customHeight="1" x14ac:dyDescent="0.65">
      <c r="A18" s="17" t="s">
        <v>30</v>
      </c>
      <c r="C18" s="18">
        <v>0</v>
      </c>
      <c r="D18" s="18"/>
      <c r="E18" s="18">
        <v>-6991687500</v>
      </c>
      <c r="F18" s="18"/>
      <c r="G18" s="18">
        <v>0</v>
      </c>
      <c r="H18" s="18"/>
      <c r="I18" s="18">
        <v>-6991687500</v>
      </c>
      <c r="J18" s="19"/>
      <c r="K18" s="19" t="s">
        <v>233</v>
      </c>
      <c r="L18" s="19"/>
      <c r="M18" s="20">
        <v>0</v>
      </c>
      <c r="N18" s="19"/>
      <c r="O18" s="18">
        <v>2606900625</v>
      </c>
      <c r="P18" s="18"/>
      <c r="Q18" s="18">
        <v>0</v>
      </c>
      <c r="R18" s="18"/>
      <c r="S18" s="18">
        <f t="shared" si="1"/>
        <v>2606900625</v>
      </c>
      <c r="T18" s="19"/>
      <c r="U18" s="23">
        <f t="shared" si="0"/>
        <v>9.5662578919987598E-2</v>
      </c>
    </row>
    <row r="19" spans="1:21" s="17" customFormat="1" ht="27.75" customHeight="1" x14ac:dyDescent="0.65">
      <c r="A19" s="17" t="s">
        <v>31</v>
      </c>
      <c r="C19" s="18">
        <v>0</v>
      </c>
      <c r="D19" s="18"/>
      <c r="E19" s="18">
        <v>2032727510</v>
      </c>
      <c r="F19" s="18"/>
      <c r="G19" s="18">
        <v>0</v>
      </c>
      <c r="H19" s="18"/>
      <c r="I19" s="18">
        <v>2032727510</v>
      </c>
      <c r="J19" s="19"/>
      <c r="K19" s="19" t="s">
        <v>234</v>
      </c>
      <c r="L19" s="19"/>
      <c r="M19" s="20">
        <v>0</v>
      </c>
      <c r="N19" s="19"/>
      <c r="O19" s="18">
        <v>8808485875</v>
      </c>
      <c r="P19" s="18"/>
      <c r="Q19" s="18">
        <v>0</v>
      </c>
      <c r="R19" s="18"/>
      <c r="S19" s="18">
        <f t="shared" si="1"/>
        <v>8808485875</v>
      </c>
      <c r="T19" s="19"/>
      <c r="U19" s="23">
        <f t="shared" si="0"/>
        <v>0.32323536505454004</v>
      </c>
    </row>
    <row r="20" spans="1:21" s="17" customFormat="1" ht="27.75" customHeight="1" x14ac:dyDescent="0.65">
      <c r="A20" s="17" t="s">
        <v>22</v>
      </c>
      <c r="C20" s="18">
        <v>0</v>
      </c>
      <c r="D20" s="18"/>
      <c r="E20" s="18">
        <v>345818703</v>
      </c>
      <c r="F20" s="18"/>
      <c r="G20" s="18">
        <v>0</v>
      </c>
      <c r="H20" s="18"/>
      <c r="I20" s="18">
        <v>345818703</v>
      </c>
      <c r="J20" s="19"/>
      <c r="K20" s="19" t="s">
        <v>29</v>
      </c>
      <c r="L20" s="19"/>
      <c r="M20" s="20">
        <v>0</v>
      </c>
      <c r="N20" s="19"/>
      <c r="O20" s="18">
        <v>3403170414</v>
      </c>
      <c r="P20" s="18"/>
      <c r="Q20" s="18">
        <v>0</v>
      </c>
      <c r="R20" s="18"/>
      <c r="S20" s="18">
        <f t="shared" si="1"/>
        <v>3403170414</v>
      </c>
      <c r="T20" s="19"/>
      <c r="U20" s="23">
        <f t="shared" si="0"/>
        <v>0.12488241983042291</v>
      </c>
    </row>
    <row r="21" spans="1:21" s="17" customFormat="1" ht="27.75" customHeight="1" x14ac:dyDescent="0.65">
      <c r="A21" s="17" t="s">
        <v>20</v>
      </c>
      <c r="C21" s="18">
        <v>0</v>
      </c>
      <c r="D21" s="18"/>
      <c r="E21" s="18">
        <v>81806989</v>
      </c>
      <c r="F21" s="18"/>
      <c r="G21" s="18">
        <v>0</v>
      </c>
      <c r="H21" s="18"/>
      <c r="I21" s="18">
        <v>81806989</v>
      </c>
      <c r="J21" s="19"/>
      <c r="K21" s="19" t="s">
        <v>112</v>
      </c>
      <c r="L21" s="19"/>
      <c r="M21" s="20">
        <v>0</v>
      </c>
      <c r="N21" s="19"/>
      <c r="O21" s="18">
        <v>-13386598184</v>
      </c>
      <c r="P21" s="18"/>
      <c r="Q21" s="18">
        <v>0</v>
      </c>
      <c r="R21" s="18"/>
      <c r="S21" s="18">
        <f t="shared" si="1"/>
        <v>-13386598184</v>
      </c>
      <c r="T21" s="19"/>
      <c r="U21" s="23">
        <f t="shared" si="0"/>
        <v>-0.491233341603523</v>
      </c>
    </row>
    <row r="22" spans="1:21" s="17" customFormat="1" ht="27.75" customHeight="1" x14ac:dyDescent="0.65">
      <c r="A22" s="17" t="s">
        <v>25</v>
      </c>
      <c r="C22" s="18">
        <v>0</v>
      </c>
      <c r="D22" s="18"/>
      <c r="E22" s="18">
        <v>-11326533750</v>
      </c>
      <c r="F22" s="18"/>
      <c r="G22" s="18">
        <v>0</v>
      </c>
      <c r="H22" s="18"/>
      <c r="I22" s="18">
        <v>-11326533750</v>
      </c>
      <c r="J22" s="19"/>
      <c r="K22" s="19" t="s">
        <v>235</v>
      </c>
      <c r="L22" s="19"/>
      <c r="M22" s="20">
        <v>0</v>
      </c>
      <c r="N22" s="19"/>
      <c r="O22" s="18">
        <v>1048753125</v>
      </c>
      <c r="P22" s="18"/>
      <c r="Q22" s="18">
        <v>0</v>
      </c>
      <c r="R22" s="18"/>
      <c r="S22" s="18">
        <f t="shared" si="1"/>
        <v>1048753125</v>
      </c>
      <c r="T22" s="19"/>
      <c r="U22" s="23">
        <f t="shared" si="0"/>
        <v>3.8484945542523748E-2</v>
      </c>
    </row>
    <row r="23" spans="1:21" s="17" customFormat="1" ht="27.75" customHeight="1" x14ac:dyDescent="0.65">
      <c r="A23" s="17" t="s">
        <v>24</v>
      </c>
      <c r="C23" s="18">
        <v>0</v>
      </c>
      <c r="D23" s="18"/>
      <c r="E23" s="18">
        <v>-11546427944</v>
      </c>
      <c r="F23" s="18"/>
      <c r="G23" s="18">
        <v>0</v>
      </c>
      <c r="H23" s="18"/>
      <c r="I23" s="18">
        <v>-11546427944</v>
      </c>
      <c r="J23" s="19"/>
      <c r="K23" s="19" t="s">
        <v>236</v>
      </c>
      <c r="L23" s="19"/>
      <c r="M23" s="20">
        <v>0</v>
      </c>
      <c r="N23" s="19"/>
      <c r="O23" s="18">
        <v>5981884356</v>
      </c>
      <c r="P23" s="18"/>
      <c r="Q23" s="18">
        <v>0</v>
      </c>
      <c r="R23" s="18"/>
      <c r="S23" s="18">
        <f t="shared" si="1"/>
        <v>5981884356</v>
      </c>
      <c r="T23" s="19"/>
      <c r="U23" s="23">
        <f t="shared" si="0"/>
        <v>0.21951066289536419</v>
      </c>
    </row>
    <row r="24" spans="1:21" s="17" customFormat="1" ht="27.75" customHeight="1" x14ac:dyDescent="0.65">
      <c r="A24" s="17" t="s">
        <v>27</v>
      </c>
      <c r="C24" s="18">
        <v>0</v>
      </c>
      <c r="D24" s="18"/>
      <c r="E24" s="18">
        <v>-10035548108</v>
      </c>
      <c r="F24" s="18"/>
      <c r="G24" s="18">
        <v>0</v>
      </c>
      <c r="H24" s="18"/>
      <c r="I24" s="18">
        <v>-10035548108</v>
      </c>
      <c r="J24" s="19"/>
      <c r="K24" s="19" t="s">
        <v>237</v>
      </c>
      <c r="L24" s="19"/>
      <c r="M24" s="20">
        <v>0</v>
      </c>
      <c r="N24" s="19"/>
      <c r="O24" s="18">
        <v>6895434076</v>
      </c>
      <c r="P24" s="18"/>
      <c r="Q24" s="18">
        <v>0</v>
      </c>
      <c r="R24" s="18"/>
      <c r="S24" s="18">
        <f t="shared" si="1"/>
        <v>6895434076</v>
      </c>
      <c r="T24" s="19"/>
      <c r="U24" s="23">
        <f t="shared" si="0"/>
        <v>0.25303419706799213</v>
      </c>
    </row>
    <row r="25" spans="1:21" s="29" customFormat="1" ht="36.75" customHeight="1" thickBot="1" x14ac:dyDescent="0.3">
      <c r="A25" s="24"/>
      <c r="B25" s="24"/>
      <c r="C25" s="25">
        <f>SUM(C8:C24)</f>
        <v>0</v>
      </c>
      <c r="D25" s="26"/>
      <c r="E25" s="25">
        <f>SUM(E8:E24)</f>
        <v>-46361036879</v>
      </c>
      <c r="F25" s="26"/>
      <c r="G25" s="25">
        <f>SUM(G8:G24)</f>
        <v>-44638106205</v>
      </c>
      <c r="H25" s="26"/>
      <c r="I25" s="25">
        <f>SUM(I8:I24)</f>
        <v>-90999143084</v>
      </c>
      <c r="J25" s="24"/>
      <c r="K25" s="27"/>
      <c r="L25" s="24"/>
      <c r="M25" s="27">
        <f>SUM(M8:M24)</f>
        <v>0</v>
      </c>
      <c r="N25" s="24"/>
      <c r="O25" s="25">
        <f>SUM(O8:O24)</f>
        <v>85986023337</v>
      </c>
      <c r="P25" s="26"/>
      <c r="Q25" s="25">
        <f>SUM(Q8:Q24)</f>
        <v>-6368509812</v>
      </c>
      <c r="R25" s="26"/>
      <c r="S25" s="25">
        <f>SUM(S8:S24)</f>
        <v>79617513525</v>
      </c>
      <c r="T25" s="24"/>
      <c r="U25" s="28">
        <f>SUM(U8:U24)</f>
        <v>2.9216367505372367</v>
      </c>
    </row>
    <row r="26" spans="1:21" ht="19.5" thickTop="1" x14ac:dyDescent="0.45"/>
    <row r="27" spans="1:21" x14ac:dyDescent="0.45">
      <c r="S27" s="30"/>
    </row>
  </sheetData>
  <mergeCells count="7">
    <mergeCell ref="A2:U2"/>
    <mergeCell ref="A3:U3"/>
    <mergeCell ref="A4:U4"/>
    <mergeCell ref="U7"/>
    <mergeCell ref="M6:U6"/>
    <mergeCell ref="C6:K6"/>
    <mergeCell ref="A6:A7"/>
  </mergeCells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view="pageBreakPreview" zoomScale="60" zoomScaleNormal="100" workbookViewId="0">
      <selection activeCell="I11" sqref="I11"/>
    </sheetView>
  </sheetViews>
  <sheetFormatPr defaultRowHeight="18.75" x14ac:dyDescent="0.45"/>
  <cols>
    <col min="1" max="1" width="35.42578125" style="2" bestFit="1" customWidth="1"/>
    <col min="2" max="2" width="1" style="2" customWidth="1"/>
    <col min="3" max="3" width="24.7109375" style="2" bestFit="1" customWidth="1"/>
    <col min="4" max="4" width="1" style="2" customWidth="1"/>
    <col min="5" max="5" width="24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27.28515625" style="2" bestFit="1" customWidth="1"/>
    <col min="10" max="10" width="1" style="2" customWidth="1"/>
    <col min="11" max="11" width="27" style="2" bestFit="1" customWidth="1"/>
    <col min="12" max="12" width="1" style="2" customWidth="1"/>
    <col min="13" max="13" width="24.85546875" style="2" bestFit="1" customWidth="1"/>
    <col min="14" max="14" width="1" style="2" customWidth="1"/>
    <col min="15" max="15" width="24.42578125" style="2" bestFit="1" customWidth="1"/>
    <col min="16" max="16" width="1" style="2" customWidth="1"/>
    <col min="17" max="17" width="27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x14ac:dyDescent="0.45">
      <c r="A3" s="4" t="s">
        <v>208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17" ht="30" x14ac:dyDescent="0.45">
      <c r="A6" s="4" t="s">
        <v>212</v>
      </c>
      <c r="C6" s="5" t="s">
        <v>210</v>
      </c>
      <c r="D6" s="5" t="s">
        <v>210</v>
      </c>
      <c r="E6" s="5" t="s">
        <v>210</v>
      </c>
      <c r="F6" s="5" t="s">
        <v>210</v>
      </c>
      <c r="G6" s="5" t="s">
        <v>210</v>
      </c>
      <c r="H6" s="5" t="s">
        <v>210</v>
      </c>
      <c r="I6" s="5" t="s">
        <v>210</v>
      </c>
      <c r="K6" s="5" t="s">
        <v>211</v>
      </c>
      <c r="L6" s="5" t="s">
        <v>211</v>
      </c>
      <c r="M6" s="5" t="s">
        <v>211</v>
      </c>
      <c r="N6" s="5" t="s">
        <v>211</v>
      </c>
      <c r="O6" s="5" t="s">
        <v>211</v>
      </c>
      <c r="P6" s="5" t="s">
        <v>211</v>
      </c>
      <c r="Q6" s="5" t="s">
        <v>211</v>
      </c>
    </row>
    <row r="7" spans="1:17" ht="30" x14ac:dyDescent="0.45">
      <c r="A7" s="5" t="s">
        <v>212</v>
      </c>
      <c r="C7" s="14" t="s">
        <v>238</v>
      </c>
      <c r="E7" s="14" t="s">
        <v>226</v>
      </c>
      <c r="G7" s="14" t="s">
        <v>227</v>
      </c>
      <c r="I7" s="14" t="s">
        <v>239</v>
      </c>
      <c r="K7" s="14" t="s">
        <v>238</v>
      </c>
      <c r="M7" s="14" t="s">
        <v>226</v>
      </c>
      <c r="O7" s="14" t="s">
        <v>227</v>
      </c>
      <c r="Q7" s="6" t="s">
        <v>239</v>
      </c>
    </row>
    <row r="8" spans="1:17" ht="26.25" customHeight="1" x14ac:dyDescent="0.55000000000000004">
      <c r="A8" s="49" t="s">
        <v>119</v>
      </c>
      <c r="C8" s="15">
        <v>14854333844</v>
      </c>
      <c r="D8" s="15"/>
      <c r="E8" s="15">
        <v>9938370566</v>
      </c>
      <c r="F8" s="15"/>
      <c r="G8" s="15">
        <v>59796938</v>
      </c>
      <c r="H8" s="15"/>
      <c r="I8" s="15">
        <v>24852501348</v>
      </c>
      <c r="J8" s="15"/>
      <c r="K8" s="15">
        <v>35585082039</v>
      </c>
      <c r="L8" s="15"/>
      <c r="M8" s="15">
        <v>59737020928</v>
      </c>
      <c r="N8" s="15"/>
      <c r="O8" s="15">
        <v>59796938</v>
      </c>
      <c r="P8" s="15"/>
      <c r="Q8" s="15">
        <v>95381899905</v>
      </c>
    </row>
    <row r="9" spans="1:17" ht="26.25" customHeight="1" x14ac:dyDescent="0.55000000000000004">
      <c r="A9" s="49" t="s">
        <v>54</v>
      </c>
      <c r="C9" s="15">
        <v>346437811332</v>
      </c>
      <c r="D9" s="15"/>
      <c r="E9" s="15">
        <v>24945477812</v>
      </c>
      <c r="F9" s="15"/>
      <c r="G9" s="15">
        <v>49990938</v>
      </c>
      <c r="H9" s="15"/>
      <c r="I9" s="15">
        <v>371433280082</v>
      </c>
      <c r="J9" s="15"/>
      <c r="K9" s="15">
        <v>383425600277</v>
      </c>
      <c r="L9" s="15"/>
      <c r="M9" s="15">
        <v>24945477812</v>
      </c>
      <c r="N9" s="15"/>
      <c r="O9" s="15">
        <v>49990938</v>
      </c>
      <c r="P9" s="15"/>
      <c r="Q9" s="15">
        <v>408421069027</v>
      </c>
    </row>
    <row r="10" spans="1:17" ht="26.25" customHeight="1" x14ac:dyDescent="0.55000000000000004">
      <c r="A10" s="49" t="s">
        <v>73</v>
      </c>
      <c r="C10" s="15">
        <v>101211456575</v>
      </c>
      <c r="D10" s="15"/>
      <c r="E10" s="15">
        <v>64977220743</v>
      </c>
      <c r="F10" s="15"/>
      <c r="G10" s="15">
        <v>9998188</v>
      </c>
      <c r="H10" s="15"/>
      <c r="I10" s="15">
        <v>166198675506</v>
      </c>
      <c r="J10" s="15"/>
      <c r="K10" s="15">
        <v>199538026027</v>
      </c>
      <c r="L10" s="15"/>
      <c r="M10" s="15">
        <v>64977220743</v>
      </c>
      <c r="N10" s="15"/>
      <c r="O10" s="15">
        <v>9998188</v>
      </c>
      <c r="P10" s="15"/>
      <c r="Q10" s="15">
        <v>264525244958</v>
      </c>
    </row>
    <row r="11" spans="1:17" ht="26.25" customHeight="1" x14ac:dyDescent="0.55000000000000004">
      <c r="A11" s="49" t="s">
        <v>79</v>
      </c>
      <c r="C11" s="15">
        <v>29738648606</v>
      </c>
      <c r="D11" s="15"/>
      <c r="E11" s="15">
        <v>19986376813</v>
      </c>
      <c r="F11" s="15"/>
      <c r="G11" s="15">
        <v>9998190</v>
      </c>
      <c r="H11" s="15"/>
      <c r="I11" s="15">
        <v>49735023609</v>
      </c>
      <c r="J11" s="15"/>
      <c r="K11" s="15">
        <v>58579652146</v>
      </c>
      <c r="L11" s="15"/>
      <c r="M11" s="15">
        <v>19986376813</v>
      </c>
      <c r="N11" s="15"/>
      <c r="O11" s="15">
        <v>9998190</v>
      </c>
      <c r="P11" s="15"/>
      <c r="Q11" s="15">
        <v>78576027149</v>
      </c>
    </row>
    <row r="12" spans="1:17" ht="26.25" customHeight="1" x14ac:dyDescent="0.55000000000000004">
      <c r="A12" s="49" t="s">
        <v>125</v>
      </c>
      <c r="C12" s="15">
        <v>29559922623</v>
      </c>
      <c r="D12" s="15"/>
      <c r="E12" s="15">
        <v>19926377689</v>
      </c>
      <c r="F12" s="15"/>
      <c r="G12" s="15">
        <v>9998188</v>
      </c>
      <c r="H12" s="15"/>
      <c r="I12" s="15">
        <v>49496298500</v>
      </c>
      <c r="J12" s="15"/>
      <c r="K12" s="15">
        <v>58224893563</v>
      </c>
      <c r="L12" s="15"/>
      <c r="M12" s="15">
        <v>19926377689</v>
      </c>
      <c r="N12" s="15"/>
      <c r="O12" s="15">
        <v>9998188</v>
      </c>
      <c r="P12" s="15"/>
      <c r="Q12" s="15">
        <v>78161269440</v>
      </c>
    </row>
    <row r="13" spans="1:17" ht="26.25" customHeight="1" x14ac:dyDescent="0.55000000000000004">
      <c r="A13" s="49" t="s">
        <v>76</v>
      </c>
      <c r="C13" s="15">
        <v>22528412051</v>
      </c>
      <c r="D13" s="15"/>
      <c r="E13" s="15">
        <v>28840252196</v>
      </c>
      <c r="F13" s="15"/>
      <c r="G13" s="15">
        <v>9998188</v>
      </c>
      <c r="H13" s="15"/>
      <c r="I13" s="15">
        <v>51378662435</v>
      </c>
      <c r="J13" s="15"/>
      <c r="K13" s="15">
        <v>44379541923</v>
      </c>
      <c r="L13" s="15"/>
      <c r="M13" s="15">
        <v>15077466713</v>
      </c>
      <c r="N13" s="15"/>
      <c r="O13" s="15">
        <v>9998188</v>
      </c>
      <c r="P13" s="15"/>
      <c r="Q13" s="15">
        <v>59467006824</v>
      </c>
    </row>
    <row r="14" spans="1:17" ht="26.25" customHeight="1" x14ac:dyDescent="0.55000000000000004">
      <c r="A14" s="49" t="s">
        <v>116</v>
      </c>
      <c r="C14" s="15">
        <v>17174081570</v>
      </c>
      <c r="D14" s="15"/>
      <c r="E14" s="15">
        <v>4949102812</v>
      </c>
      <c r="F14" s="15"/>
      <c r="G14" s="15">
        <v>49990938</v>
      </c>
      <c r="H14" s="15"/>
      <c r="I14" s="15">
        <v>22173175320</v>
      </c>
      <c r="J14" s="15"/>
      <c r="K14" s="15">
        <v>24795753111</v>
      </c>
      <c r="L14" s="15"/>
      <c r="M14" s="15">
        <v>4949102812</v>
      </c>
      <c r="N14" s="15"/>
      <c r="O14" s="15">
        <v>49990938</v>
      </c>
      <c r="P14" s="15"/>
      <c r="Q14" s="15">
        <v>29794846861</v>
      </c>
    </row>
    <row r="15" spans="1:17" ht="26.25" customHeight="1" x14ac:dyDescent="0.55000000000000004">
      <c r="A15" s="49" t="s">
        <v>88</v>
      </c>
      <c r="C15" s="15">
        <v>14764599047</v>
      </c>
      <c r="D15" s="15"/>
      <c r="E15" s="15">
        <v>9948196562</v>
      </c>
      <c r="F15" s="15"/>
      <c r="G15" s="15">
        <v>49990938</v>
      </c>
      <c r="H15" s="15"/>
      <c r="I15" s="15">
        <v>24762786547</v>
      </c>
      <c r="J15" s="15"/>
      <c r="K15" s="15">
        <v>29798491612</v>
      </c>
      <c r="L15" s="15"/>
      <c r="M15" s="15">
        <v>9948196562</v>
      </c>
      <c r="N15" s="15"/>
      <c r="O15" s="15">
        <v>49990938</v>
      </c>
      <c r="P15" s="15"/>
      <c r="Q15" s="15">
        <v>39796679112</v>
      </c>
    </row>
    <row r="16" spans="1:17" ht="26.25" customHeight="1" x14ac:dyDescent="0.55000000000000004">
      <c r="A16" s="49" t="s">
        <v>122</v>
      </c>
      <c r="C16" s="15">
        <v>44406257783</v>
      </c>
      <c r="D16" s="15"/>
      <c r="E16" s="15">
        <v>29984752235</v>
      </c>
      <c r="F16" s="15"/>
      <c r="G16" s="15">
        <v>9810269</v>
      </c>
      <c r="H16" s="15"/>
      <c r="I16" s="15">
        <v>74400820287</v>
      </c>
      <c r="J16" s="15"/>
      <c r="K16" s="15">
        <v>47318256537</v>
      </c>
      <c r="L16" s="15"/>
      <c r="M16" s="15">
        <v>29420984110</v>
      </c>
      <c r="N16" s="15"/>
      <c r="O16" s="15">
        <v>9810269</v>
      </c>
      <c r="P16" s="15"/>
      <c r="Q16" s="15">
        <v>76749050916</v>
      </c>
    </row>
    <row r="17" spans="1:17" ht="26.25" customHeight="1" x14ac:dyDescent="0.55000000000000004">
      <c r="A17" s="49" t="s">
        <v>91</v>
      </c>
      <c r="C17" s="15">
        <v>36362157534</v>
      </c>
      <c r="D17" s="15"/>
      <c r="E17" s="15">
        <v>24945477812</v>
      </c>
      <c r="F17" s="15"/>
      <c r="G17" s="15">
        <v>49990938</v>
      </c>
      <c r="H17" s="15"/>
      <c r="I17" s="15">
        <v>61357626284</v>
      </c>
      <c r="J17" s="15"/>
      <c r="K17" s="15">
        <v>73499171470</v>
      </c>
      <c r="L17" s="15"/>
      <c r="M17" s="15">
        <v>24945477812</v>
      </c>
      <c r="N17" s="15"/>
      <c r="O17" s="15">
        <v>49990938</v>
      </c>
      <c r="P17" s="15"/>
      <c r="Q17" s="15">
        <v>98494640220</v>
      </c>
    </row>
    <row r="18" spans="1:17" ht="26.25" customHeight="1" x14ac:dyDescent="0.55000000000000004">
      <c r="A18" s="49" t="s">
        <v>106</v>
      </c>
      <c r="C18" s="15">
        <v>8022370574</v>
      </c>
      <c r="D18" s="15"/>
      <c r="E18" s="15">
        <v>6545612593</v>
      </c>
      <c r="F18" s="15"/>
      <c r="G18" s="15">
        <v>0</v>
      </c>
      <c r="H18" s="15"/>
      <c r="I18" s="15">
        <v>14567983167</v>
      </c>
      <c r="J18" s="15"/>
      <c r="K18" s="15">
        <v>30275711808</v>
      </c>
      <c r="L18" s="15"/>
      <c r="M18" s="15">
        <v>7578659216</v>
      </c>
      <c r="N18" s="15"/>
      <c r="O18" s="15">
        <v>1594548000</v>
      </c>
      <c r="P18" s="15"/>
      <c r="Q18" s="15">
        <v>39448919024</v>
      </c>
    </row>
    <row r="19" spans="1:17" ht="26.25" customHeight="1" x14ac:dyDescent="0.55000000000000004">
      <c r="A19" s="49" t="s">
        <v>224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v>0</v>
      </c>
      <c r="J19" s="15"/>
      <c r="K19" s="15">
        <v>0</v>
      </c>
      <c r="L19" s="15"/>
      <c r="M19" s="15">
        <v>0</v>
      </c>
      <c r="N19" s="15"/>
      <c r="O19" s="15">
        <v>359007631</v>
      </c>
      <c r="P19" s="15"/>
      <c r="Q19" s="15">
        <v>359007631</v>
      </c>
    </row>
    <row r="20" spans="1:17" ht="26.25" customHeight="1" x14ac:dyDescent="0.55000000000000004">
      <c r="A20" s="49" t="s">
        <v>225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v>0</v>
      </c>
      <c r="J20" s="15"/>
      <c r="K20" s="15">
        <v>0</v>
      </c>
      <c r="L20" s="15"/>
      <c r="M20" s="15">
        <v>0</v>
      </c>
      <c r="N20" s="15"/>
      <c r="O20" s="15">
        <v>-32847208336</v>
      </c>
      <c r="P20" s="15"/>
      <c r="Q20" s="15">
        <v>-32847208336</v>
      </c>
    </row>
    <row r="21" spans="1:17" ht="26.25" customHeight="1" x14ac:dyDescent="0.55000000000000004">
      <c r="A21" s="49" t="s">
        <v>94</v>
      </c>
      <c r="C21" s="15">
        <v>3972769589</v>
      </c>
      <c r="D21" s="15"/>
      <c r="E21" s="15">
        <v>6450930557</v>
      </c>
      <c r="F21" s="15"/>
      <c r="G21" s="15">
        <v>0</v>
      </c>
      <c r="H21" s="15"/>
      <c r="I21" s="15">
        <v>10423700146</v>
      </c>
      <c r="J21" s="15"/>
      <c r="K21" s="15">
        <v>47218425349</v>
      </c>
      <c r="L21" s="15"/>
      <c r="M21" s="15">
        <v>2082518460</v>
      </c>
      <c r="N21" s="15"/>
      <c r="O21" s="15">
        <v>-47456310040</v>
      </c>
      <c r="P21" s="15"/>
      <c r="Q21" s="15">
        <v>1844633769</v>
      </c>
    </row>
    <row r="22" spans="1:17" ht="26.25" customHeight="1" x14ac:dyDescent="0.55000000000000004">
      <c r="A22" s="49" t="s">
        <v>57</v>
      </c>
      <c r="C22" s="15">
        <v>535636696</v>
      </c>
      <c r="D22" s="15"/>
      <c r="E22" s="15">
        <v>0</v>
      </c>
      <c r="F22" s="15"/>
      <c r="G22" s="15">
        <v>0</v>
      </c>
      <c r="H22" s="15"/>
      <c r="I22" s="15">
        <v>535636696</v>
      </c>
      <c r="J22" s="15"/>
      <c r="K22" s="15">
        <v>1091053002</v>
      </c>
      <c r="L22" s="15"/>
      <c r="M22" s="15">
        <v>0</v>
      </c>
      <c r="N22" s="15"/>
      <c r="O22" s="15">
        <v>0</v>
      </c>
      <c r="P22" s="15"/>
      <c r="Q22" s="15">
        <v>1091053002</v>
      </c>
    </row>
    <row r="23" spans="1:17" ht="26.25" customHeight="1" x14ac:dyDescent="0.55000000000000004">
      <c r="A23" s="49" t="s">
        <v>103</v>
      </c>
      <c r="C23" s="15">
        <v>15101215946</v>
      </c>
      <c r="D23" s="15"/>
      <c r="E23" s="15">
        <v>0</v>
      </c>
      <c r="F23" s="15"/>
      <c r="G23" s="15">
        <v>0</v>
      </c>
      <c r="H23" s="15"/>
      <c r="I23" s="15">
        <v>15101215946</v>
      </c>
      <c r="J23" s="15"/>
      <c r="K23" s="15">
        <v>29753609358</v>
      </c>
      <c r="L23" s="15"/>
      <c r="M23" s="15">
        <v>0</v>
      </c>
      <c r="N23" s="15"/>
      <c r="O23" s="15">
        <v>0</v>
      </c>
      <c r="P23" s="15"/>
      <c r="Q23" s="15">
        <v>29753609358</v>
      </c>
    </row>
    <row r="24" spans="1:17" ht="26.25" customHeight="1" x14ac:dyDescent="0.55000000000000004">
      <c r="A24" s="49" t="s">
        <v>100</v>
      </c>
      <c r="C24" s="15">
        <v>29919443425</v>
      </c>
      <c r="D24" s="15"/>
      <c r="E24" s="15">
        <v>0</v>
      </c>
      <c r="F24" s="15"/>
      <c r="G24" s="15">
        <v>0</v>
      </c>
      <c r="H24" s="15"/>
      <c r="I24" s="15">
        <v>29919443425</v>
      </c>
      <c r="J24" s="15"/>
      <c r="K24" s="15">
        <v>58904390959</v>
      </c>
      <c r="L24" s="15"/>
      <c r="M24" s="15">
        <v>83385844076</v>
      </c>
      <c r="N24" s="15"/>
      <c r="O24" s="15">
        <v>0</v>
      </c>
      <c r="P24" s="15"/>
      <c r="Q24" s="15">
        <v>142290235035</v>
      </c>
    </row>
    <row r="25" spans="1:17" ht="26.25" customHeight="1" x14ac:dyDescent="0.55000000000000004">
      <c r="A25" s="49" t="s">
        <v>97</v>
      </c>
      <c r="C25" s="15">
        <v>18877068493</v>
      </c>
      <c r="D25" s="15"/>
      <c r="E25" s="15">
        <v>9346605621</v>
      </c>
      <c r="F25" s="15"/>
      <c r="G25" s="15">
        <v>0</v>
      </c>
      <c r="H25" s="15"/>
      <c r="I25" s="15">
        <v>28223674114</v>
      </c>
      <c r="J25" s="15"/>
      <c r="K25" s="15">
        <v>37177150684</v>
      </c>
      <c r="L25" s="15"/>
      <c r="M25" s="15">
        <v>11606895869</v>
      </c>
      <c r="N25" s="15"/>
      <c r="O25" s="15">
        <v>0</v>
      </c>
      <c r="P25" s="15"/>
      <c r="Q25" s="15">
        <v>48784046553</v>
      </c>
    </row>
    <row r="26" spans="1:17" ht="26.25" customHeight="1" x14ac:dyDescent="0.55000000000000004">
      <c r="A26" s="49" t="s">
        <v>82</v>
      </c>
      <c r="C26" s="15">
        <v>39600376124</v>
      </c>
      <c r="D26" s="15"/>
      <c r="E26" s="15">
        <v>0</v>
      </c>
      <c r="F26" s="15"/>
      <c r="G26" s="15">
        <v>0</v>
      </c>
      <c r="H26" s="15"/>
      <c r="I26" s="15">
        <v>39600376124</v>
      </c>
      <c r="J26" s="15"/>
      <c r="K26" s="15">
        <v>78034765166</v>
      </c>
      <c r="L26" s="15"/>
      <c r="M26" s="15">
        <v>0</v>
      </c>
      <c r="N26" s="15"/>
      <c r="O26" s="15">
        <v>0</v>
      </c>
      <c r="P26" s="15"/>
      <c r="Q26" s="15">
        <v>78034765166</v>
      </c>
    </row>
    <row r="27" spans="1:17" ht="26.25" customHeight="1" x14ac:dyDescent="0.55000000000000004">
      <c r="A27" s="49" t="s">
        <v>128</v>
      </c>
      <c r="C27" s="15">
        <v>29634059659</v>
      </c>
      <c r="D27" s="15"/>
      <c r="E27" s="15">
        <v>0</v>
      </c>
      <c r="F27" s="15"/>
      <c r="G27" s="15">
        <v>0</v>
      </c>
      <c r="H27" s="15"/>
      <c r="I27" s="15">
        <v>29634059659</v>
      </c>
      <c r="J27" s="15"/>
      <c r="K27" s="15">
        <v>58370923072</v>
      </c>
      <c r="L27" s="15"/>
      <c r="M27" s="15">
        <v>0</v>
      </c>
      <c r="N27" s="15"/>
      <c r="O27" s="15">
        <v>0</v>
      </c>
      <c r="P27" s="15"/>
      <c r="Q27" s="15">
        <v>58370923072</v>
      </c>
    </row>
    <row r="28" spans="1:17" ht="26.25" customHeight="1" x14ac:dyDescent="0.55000000000000004">
      <c r="A28" s="49" t="s">
        <v>113</v>
      </c>
      <c r="C28" s="15">
        <v>40674956070</v>
      </c>
      <c r="D28" s="15"/>
      <c r="E28" s="15">
        <v>0</v>
      </c>
      <c r="F28" s="15"/>
      <c r="G28" s="15">
        <v>0</v>
      </c>
      <c r="H28" s="15"/>
      <c r="I28" s="15">
        <v>40674956070</v>
      </c>
      <c r="J28" s="15"/>
      <c r="K28" s="15">
        <v>80162118180</v>
      </c>
      <c r="L28" s="15"/>
      <c r="M28" s="15">
        <v>0</v>
      </c>
      <c r="N28" s="15"/>
      <c r="O28" s="15">
        <v>0</v>
      </c>
      <c r="P28" s="15"/>
      <c r="Q28" s="15">
        <v>80162118180</v>
      </c>
    </row>
    <row r="29" spans="1:17" ht="26.25" customHeight="1" x14ac:dyDescent="0.55000000000000004">
      <c r="A29" s="49" t="s">
        <v>85</v>
      </c>
      <c r="C29" s="15">
        <v>1611971</v>
      </c>
      <c r="D29" s="15"/>
      <c r="E29" s="15">
        <v>0</v>
      </c>
      <c r="F29" s="15"/>
      <c r="G29" s="15">
        <v>0</v>
      </c>
      <c r="H29" s="15"/>
      <c r="I29" s="15">
        <v>1611971</v>
      </c>
      <c r="J29" s="15"/>
      <c r="K29" s="15">
        <v>3177059</v>
      </c>
      <c r="L29" s="15"/>
      <c r="M29" s="15">
        <v>0</v>
      </c>
      <c r="N29" s="15"/>
      <c r="O29" s="15">
        <v>0</v>
      </c>
      <c r="P29" s="15"/>
      <c r="Q29" s="15">
        <v>3177059</v>
      </c>
    </row>
    <row r="30" spans="1:17" ht="26.25" customHeight="1" x14ac:dyDescent="0.55000000000000004">
      <c r="A30" s="49" t="s">
        <v>109</v>
      </c>
      <c r="C30" s="15">
        <v>64873232</v>
      </c>
      <c r="D30" s="15"/>
      <c r="E30" s="15">
        <v>110679935</v>
      </c>
      <c r="F30" s="15"/>
      <c r="G30" s="15">
        <v>0</v>
      </c>
      <c r="H30" s="15"/>
      <c r="I30" s="15">
        <v>175553167</v>
      </c>
      <c r="J30" s="15"/>
      <c r="K30" s="15">
        <v>127926740</v>
      </c>
      <c r="L30" s="15"/>
      <c r="M30" s="15">
        <v>49191082</v>
      </c>
      <c r="N30" s="15"/>
      <c r="O30" s="15">
        <v>0</v>
      </c>
      <c r="P30" s="15"/>
      <c r="Q30" s="15">
        <v>177117822</v>
      </c>
    </row>
    <row r="31" spans="1:17" ht="26.25" customHeight="1" x14ac:dyDescent="0.55000000000000004">
      <c r="A31" s="49" t="s">
        <v>48</v>
      </c>
      <c r="C31" s="15">
        <v>0</v>
      </c>
      <c r="D31" s="15"/>
      <c r="E31" s="15">
        <v>60594786907</v>
      </c>
      <c r="F31" s="15"/>
      <c r="G31" s="15">
        <v>0</v>
      </c>
      <c r="H31" s="15"/>
      <c r="I31" s="15">
        <v>60594786907</v>
      </c>
      <c r="J31" s="15"/>
      <c r="K31" s="15">
        <v>0</v>
      </c>
      <c r="L31" s="15"/>
      <c r="M31" s="15">
        <v>112882420868</v>
      </c>
      <c r="N31" s="15"/>
      <c r="O31" s="15">
        <v>0</v>
      </c>
      <c r="P31" s="15"/>
      <c r="Q31" s="15">
        <v>112882420868</v>
      </c>
    </row>
    <row r="32" spans="1:17" ht="26.25" customHeight="1" x14ac:dyDescent="0.55000000000000004">
      <c r="A32" s="49" t="s">
        <v>61</v>
      </c>
      <c r="C32" s="15">
        <v>0</v>
      </c>
      <c r="D32" s="15"/>
      <c r="E32" s="15">
        <v>2169310461</v>
      </c>
      <c r="F32" s="15"/>
      <c r="G32" s="15">
        <v>0</v>
      </c>
      <c r="H32" s="15"/>
      <c r="I32" s="15">
        <v>2169310461</v>
      </c>
      <c r="J32" s="15"/>
      <c r="K32" s="15">
        <v>0</v>
      </c>
      <c r="L32" s="15"/>
      <c r="M32" s="15">
        <v>5585849381</v>
      </c>
      <c r="N32" s="15"/>
      <c r="O32" s="15">
        <v>0</v>
      </c>
      <c r="P32" s="15"/>
      <c r="Q32" s="15">
        <v>5585849381</v>
      </c>
    </row>
    <row r="33" spans="1:17" ht="26.25" customHeight="1" x14ac:dyDescent="0.55000000000000004">
      <c r="A33" s="49" t="s">
        <v>67</v>
      </c>
      <c r="C33" s="15">
        <v>0</v>
      </c>
      <c r="D33" s="15"/>
      <c r="E33" s="15">
        <v>837300012</v>
      </c>
      <c r="F33" s="15"/>
      <c r="G33" s="15">
        <v>0</v>
      </c>
      <c r="H33" s="15"/>
      <c r="I33" s="15">
        <v>837300012</v>
      </c>
      <c r="J33" s="15"/>
      <c r="K33" s="15">
        <v>0</v>
      </c>
      <c r="L33" s="15"/>
      <c r="M33" s="15">
        <v>1763568795</v>
      </c>
      <c r="N33" s="15"/>
      <c r="O33" s="15">
        <v>0</v>
      </c>
      <c r="P33" s="15"/>
      <c r="Q33" s="15">
        <v>1763568795</v>
      </c>
    </row>
    <row r="34" spans="1:17" ht="26.25" customHeight="1" x14ac:dyDescent="0.55000000000000004">
      <c r="A34" s="49" t="s">
        <v>70</v>
      </c>
      <c r="C34" s="15">
        <v>0</v>
      </c>
      <c r="D34" s="15"/>
      <c r="E34" s="15">
        <v>822852031</v>
      </c>
      <c r="F34" s="15"/>
      <c r="G34" s="15">
        <v>0</v>
      </c>
      <c r="H34" s="15"/>
      <c r="I34" s="15">
        <v>822852031</v>
      </c>
      <c r="J34" s="15"/>
      <c r="K34" s="15">
        <v>0</v>
      </c>
      <c r="L34" s="15"/>
      <c r="M34" s="15">
        <v>1549576489</v>
      </c>
      <c r="N34" s="15"/>
      <c r="O34" s="15">
        <v>0</v>
      </c>
      <c r="P34" s="15"/>
      <c r="Q34" s="15">
        <v>1549576489</v>
      </c>
    </row>
    <row r="35" spans="1:17" ht="26.25" customHeight="1" x14ac:dyDescent="0.55000000000000004">
      <c r="A35" s="49" t="s">
        <v>64</v>
      </c>
      <c r="C35" s="15">
        <v>0</v>
      </c>
      <c r="D35" s="15"/>
      <c r="E35" s="15">
        <v>1871465805</v>
      </c>
      <c r="F35" s="15"/>
      <c r="G35" s="15">
        <v>0</v>
      </c>
      <c r="H35" s="15"/>
      <c r="I35" s="15">
        <v>1871465805</v>
      </c>
      <c r="J35" s="15"/>
      <c r="K35" s="15">
        <v>0</v>
      </c>
      <c r="L35" s="15"/>
      <c r="M35" s="15">
        <v>3126430301</v>
      </c>
      <c r="N35" s="15"/>
      <c r="O35" s="15">
        <v>0</v>
      </c>
      <c r="P35" s="15"/>
      <c r="Q35" s="15">
        <v>3126430301</v>
      </c>
    </row>
    <row r="36" spans="1:17" ht="26.25" customHeight="1" x14ac:dyDescent="0.55000000000000004">
      <c r="A36" s="49" t="s">
        <v>51</v>
      </c>
      <c r="C36" s="15">
        <v>0</v>
      </c>
      <c r="D36" s="15"/>
      <c r="E36" s="15">
        <v>28158150530</v>
      </c>
      <c r="F36" s="15"/>
      <c r="G36" s="15">
        <v>0</v>
      </c>
      <c r="H36" s="15"/>
      <c r="I36" s="15">
        <v>28158150530</v>
      </c>
      <c r="J36" s="15"/>
      <c r="K36" s="15">
        <v>0</v>
      </c>
      <c r="L36" s="15"/>
      <c r="M36" s="15">
        <v>69224717667</v>
      </c>
      <c r="N36" s="15"/>
      <c r="O36" s="15">
        <v>0</v>
      </c>
      <c r="P36" s="15"/>
      <c r="Q36" s="15">
        <v>69224717667</v>
      </c>
    </row>
    <row r="37" spans="1:17" ht="26.25" customHeight="1" thickBot="1" x14ac:dyDescent="0.5">
      <c r="C37" s="16">
        <f>SUM(C8:C36)</f>
        <v>843442062744</v>
      </c>
      <c r="D37" s="15"/>
      <c r="E37" s="16">
        <f>SUM(E8:E36)</f>
        <v>355349299692</v>
      </c>
      <c r="F37" s="15"/>
      <c r="G37" s="16">
        <f>SUM(G8:G36)</f>
        <v>309563713</v>
      </c>
      <c r="H37" s="15"/>
      <c r="I37" s="16">
        <f>SUM(I8:I36)</f>
        <v>1199100926149</v>
      </c>
      <c r="J37" s="15"/>
      <c r="K37" s="16">
        <f>SUM(K8:K36)</f>
        <v>1376263720082</v>
      </c>
      <c r="L37" s="15"/>
      <c r="M37" s="16">
        <f>SUM(M8:M36)</f>
        <v>572749374198</v>
      </c>
      <c r="N37" s="15"/>
      <c r="O37" s="16">
        <f>SUM(O8:O36)</f>
        <v>-78040399032</v>
      </c>
      <c r="P37" s="15"/>
      <c r="Q37" s="16">
        <f>SUM(Q8:Q36)</f>
        <v>1870972695248</v>
      </c>
    </row>
    <row r="38" spans="1:17" ht="19.5" thickTop="1" x14ac:dyDescent="0.45"/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35" top="0.17" bottom="0.33" header="0.21" footer="0.21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0"/>
  <sheetViews>
    <sheetView rightToLeft="1" view="pageBreakPreview" zoomScale="85" zoomScaleNormal="100" zoomScaleSheetLayoutView="85" workbookViewId="0">
      <selection activeCell="C8" sqref="C8:C9"/>
    </sheetView>
  </sheetViews>
  <sheetFormatPr defaultRowHeight="18.75" x14ac:dyDescent="0.45"/>
  <cols>
    <col min="1" max="1" width="43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0" x14ac:dyDescent="0.45">
      <c r="A3" s="4" t="s">
        <v>208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ht="24" x14ac:dyDescent="0.55000000000000004">
      <c r="A6" s="45" t="s">
        <v>240</v>
      </c>
      <c r="B6" s="45" t="s">
        <v>240</v>
      </c>
      <c r="C6" s="45" t="s">
        <v>240</v>
      </c>
      <c r="D6" s="49"/>
      <c r="E6" s="45" t="s">
        <v>210</v>
      </c>
      <c r="F6" s="45" t="s">
        <v>210</v>
      </c>
      <c r="G6" s="45" t="s">
        <v>210</v>
      </c>
      <c r="H6" s="49"/>
      <c r="I6" s="45" t="s">
        <v>211</v>
      </c>
      <c r="J6" s="45" t="s">
        <v>211</v>
      </c>
      <c r="K6" s="45" t="s">
        <v>211</v>
      </c>
    </row>
    <row r="7" spans="1:11" ht="24" x14ac:dyDescent="0.55000000000000004">
      <c r="A7" s="50" t="s">
        <v>241</v>
      </c>
      <c r="B7" s="49"/>
      <c r="C7" s="50" t="s">
        <v>141</v>
      </c>
      <c r="D7" s="49"/>
      <c r="E7" s="50" t="s">
        <v>242</v>
      </c>
      <c r="F7" s="49"/>
      <c r="G7" s="50" t="s">
        <v>243</v>
      </c>
      <c r="H7" s="49"/>
      <c r="I7" s="51" t="s">
        <v>242</v>
      </c>
      <c r="J7" s="49"/>
      <c r="K7" s="51" t="s">
        <v>243</v>
      </c>
    </row>
    <row r="8" spans="1:11" x14ac:dyDescent="0.45">
      <c r="A8" s="2" t="s">
        <v>136</v>
      </c>
      <c r="C8" s="3">
        <v>0</v>
      </c>
      <c r="D8" s="7"/>
      <c r="E8" s="3">
        <v>149080410948</v>
      </c>
      <c r="F8" s="3"/>
      <c r="G8" s="13">
        <f>E8/288063397351*100</f>
        <v>51.752639286673499</v>
      </c>
      <c r="H8" s="3"/>
      <c r="I8" s="3">
        <v>231899589022</v>
      </c>
      <c r="J8" s="3"/>
      <c r="K8" s="13">
        <f>I8/595845475407*100</f>
        <v>38.919417633170404</v>
      </c>
    </row>
    <row r="9" spans="1:11" x14ac:dyDescent="0.45">
      <c r="A9" s="2" t="s">
        <v>244</v>
      </c>
      <c r="C9" s="3">
        <v>0</v>
      </c>
      <c r="D9" s="7"/>
      <c r="E9" s="3">
        <v>0</v>
      </c>
      <c r="F9" s="3"/>
      <c r="G9" s="13">
        <f t="shared" ref="G9:G28" si="0">E9/288063397351*100</f>
        <v>0</v>
      </c>
      <c r="H9" s="3"/>
      <c r="I9" s="3">
        <v>96438356160</v>
      </c>
      <c r="J9" s="3"/>
      <c r="K9" s="13">
        <f t="shared" ref="K9:K28" si="1">I9/595845475407*100</f>
        <v>16.185128551010063</v>
      </c>
    </row>
    <row r="10" spans="1:11" x14ac:dyDescent="0.45">
      <c r="A10" s="2" t="s">
        <v>147</v>
      </c>
      <c r="C10" s="7" t="s">
        <v>148</v>
      </c>
      <c r="D10" s="7"/>
      <c r="E10" s="3">
        <v>0</v>
      </c>
      <c r="F10" s="3"/>
      <c r="G10" s="13">
        <f t="shared" si="0"/>
        <v>0</v>
      </c>
      <c r="H10" s="3"/>
      <c r="I10" s="3">
        <v>1139</v>
      </c>
      <c r="J10" s="3"/>
      <c r="K10" s="13">
        <f t="shared" si="1"/>
        <v>1.9115694370625057E-7</v>
      </c>
    </row>
    <row r="11" spans="1:11" x14ac:dyDescent="0.45">
      <c r="A11" s="2" t="s">
        <v>155</v>
      </c>
      <c r="C11" s="7" t="s">
        <v>157</v>
      </c>
      <c r="D11" s="7"/>
      <c r="E11" s="3">
        <v>10561273</v>
      </c>
      <c r="F11" s="3"/>
      <c r="G11" s="13">
        <f t="shared" si="0"/>
        <v>3.6663016187132172E-3</v>
      </c>
      <c r="H11" s="3"/>
      <c r="I11" s="3">
        <v>10561273</v>
      </c>
      <c r="J11" s="3"/>
      <c r="K11" s="13">
        <f t="shared" si="1"/>
        <v>1.7724852224120669E-3</v>
      </c>
    </row>
    <row r="12" spans="1:11" x14ac:dyDescent="0.45">
      <c r="A12" s="2" t="s">
        <v>159</v>
      </c>
      <c r="C12" s="7" t="s">
        <v>160</v>
      </c>
      <c r="D12" s="7"/>
      <c r="E12" s="3">
        <v>1803</v>
      </c>
      <c r="F12" s="3"/>
      <c r="G12" s="13">
        <f t="shared" si="0"/>
        <v>6.2590388663752276E-7</v>
      </c>
      <c r="H12" s="3"/>
      <c r="I12" s="3">
        <v>3594</v>
      </c>
      <c r="J12" s="3"/>
      <c r="K12" s="13">
        <f t="shared" si="1"/>
        <v>6.0317651947345431E-7</v>
      </c>
    </row>
    <row r="13" spans="1:11" x14ac:dyDescent="0.45">
      <c r="A13" s="2" t="s">
        <v>161</v>
      </c>
      <c r="C13" s="7" t="s">
        <v>162</v>
      </c>
      <c r="D13" s="7"/>
      <c r="E13" s="3">
        <v>934</v>
      </c>
      <c r="F13" s="3"/>
      <c r="G13" s="13">
        <f t="shared" si="0"/>
        <v>3.2423418198527249E-7</v>
      </c>
      <c r="H13" s="3"/>
      <c r="I13" s="3">
        <v>4306</v>
      </c>
      <c r="J13" s="3"/>
      <c r="K13" s="13">
        <f t="shared" si="1"/>
        <v>7.2267058788333181E-7</v>
      </c>
    </row>
    <row r="14" spans="1:11" x14ac:dyDescent="0.45">
      <c r="A14" s="2" t="s">
        <v>165</v>
      </c>
      <c r="C14" s="7" t="s">
        <v>166</v>
      </c>
      <c r="D14" s="7"/>
      <c r="E14" s="3">
        <v>0</v>
      </c>
      <c r="F14" s="3"/>
      <c r="G14" s="13">
        <f t="shared" si="0"/>
        <v>0</v>
      </c>
      <c r="H14" s="3"/>
      <c r="I14" s="3">
        <v>-4233</v>
      </c>
      <c r="J14" s="3"/>
      <c r="K14" s="13">
        <f t="shared" si="1"/>
        <v>-7.1041908929636403E-7</v>
      </c>
    </row>
    <row r="15" spans="1:11" x14ac:dyDescent="0.45">
      <c r="A15" s="2" t="s">
        <v>168</v>
      </c>
      <c r="C15" s="7" t="s">
        <v>169</v>
      </c>
      <c r="D15" s="7"/>
      <c r="E15" s="3">
        <v>0</v>
      </c>
      <c r="F15" s="3"/>
      <c r="G15" s="13">
        <f t="shared" si="0"/>
        <v>0</v>
      </c>
      <c r="H15" s="3"/>
      <c r="I15" s="3">
        <v>6777</v>
      </c>
      <c r="J15" s="3"/>
      <c r="K15" s="13">
        <f t="shared" si="1"/>
        <v>1.1373754236148026E-6</v>
      </c>
    </row>
    <row r="16" spans="1:11" x14ac:dyDescent="0.45">
      <c r="A16" s="2" t="s">
        <v>171</v>
      </c>
      <c r="C16" s="7" t="s">
        <v>172</v>
      </c>
      <c r="D16" s="7"/>
      <c r="E16" s="3">
        <v>8582</v>
      </c>
      <c r="F16" s="3"/>
      <c r="G16" s="13">
        <f t="shared" si="0"/>
        <v>2.9792052995691744E-6</v>
      </c>
      <c r="H16" s="3"/>
      <c r="I16" s="3">
        <v>110443</v>
      </c>
      <c r="J16" s="3"/>
      <c r="K16" s="13">
        <f t="shared" si="1"/>
        <v>1.8535510389595636E-5</v>
      </c>
    </row>
    <row r="17" spans="1:11" x14ac:dyDescent="0.45">
      <c r="A17" s="2" t="s">
        <v>174</v>
      </c>
      <c r="C17" s="7" t="s">
        <v>175</v>
      </c>
      <c r="D17" s="7"/>
      <c r="E17" s="3">
        <v>0</v>
      </c>
      <c r="F17" s="3"/>
      <c r="G17" s="13">
        <f t="shared" si="0"/>
        <v>0</v>
      </c>
      <c r="H17" s="3"/>
      <c r="I17" s="3">
        <v>-60</v>
      </c>
      <c r="J17" s="3"/>
      <c r="K17" s="13">
        <f t="shared" si="1"/>
        <v>-1.0069724866000908E-8</v>
      </c>
    </row>
    <row r="18" spans="1:11" x14ac:dyDescent="0.45">
      <c r="A18" s="2" t="s">
        <v>177</v>
      </c>
      <c r="C18" s="7" t="s">
        <v>178</v>
      </c>
      <c r="D18" s="7"/>
      <c r="E18" s="3">
        <v>21364519906</v>
      </c>
      <c r="F18" s="3"/>
      <c r="G18" s="13">
        <f t="shared" si="0"/>
        <v>7.4166034638436624</v>
      </c>
      <c r="H18" s="3"/>
      <c r="I18" s="3">
        <v>41462876062</v>
      </c>
      <c r="J18" s="3"/>
      <c r="K18" s="13">
        <f t="shared" si="1"/>
        <v>6.9586625682905874</v>
      </c>
    </row>
    <row r="19" spans="1:11" x14ac:dyDescent="0.45">
      <c r="A19" s="2" t="s">
        <v>177</v>
      </c>
      <c r="C19" s="7" t="s">
        <v>182</v>
      </c>
      <c r="D19" s="7"/>
      <c r="E19" s="3">
        <v>31176163559</v>
      </c>
      <c r="F19" s="3"/>
      <c r="G19" s="13">
        <f t="shared" si="0"/>
        <v>10.822674399348422</v>
      </c>
      <c r="H19" s="3"/>
      <c r="I19" s="3">
        <v>56943286829</v>
      </c>
      <c r="J19" s="3"/>
      <c r="K19" s="13">
        <f t="shared" si="1"/>
        <v>9.5567205222300533</v>
      </c>
    </row>
    <row r="20" spans="1:11" x14ac:dyDescent="0.45">
      <c r="A20" s="2" t="s">
        <v>185</v>
      </c>
      <c r="C20" s="7" t="s">
        <v>186</v>
      </c>
      <c r="D20" s="7"/>
      <c r="E20" s="3">
        <v>5041</v>
      </c>
      <c r="F20" s="3"/>
      <c r="G20" s="13">
        <f t="shared" si="0"/>
        <v>1.7499620036271505E-6</v>
      </c>
      <c r="H20" s="3"/>
      <c r="I20" s="3">
        <v>6692</v>
      </c>
      <c r="J20" s="3"/>
      <c r="K20" s="13">
        <f t="shared" si="1"/>
        <v>1.1231099800546346E-6</v>
      </c>
    </row>
    <row r="21" spans="1:11" x14ac:dyDescent="0.45">
      <c r="A21" s="2" t="s">
        <v>188</v>
      </c>
      <c r="C21" s="7" t="s">
        <v>189</v>
      </c>
      <c r="D21" s="7"/>
      <c r="E21" s="3">
        <v>150970763</v>
      </c>
      <c r="F21" s="3"/>
      <c r="G21" s="13">
        <f t="shared" si="0"/>
        <v>5.2408867071731743E-2</v>
      </c>
      <c r="H21" s="3"/>
      <c r="I21" s="3">
        <v>168279117</v>
      </c>
      <c r="J21" s="3"/>
      <c r="K21" s="13">
        <f t="shared" si="1"/>
        <v>2.8242073481392935E-2</v>
      </c>
    </row>
    <row r="22" spans="1:11" x14ac:dyDescent="0.45">
      <c r="A22" s="2" t="s">
        <v>194</v>
      </c>
      <c r="C22" s="7" t="s">
        <v>195</v>
      </c>
      <c r="D22" s="7"/>
      <c r="E22" s="3">
        <v>35589041070</v>
      </c>
      <c r="F22" s="3"/>
      <c r="G22" s="13">
        <f t="shared" si="0"/>
        <v>12.354586315815544</v>
      </c>
      <c r="H22" s="3"/>
      <c r="I22" s="3">
        <v>71178082140</v>
      </c>
      <c r="J22" s="3"/>
      <c r="K22" s="13">
        <f t="shared" si="1"/>
        <v>11.945728393990219</v>
      </c>
    </row>
    <row r="23" spans="1:11" x14ac:dyDescent="0.45">
      <c r="A23" s="2" t="s">
        <v>198</v>
      </c>
      <c r="C23" s="7" t="s">
        <v>199</v>
      </c>
      <c r="D23" s="7"/>
      <c r="E23" s="3">
        <v>35589041070</v>
      </c>
      <c r="F23" s="3"/>
      <c r="G23" s="13">
        <f t="shared" si="0"/>
        <v>12.354586315815544</v>
      </c>
      <c r="H23" s="3"/>
      <c r="I23" s="3">
        <v>71178082140</v>
      </c>
      <c r="J23" s="3"/>
      <c r="K23" s="13">
        <f t="shared" si="1"/>
        <v>11.945728393990219</v>
      </c>
    </row>
    <row r="24" spans="1:11" x14ac:dyDescent="0.45">
      <c r="A24" s="2" t="s">
        <v>217</v>
      </c>
      <c r="C24" s="7" t="s">
        <v>245</v>
      </c>
      <c r="D24" s="7"/>
      <c r="E24" s="3">
        <v>0</v>
      </c>
      <c r="F24" s="3"/>
      <c r="G24" s="13">
        <f t="shared" si="0"/>
        <v>0</v>
      </c>
      <c r="H24" s="3"/>
      <c r="I24" s="3">
        <v>547945204</v>
      </c>
      <c r="J24" s="3"/>
      <c r="K24" s="13">
        <f t="shared" si="1"/>
        <v>9.1960957432078994E-2</v>
      </c>
    </row>
    <row r="25" spans="1:11" x14ac:dyDescent="0.45">
      <c r="A25" s="2" t="s">
        <v>218</v>
      </c>
      <c r="C25" s="7" t="s">
        <v>246</v>
      </c>
      <c r="D25" s="7"/>
      <c r="E25" s="3">
        <v>0</v>
      </c>
      <c r="F25" s="3"/>
      <c r="G25" s="13">
        <f t="shared" si="0"/>
        <v>0</v>
      </c>
      <c r="H25" s="3"/>
      <c r="I25" s="3">
        <v>284931506</v>
      </c>
      <c r="J25" s="3"/>
      <c r="K25" s="13">
        <f t="shared" si="1"/>
        <v>4.7819697851254783E-2</v>
      </c>
    </row>
    <row r="26" spans="1:11" x14ac:dyDescent="0.45">
      <c r="A26" s="2" t="s">
        <v>218</v>
      </c>
      <c r="C26" s="7" t="s">
        <v>247</v>
      </c>
      <c r="D26" s="7"/>
      <c r="E26" s="3">
        <v>0</v>
      </c>
      <c r="F26" s="3"/>
      <c r="G26" s="13">
        <f t="shared" si="0"/>
        <v>0</v>
      </c>
      <c r="H26" s="3"/>
      <c r="I26" s="3">
        <v>536986298</v>
      </c>
      <c r="J26" s="3"/>
      <c r="K26" s="13">
        <f t="shared" si="1"/>
        <v>9.0121737961206219E-2</v>
      </c>
    </row>
    <row r="27" spans="1:11" x14ac:dyDescent="0.45">
      <c r="A27" s="2" t="s">
        <v>200</v>
      </c>
      <c r="C27" s="7" t="s">
        <v>201</v>
      </c>
      <c r="D27" s="7"/>
      <c r="E27" s="3">
        <v>8658836802</v>
      </c>
      <c r="F27" s="3"/>
      <c r="G27" s="13">
        <f t="shared" si="0"/>
        <v>3.005878873062573</v>
      </c>
      <c r="H27" s="3"/>
      <c r="I27" s="3">
        <v>13812261438</v>
      </c>
      <c r="J27" s="3"/>
      <c r="K27" s="13">
        <f t="shared" si="1"/>
        <v>2.3180945409655673</v>
      </c>
    </row>
    <row r="28" spans="1:11" x14ac:dyDescent="0.45">
      <c r="A28" s="2" t="s">
        <v>204</v>
      </c>
      <c r="C28" s="7" t="s">
        <v>205</v>
      </c>
      <c r="D28" s="7"/>
      <c r="E28" s="3">
        <v>6443835600</v>
      </c>
      <c r="F28" s="3"/>
      <c r="G28" s="13">
        <f t="shared" si="0"/>
        <v>2.2369504974449441</v>
      </c>
      <c r="H28" s="3"/>
      <c r="I28" s="3">
        <v>11384109560</v>
      </c>
      <c r="J28" s="3"/>
      <c r="K28" s="13">
        <f t="shared" si="1"/>
        <v>1.9105808518935108</v>
      </c>
    </row>
    <row r="29" spans="1:11" ht="19.5" thickBot="1" x14ac:dyDescent="0.5">
      <c r="E29" s="8">
        <f>SUM(E8:E28)</f>
        <v>288063397351</v>
      </c>
      <c r="F29" s="3"/>
      <c r="G29" s="8">
        <f>SUM(G8:G28)</f>
        <v>100</v>
      </c>
      <c r="H29" s="3"/>
      <c r="I29" s="8">
        <f>SUM(I8:I28)</f>
        <v>595845475407</v>
      </c>
      <c r="J29" s="3"/>
      <c r="K29" s="8">
        <f>SUM(K8:K28)</f>
        <v>100</v>
      </c>
    </row>
    <row r="30" spans="1:11" ht="19.5" thickTop="1" x14ac:dyDescent="0.45"/>
  </sheetData>
  <mergeCells count="8">
    <mergeCell ref="A2:K2"/>
    <mergeCell ref="A3:K3"/>
    <mergeCell ref="A4:K4"/>
    <mergeCell ref="I7"/>
    <mergeCell ref="K7"/>
    <mergeCell ref="I6:K6"/>
    <mergeCell ref="A6:C6"/>
    <mergeCell ref="E6:G6"/>
  </mergeCells>
  <pageMargins left="0.7" right="0.7" top="0.75" bottom="0.75" header="0.3" footer="0.3"/>
  <pageSetup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30" zoomScaleNormal="100" zoomScaleSheetLayoutView="130" workbookViewId="0">
      <selection activeCell="E17" sqref="E17"/>
    </sheetView>
  </sheetViews>
  <sheetFormatPr defaultRowHeight="18.75" x14ac:dyDescent="0.45"/>
  <cols>
    <col min="1" max="1" width="35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45">
      <c r="A2" s="4" t="s">
        <v>0</v>
      </c>
      <c r="B2" s="4"/>
      <c r="C2" s="4"/>
      <c r="D2" s="4"/>
      <c r="E2" s="4"/>
    </row>
    <row r="3" spans="1:5" ht="30" x14ac:dyDescent="0.45">
      <c r="A3" s="4" t="s">
        <v>208</v>
      </c>
      <c r="B3" s="4"/>
      <c r="C3" s="4"/>
      <c r="D3" s="4"/>
      <c r="E3" s="4"/>
    </row>
    <row r="4" spans="1:5" ht="30" x14ac:dyDescent="0.45">
      <c r="A4" s="4" t="s">
        <v>2</v>
      </c>
      <c r="B4" s="4"/>
      <c r="C4" s="4"/>
      <c r="D4" s="4"/>
      <c r="E4" s="4"/>
    </row>
    <row r="6" spans="1:5" ht="30" x14ac:dyDescent="0.45">
      <c r="A6" s="4" t="s">
        <v>248</v>
      </c>
      <c r="C6" s="5" t="s">
        <v>210</v>
      </c>
      <c r="E6" s="5" t="s">
        <v>6</v>
      </c>
    </row>
    <row r="7" spans="1:5" ht="30" x14ac:dyDescent="0.45">
      <c r="A7" s="5" t="s">
        <v>248</v>
      </c>
      <c r="C7" s="6" t="s">
        <v>144</v>
      </c>
      <c r="E7" s="6" t="s">
        <v>144</v>
      </c>
    </row>
    <row r="8" spans="1:5" x14ac:dyDescent="0.45">
      <c r="A8" s="2" t="s">
        <v>248</v>
      </c>
      <c r="B8" s="3"/>
      <c r="C8" s="3">
        <v>23</v>
      </c>
      <c r="D8" s="3"/>
      <c r="E8" s="3">
        <v>-3733</v>
      </c>
    </row>
    <row r="9" spans="1:5" x14ac:dyDescent="0.45">
      <c r="A9" s="2" t="s">
        <v>249</v>
      </c>
      <c r="B9" s="3"/>
      <c r="C9" s="3">
        <v>0</v>
      </c>
      <c r="D9" s="3"/>
      <c r="E9" s="3">
        <v>86561796</v>
      </c>
    </row>
    <row r="10" spans="1:5" x14ac:dyDescent="0.45">
      <c r="A10" s="2" t="s">
        <v>250</v>
      </c>
      <c r="B10" s="3"/>
      <c r="C10" s="3">
        <v>30875992</v>
      </c>
      <c r="D10" s="3"/>
      <c r="E10" s="3">
        <v>212608433</v>
      </c>
    </row>
    <row r="11" spans="1:5" ht="21.75" thickBot="1" x14ac:dyDescent="0.6">
      <c r="A11" s="1" t="s">
        <v>216</v>
      </c>
      <c r="B11" s="3"/>
      <c r="C11" s="8">
        <v>30876015</v>
      </c>
      <c r="D11" s="3"/>
      <c r="E11" s="8">
        <v>299166496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G14" sqref="G14"/>
    </sheetView>
  </sheetViews>
  <sheetFormatPr defaultRowHeight="18.75" x14ac:dyDescent="0.45"/>
  <cols>
    <col min="1" max="1" width="24" style="2" bestFit="1" customWidth="1"/>
    <col min="2" max="2" width="1" style="2" customWidth="1"/>
    <col min="3" max="3" width="18.285156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0" x14ac:dyDescent="0.45">
      <c r="A2" s="4" t="s">
        <v>0</v>
      </c>
      <c r="B2" s="4"/>
      <c r="C2" s="4"/>
      <c r="D2" s="4"/>
      <c r="E2" s="4"/>
      <c r="F2" s="4"/>
      <c r="G2" s="4"/>
    </row>
    <row r="3" spans="1:7" ht="30" x14ac:dyDescent="0.45">
      <c r="A3" s="4" t="s">
        <v>208</v>
      </c>
      <c r="B3" s="4"/>
      <c r="C3" s="4"/>
      <c r="D3" s="4"/>
      <c r="E3" s="4"/>
      <c r="F3" s="4"/>
      <c r="G3" s="4"/>
    </row>
    <row r="4" spans="1:7" ht="30" x14ac:dyDescent="0.45">
      <c r="A4" s="4" t="s">
        <v>2</v>
      </c>
      <c r="B4" s="4"/>
      <c r="C4" s="4"/>
      <c r="D4" s="4"/>
      <c r="E4" s="4"/>
      <c r="F4" s="4"/>
      <c r="G4" s="4"/>
    </row>
    <row r="6" spans="1:7" ht="30" x14ac:dyDescent="0.45">
      <c r="A6" s="5" t="s">
        <v>212</v>
      </c>
      <c r="C6" s="5" t="s">
        <v>144</v>
      </c>
      <c r="E6" s="5" t="s">
        <v>228</v>
      </c>
      <c r="G6" s="5" t="s">
        <v>13</v>
      </c>
    </row>
    <row r="7" spans="1:7" x14ac:dyDescent="0.45">
      <c r="A7" s="2" t="s">
        <v>251</v>
      </c>
      <c r="C7" s="3">
        <v>-90999143084</v>
      </c>
      <c r="D7" s="7"/>
      <c r="E7" s="10">
        <v>-6.65</v>
      </c>
      <c r="F7" s="10"/>
      <c r="G7" s="10">
        <v>-0.14000000000000001</v>
      </c>
    </row>
    <row r="8" spans="1:7" x14ac:dyDescent="0.45">
      <c r="A8" s="2" t="s">
        <v>252</v>
      </c>
      <c r="C8" s="3">
        <v>1199100926149</v>
      </c>
      <c r="D8" s="7"/>
      <c r="E8" s="10">
        <v>87.69</v>
      </c>
      <c r="F8" s="10"/>
      <c r="G8" s="10">
        <v>1.86</v>
      </c>
    </row>
    <row r="9" spans="1:7" x14ac:dyDescent="0.45">
      <c r="A9" s="2" t="s">
        <v>253</v>
      </c>
      <c r="C9" s="3">
        <v>288063397351</v>
      </c>
      <c r="D9" s="7"/>
      <c r="E9" s="10">
        <v>21.07</v>
      </c>
      <c r="F9" s="10"/>
      <c r="G9" s="10">
        <v>0.45</v>
      </c>
    </row>
    <row r="10" spans="1:7" ht="19.5" thickBot="1" x14ac:dyDescent="0.5">
      <c r="C10" s="11">
        <f>SUM(C7:C9)</f>
        <v>1396165180416</v>
      </c>
      <c r="E10" s="12">
        <f>SUM(E7:E9)</f>
        <v>102.10999999999999</v>
      </c>
      <c r="F10" s="10"/>
      <c r="G10" s="12">
        <f>SUM(G7:G9)</f>
        <v>2.1700000000000004</v>
      </c>
    </row>
    <row r="11" spans="1:7" ht="19.5" thickTop="1" x14ac:dyDescent="0.45">
      <c r="C11" s="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9"/>
  <sheetViews>
    <sheetView rightToLeft="1" view="pageBreakPreview" zoomScaleNormal="100" zoomScaleSheetLayoutView="100" workbookViewId="0">
      <selection activeCell="C16" sqref="C16"/>
    </sheetView>
  </sheetViews>
  <sheetFormatPr defaultRowHeight="18.75" x14ac:dyDescent="0.45"/>
  <cols>
    <col min="1" max="1" width="29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15.85546875" style="2" bestFit="1" customWidth="1"/>
    <col min="6" max="6" width="1" style="2" customWidth="1"/>
    <col min="7" max="7" width="15.570312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15.85546875" style="2" bestFit="1" customWidth="1"/>
    <col min="14" max="14" width="1" style="2" customWidth="1"/>
    <col min="15" max="15" width="15.5703125" style="2" bestFit="1" customWidth="1"/>
    <col min="16" max="16" width="1" style="2" customWidth="1"/>
    <col min="17" max="17" width="11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8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0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6" spans="1:18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K6" s="5" t="s">
        <v>6</v>
      </c>
      <c r="L6" s="5" t="s">
        <v>6</v>
      </c>
      <c r="M6" s="5" t="s">
        <v>6</v>
      </c>
      <c r="N6" s="5" t="s">
        <v>6</v>
      </c>
      <c r="O6" s="5" t="s">
        <v>6</v>
      </c>
      <c r="P6" s="5" t="s">
        <v>6</v>
      </c>
      <c r="Q6" s="5" t="s">
        <v>6</v>
      </c>
    </row>
    <row r="7" spans="1:18" ht="30" x14ac:dyDescent="0.45">
      <c r="A7" s="5" t="s">
        <v>3</v>
      </c>
      <c r="C7" s="14" t="s">
        <v>34</v>
      </c>
      <c r="E7" s="14" t="s">
        <v>35</v>
      </c>
      <c r="G7" s="14" t="s">
        <v>36</v>
      </c>
      <c r="I7" s="14" t="s">
        <v>37</v>
      </c>
      <c r="K7" s="14" t="s">
        <v>34</v>
      </c>
      <c r="M7" s="14" t="s">
        <v>35</v>
      </c>
      <c r="O7" s="14" t="s">
        <v>36</v>
      </c>
      <c r="Q7" s="6" t="s">
        <v>37</v>
      </c>
    </row>
    <row r="8" spans="1:18" x14ac:dyDescent="0.45">
      <c r="A8" s="2" t="s">
        <v>38</v>
      </c>
      <c r="C8" s="36">
        <v>59405940</v>
      </c>
      <c r="D8" s="7"/>
      <c r="E8" s="36">
        <v>19243</v>
      </c>
      <c r="F8" s="7"/>
      <c r="G8" s="7" t="s">
        <v>39</v>
      </c>
      <c r="H8" s="7"/>
      <c r="I8" s="36">
        <v>0.21934692614504001</v>
      </c>
      <c r="J8" s="7"/>
      <c r="K8" s="36">
        <v>59405940</v>
      </c>
      <c r="L8" s="7"/>
      <c r="M8" s="36">
        <v>19243</v>
      </c>
      <c r="N8" s="7"/>
      <c r="O8" s="7" t="s">
        <v>39</v>
      </c>
      <c r="P8" s="7"/>
      <c r="Q8" s="36">
        <v>0.21934692614504001</v>
      </c>
    </row>
    <row r="9" spans="1:18" x14ac:dyDescent="0.45">
      <c r="A9" s="2" t="s">
        <v>40</v>
      </c>
      <c r="C9" s="36">
        <v>5487000</v>
      </c>
      <c r="D9" s="7"/>
      <c r="E9" s="36">
        <v>253239</v>
      </c>
      <c r="F9" s="7"/>
      <c r="G9" s="7" t="s">
        <v>41</v>
      </c>
      <c r="H9" s="7"/>
      <c r="I9" s="36">
        <v>0.21933518795041401</v>
      </c>
      <c r="J9" s="7"/>
      <c r="K9" s="36">
        <v>5487000</v>
      </c>
      <c r="L9" s="7"/>
      <c r="M9" s="36">
        <v>253239</v>
      </c>
      <c r="N9" s="7"/>
      <c r="O9" s="7" t="s">
        <v>41</v>
      </c>
      <c r="P9" s="7"/>
      <c r="Q9" s="36">
        <v>0.21933518795041401</v>
      </c>
    </row>
  </sheetData>
  <mergeCells count="7">
    <mergeCell ref="A2:Q2"/>
    <mergeCell ref="A3:Q3"/>
    <mergeCell ref="A4:R4"/>
    <mergeCell ref="Q7"/>
    <mergeCell ref="K6:Q6"/>
    <mergeCell ref="A6:A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43"/>
  <sheetViews>
    <sheetView rightToLeft="1" view="pageBreakPreview" topLeftCell="A2" zoomScale="60" zoomScaleNormal="70" workbookViewId="0">
      <selection activeCell="G33" sqref="G33"/>
    </sheetView>
  </sheetViews>
  <sheetFormatPr defaultRowHeight="18.75" x14ac:dyDescent="0.45"/>
  <cols>
    <col min="1" max="1" width="34.7109375" style="2" bestFit="1" customWidth="1"/>
    <col min="2" max="2" width="1" style="2" customWidth="1"/>
    <col min="3" max="3" width="16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2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9.140625" style="2" customWidth="1"/>
    <col min="18" max="18" width="1" style="2" customWidth="1"/>
    <col min="19" max="19" width="19.5703125" style="2" bestFit="1" customWidth="1"/>
    <col min="20" max="20" width="1" style="2" customWidth="1"/>
    <col min="21" max="21" width="9.140625" style="2" customWidth="1"/>
    <col min="22" max="22" width="1" style="2" customWidth="1"/>
    <col min="23" max="23" width="15.5703125" style="2" bestFit="1" customWidth="1"/>
    <col min="24" max="24" width="1" style="2" customWidth="1"/>
    <col min="25" max="25" width="12" style="2" bestFit="1" customWidth="1"/>
    <col min="26" max="26" width="1" style="2" customWidth="1"/>
    <col min="27" max="27" width="23.7109375" style="2" bestFit="1" customWidth="1"/>
    <col min="28" max="28" width="1" style="2" customWidth="1"/>
    <col min="29" max="29" width="19.5703125" style="2" bestFit="1" customWidth="1"/>
    <col min="30" max="30" width="1" style="2" customWidth="1"/>
    <col min="31" max="31" width="25.42578125" style="2" bestFit="1" customWidth="1"/>
    <col min="32" max="32" width="1" style="2" customWidth="1"/>
    <col min="33" max="33" width="24.140625" style="2" customWidth="1"/>
    <col min="34" max="34" width="1" style="2" customWidth="1"/>
    <col min="35" max="35" width="9.140625" style="2" customWidth="1"/>
    <col min="36" max="16384" width="9.140625" style="2"/>
  </cols>
  <sheetData>
    <row r="2" spans="1:33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0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6" spans="1:33" ht="30" x14ac:dyDescent="0.45">
      <c r="A6" s="5" t="s">
        <v>42</v>
      </c>
      <c r="B6" s="5" t="s">
        <v>42</v>
      </c>
      <c r="C6" s="5" t="s">
        <v>42</v>
      </c>
      <c r="D6" s="5" t="s">
        <v>42</v>
      </c>
      <c r="E6" s="5" t="s">
        <v>42</v>
      </c>
      <c r="F6" s="5" t="s">
        <v>42</v>
      </c>
      <c r="G6" s="5" t="s">
        <v>42</v>
      </c>
      <c r="H6" s="5" t="s">
        <v>42</v>
      </c>
      <c r="I6" s="5" t="s">
        <v>42</v>
      </c>
      <c r="K6" s="5" t="s">
        <v>4</v>
      </c>
      <c r="L6" s="5" t="s">
        <v>4</v>
      </c>
      <c r="M6" s="5" t="s">
        <v>4</v>
      </c>
      <c r="N6" s="5" t="s">
        <v>4</v>
      </c>
      <c r="O6" s="5" t="s">
        <v>4</v>
      </c>
      <c r="Q6" s="5" t="s">
        <v>5</v>
      </c>
      <c r="R6" s="5" t="s">
        <v>5</v>
      </c>
      <c r="S6" s="5" t="s">
        <v>5</v>
      </c>
      <c r="T6" s="5" t="s">
        <v>5</v>
      </c>
      <c r="U6" s="5" t="s">
        <v>5</v>
      </c>
      <c r="V6" s="5" t="s">
        <v>5</v>
      </c>
      <c r="W6" s="5" t="s">
        <v>5</v>
      </c>
      <c r="Y6" s="5" t="s">
        <v>6</v>
      </c>
      <c r="Z6" s="5" t="s">
        <v>6</v>
      </c>
      <c r="AA6" s="5" t="s">
        <v>6</v>
      </c>
      <c r="AB6" s="5" t="s">
        <v>6</v>
      </c>
      <c r="AC6" s="5" t="s">
        <v>6</v>
      </c>
      <c r="AD6" s="5" t="s">
        <v>6</v>
      </c>
      <c r="AE6" s="5" t="s">
        <v>6</v>
      </c>
      <c r="AF6" s="5" t="s">
        <v>6</v>
      </c>
      <c r="AG6" s="5" t="s">
        <v>6</v>
      </c>
    </row>
    <row r="7" spans="1:33" ht="30" x14ac:dyDescent="0.45">
      <c r="A7" s="4" t="s">
        <v>43</v>
      </c>
      <c r="C7" s="4" t="s">
        <v>44</v>
      </c>
      <c r="E7" s="4" t="s">
        <v>45</v>
      </c>
      <c r="G7" s="4" t="s">
        <v>46</v>
      </c>
      <c r="I7" s="4" t="s">
        <v>37</v>
      </c>
      <c r="K7" s="4" t="s">
        <v>7</v>
      </c>
      <c r="M7" s="4" t="s">
        <v>8</v>
      </c>
      <c r="O7" s="4" t="s">
        <v>9</v>
      </c>
      <c r="Q7" s="5" t="s">
        <v>10</v>
      </c>
      <c r="R7" s="5" t="s">
        <v>10</v>
      </c>
      <c r="S7" s="5" t="s">
        <v>10</v>
      </c>
      <c r="U7" s="5" t="s">
        <v>11</v>
      </c>
      <c r="V7" s="5" t="s">
        <v>11</v>
      </c>
      <c r="W7" s="5" t="s">
        <v>11</v>
      </c>
      <c r="Y7" s="4" t="s">
        <v>7</v>
      </c>
      <c r="AA7" s="4" t="s">
        <v>47</v>
      </c>
      <c r="AC7" s="4" t="s">
        <v>8</v>
      </c>
      <c r="AE7" s="4" t="s">
        <v>9</v>
      </c>
      <c r="AG7" s="41" t="s">
        <v>13</v>
      </c>
    </row>
    <row r="8" spans="1:33" ht="30" x14ac:dyDescent="0.45">
      <c r="A8" s="5" t="s">
        <v>43</v>
      </c>
      <c r="C8" s="5" t="s">
        <v>44</v>
      </c>
      <c r="E8" s="5" t="s">
        <v>45</v>
      </c>
      <c r="G8" s="5" t="s">
        <v>46</v>
      </c>
      <c r="I8" s="5" t="s">
        <v>37</v>
      </c>
      <c r="K8" s="5" t="s">
        <v>7</v>
      </c>
      <c r="M8" s="5" t="s">
        <v>8</v>
      </c>
      <c r="O8" s="5" t="s">
        <v>9</v>
      </c>
      <c r="Q8" s="6" t="s">
        <v>7</v>
      </c>
      <c r="S8" s="6" t="s">
        <v>8</v>
      </c>
      <c r="U8" s="6" t="s">
        <v>7</v>
      </c>
      <c r="W8" s="6" t="s">
        <v>14</v>
      </c>
      <c r="Y8" s="5" t="s">
        <v>7</v>
      </c>
      <c r="AA8" s="5" t="s">
        <v>47</v>
      </c>
      <c r="AC8" s="5" t="s">
        <v>8</v>
      </c>
      <c r="AE8" s="5" t="s">
        <v>9</v>
      </c>
      <c r="AG8" s="42" t="s">
        <v>13</v>
      </c>
    </row>
    <row r="9" spans="1:33" x14ac:dyDescent="0.45">
      <c r="A9" s="2" t="s">
        <v>48</v>
      </c>
      <c r="C9" s="7" t="s">
        <v>49</v>
      </c>
      <c r="D9" s="7"/>
      <c r="E9" s="7" t="s">
        <v>50</v>
      </c>
      <c r="F9" s="7"/>
      <c r="G9" s="36">
        <v>0</v>
      </c>
      <c r="H9" s="7"/>
      <c r="I9" s="36">
        <v>0</v>
      </c>
      <c r="J9" s="7"/>
      <c r="K9" s="36">
        <v>3490000</v>
      </c>
      <c r="L9" s="7"/>
      <c r="M9" s="36">
        <v>3503188710000</v>
      </c>
      <c r="N9" s="7"/>
      <c r="O9" s="36">
        <v>4041632180744</v>
      </c>
      <c r="P9" s="7"/>
      <c r="Q9" s="36">
        <v>0</v>
      </c>
      <c r="R9" s="7"/>
      <c r="S9" s="36">
        <v>0</v>
      </c>
      <c r="T9" s="7"/>
      <c r="U9" s="36">
        <v>0</v>
      </c>
      <c r="V9" s="7"/>
      <c r="W9" s="36">
        <v>0</v>
      </c>
      <c r="X9" s="7"/>
      <c r="Y9" s="36">
        <v>3490000</v>
      </c>
      <c r="Z9" s="7"/>
      <c r="AA9" s="36">
        <v>1176276</v>
      </c>
      <c r="AB9" s="7"/>
      <c r="AC9" s="36">
        <v>3503188710000</v>
      </c>
      <c r="AD9" s="7"/>
      <c r="AE9" s="36">
        <v>4102226967651</v>
      </c>
      <c r="AF9" s="7"/>
      <c r="AG9" s="46">
        <v>6.3600000000000004E-2</v>
      </c>
    </row>
    <row r="10" spans="1:33" x14ac:dyDescent="0.45">
      <c r="A10" s="2" t="s">
        <v>51</v>
      </c>
      <c r="C10" s="7" t="s">
        <v>52</v>
      </c>
      <c r="D10" s="7"/>
      <c r="E10" s="7" t="s">
        <v>53</v>
      </c>
      <c r="F10" s="7"/>
      <c r="G10" s="36">
        <v>0</v>
      </c>
      <c r="H10" s="7"/>
      <c r="I10" s="36">
        <v>0</v>
      </c>
      <c r="J10" s="7"/>
      <c r="K10" s="36">
        <v>3466000</v>
      </c>
      <c r="L10" s="7"/>
      <c r="M10" s="36">
        <v>2999947776000</v>
      </c>
      <c r="N10" s="7"/>
      <c r="O10" s="36">
        <v>3340225105818</v>
      </c>
      <c r="P10" s="7"/>
      <c r="Q10" s="36">
        <v>0</v>
      </c>
      <c r="R10" s="7"/>
      <c r="S10" s="36">
        <v>0</v>
      </c>
      <c r="T10" s="7"/>
      <c r="U10" s="36">
        <v>0</v>
      </c>
      <c r="V10" s="7"/>
      <c r="W10" s="36">
        <v>0</v>
      </c>
      <c r="X10" s="7"/>
      <c r="Y10" s="36">
        <v>3466000</v>
      </c>
      <c r="Z10" s="7"/>
      <c r="AA10" s="36">
        <v>972541</v>
      </c>
      <c r="AB10" s="7"/>
      <c r="AC10" s="36">
        <v>2999947776000</v>
      </c>
      <c r="AD10" s="7"/>
      <c r="AE10" s="36">
        <v>3368383256348</v>
      </c>
      <c r="AF10" s="7"/>
      <c r="AG10" s="46">
        <v>5.2200000000000003E-2</v>
      </c>
    </row>
    <row r="11" spans="1:33" x14ac:dyDescent="0.45">
      <c r="A11" s="2" t="s">
        <v>54</v>
      </c>
      <c r="C11" s="7" t="s">
        <v>55</v>
      </c>
      <c r="D11" s="7"/>
      <c r="E11" s="7" t="s">
        <v>56</v>
      </c>
      <c r="F11" s="7"/>
      <c r="G11" s="36">
        <v>18</v>
      </c>
      <c r="H11" s="7"/>
      <c r="I11" s="36">
        <v>18</v>
      </c>
      <c r="J11" s="7"/>
      <c r="K11" s="36">
        <v>2500000</v>
      </c>
      <c r="L11" s="7"/>
      <c r="M11" s="36">
        <v>2500000000000</v>
      </c>
      <c r="N11" s="7"/>
      <c r="O11" s="36">
        <v>2499546875000</v>
      </c>
      <c r="P11" s="7"/>
      <c r="Q11" s="36">
        <v>0</v>
      </c>
      <c r="R11" s="7"/>
      <c r="S11" s="36">
        <v>0</v>
      </c>
      <c r="T11" s="7"/>
      <c r="U11" s="36">
        <v>5000</v>
      </c>
      <c r="V11" s="7"/>
      <c r="W11" s="36">
        <v>5049084688</v>
      </c>
      <c r="X11" s="7"/>
      <c r="Y11" s="36">
        <v>2495000</v>
      </c>
      <c r="Z11" s="7"/>
      <c r="AA11" s="36">
        <v>1010000</v>
      </c>
      <c r="AB11" s="7"/>
      <c r="AC11" s="36">
        <v>2495000000000</v>
      </c>
      <c r="AD11" s="7"/>
      <c r="AE11" s="36">
        <v>2519493259062</v>
      </c>
      <c r="AF11" s="7"/>
      <c r="AG11" s="46">
        <v>3.9100000000000003E-2</v>
      </c>
    </row>
    <row r="12" spans="1:33" x14ac:dyDescent="0.45">
      <c r="A12" s="2" t="s">
        <v>57</v>
      </c>
      <c r="C12" s="7" t="s">
        <v>58</v>
      </c>
      <c r="D12" s="7"/>
      <c r="E12" s="7" t="s">
        <v>59</v>
      </c>
      <c r="F12" s="7"/>
      <c r="G12" s="36">
        <v>18</v>
      </c>
      <c r="H12" s="7"/>
      <c r="I12" s="36">
        <v>18</v>
      </c>
      <c r="J12" s="7"/>
      <c r="K12" s="36">
        <v>36725</v>
      </c>
      <c r="L12" s="7"/>
      <c r="M12" s="36">
        <v>36725371332</v>
      </c>
      <c r="N12" s="7"/>
      <c r="O12" s="36">
        <v>36718343593</v>
      </c>
      <c r="P12" s="7"/>
      <c r="Q12" s="36">
        <v>0</v>
      </c>
      <c r="R12" s="7"/>
      <c r="S12" s="36">
        <v>0</v>
      </c>
      <c r="T12" s="7"/>
      <c r="U12" s="36">
        <v>0</v>
      </c>
      <c r="V12" s="7"/>
      <c r="W12" s="36">
        <v>0</v>
      </c>
      <c r="X12" s="7"/>
      <c r="Y12" s="36">
        <v>36725</v>
      </c>
      <c r="Z12" s="7"/>
      <c r="AA12" s="36">
        <v>1000000</v>
      </c>
      <c r="AB12" s="7"/>
      <c r="AC12" s="36">
        <v>36725371332</v>
      </c>
      <c r="AD12" s="7"/>
      <c r="AE12" s="36">
        <v>36718343593</v>
      </c>
      <c r="AF12" s="7"/>
      <c r="AG12" s="46">
        <v>5.9999999999999995E-4</v>
      </c>
    </row>
    <row r="13" spans="1:33" x14ac:dyDescent="0.45">
      <c r="A13" s="2" t="s">
        <v>61</v>
      </c>
      <c r="C13" s="7" t="s">
        <v>62</v>
      </c>
      <c r="D13" s="7"/>
      <c r="E13" s="7" t="s">
        <v>63</v>
      </c>
      <c r="F13" s="7"/>
      <c r="G13" s="36">
        <v>0</v>
      </c>
      <c r="H13" s="7"/>
      <c r="I13" s="36">
        <v>0</v>
      </c>
      <c r="J13" s="7"/>
      <c r="K13" s="36">
        <v>166772</v>
      </c>
      <c r="L13" s="7"/>
      <c r="M13" s="36">
        <v>98316005177</v>
      </c>
      <c r="N13" s="7"/>
      <c r="O13" s="36">
        <v>139227712682</v>
      </c>
      <c r="P13" s="7"/>
      <c r="Q13" s="36">
        <v>0</v>
      </c>
      <c r="R13" s="7"/>
      <c r="S13" s="36">
        <v>0</v>
      </c>
      <c r="T13" s="7"/>
      <c r="U13" s="36">
        <v>0</v>
      </c>
      <c r="V13" s="7"/>
      <c r="W13" s="36">
        <v>0</v>
      </c>
      <c r="X13" s="7"/>
      <c r="Y13" s="36">
        <v>166772</v>
      </c>
      <c r="Z13" s="7"/>
      <c r="AA13" s="36">
        <v>848000</v>
      </c>
      <c r="AB13" s="7"/>
      <c r="AC13" s="36">
        <v>98316005177</v>
      </c>
      <c r="AD13" s="7"/>
      <c r="AE13" s="36">
        <v>141397023143</v>
      </c>
      <c r="AF13" s="7"/>
      <c r="AG13" s="46">
        <v>2.2000000000000001E-3</v>
      </c>
    </row>
    <row r="14" spans="1:33" x14ac:dyDescent="0.45">
      <c r="A14" s="2" t="s">
        <v>64</v>
      </c>
      <c r="C14" s="7" t="s">
        <v>65</v>
      </c>
      <c r="D14" s="7"/>
      <c r="E14" s="7" t="s">
        <v>66</v>
      </c>
      <c r="F14" s="7"/>
      <c r="G14" s="36">
        <v>0</v>
      </c>
      <c r="H14" s="7"/>
      <c r="I14" s="36">
        <v>0</v>
      </c>
      <c r="J14" s="7"/>
      <c r="K14" s="36">
        <v>156899</v>
      </c>
      <c r="L14" s="7"/>
      <c r="M14" s="36">
        <v>83637896726</v>
      </c>
      <c r="N14" s="7"/>
      <c r="O14" s="36">
        <v>99299065781</v>
      </c>
      <c r="P14" s="7"/>
      <c r="Q14" s="36">
        <v>0</v>
      </c>
      <c r="R14" s="7"/>
      <c r="S14" s="36">
        <v>0</v>
      </c>
      <c r="T14" s="7"/>
      <c r="U14" s="36">
        <v>0</v>
      </c>
      <c r="V14" s="7"/>
      <c r="W14" s="36">
        <v>0</v>
      </c>
      <c r="X14" s="7"/>
      <c r="Y14" s="36">
        <v>156899</v>
      </c>
      <c r="Z14" s="7"/>
      <c r="AA14" s="36">
        <v>644930</v>
      </c>
      <c r="AB14" s="7"/>
      <c r="AC14" s="36">
        <v>83637896726</v>
      </c>
      <c r="AD14" s="7"/>
      <c r="AE14" s="36">
        <v>101170531586</v>
      </c>
      <c r="AF14" s="7"/>
      <c r="AG14" s="46">
        <v>1.6000000000000001E-3</v>
      </c>
    </row>
    <row r="15" spans="1:33" x14ac:dyDescent="0.45">
      <c r="A15" s="2" t="s">
        <v>67</v>
      </c>
      <c r="C15" s="7" t="s">
        <v>68</v>
      </c>
      <c r="D15" s="7"/>
      <c r="E15" s="7" t="s">
        <v>69</v>
      </c>
      <c r="F15" s="7"/>
      <c r="G15" s="36">
        <v>0</v>
      </c>
      <c r="H15" s="7"/>
      <c r="I15" s="36">
        <v>0</v>
      </c>
      <c r="J15" s="7"/>
      <c r="K15" s="36">
        <v>45170</v>
      </c>
      <c r="L15" s="7"/>
      <c r="M15" s="36">
        <v>28868798627</v>
      </c>
      <c r="N15" s="7"/>
      <c r="O15" s="36">
        <v>38184764456</v>
      </c>
      <c r="P15" s="7"/>
      <c r="Q15" s="36">
        <v>0</v>
      </c>
      <c r="R15" s="7"/>
      <c r="S15" s="36">
        <v>0</v>
      </c>
      <c r="T15" s="7"/>
      <c r="U15" s="36">
        <v>0</v>
      </c>
      <c r="V15" s="7"/>
      <c r="W15" s="36">
        <v>0</v>
      </c>
      <c r="X15" s="7"/>
      <c r="Y15" s="36">
        <v>45170</v>
      </c>
      <c r="Z15" s="7"/>
      <c r="AA15" s="36">
        <v>864050</v>
      </c>
      <c r="AB15" s="7"/>
      <c r="AC15" s="36">
        <v>28868798627</v>
      </c>
      <c r="AD15" s="7"/>
      <c r="AE15" s="36">
        <v>39022064468</v>
      </c>
      <c r="AF15" s="7"/>
      <c r="AG15" s="46">
        <v>5.9999999999999995E-4</v>
      </c>
    </row>
    <row r="16" spans="1:33" x14ac:dyDescent="0.45">
      <c r="A16" s="2" t="s">
        <v>70</v>
      </c>
      <c r="C16" s="7" t="s">
        <v>71</v>
      </c>
      <c r="D16" s="7"/>
      <c r="E16" s="7" t="s">
        <v>72</v>
      </c>
      <c r="F16" s="7"/>
      <c r="G16" s="36">
        <v>0</v>
      </c>
      <c r="H16" s="7"/>
      <c r="I16" s="36">
        <v>0</v>
      </c>
      <c r="J16" s="7"/>
      <c r="K16" s="36">
        <v>38458</v>
      </c>
      <c r="L16" s="7"/>
      <c r="M16" s="36">
        <v>25246565100</v>
      </c>
      <c r="N16" s="7"/>
      <c r="O16" s="36">
        <v>35032732966</v>
      </c>
      <c r="P16" s="7"/>
      <c r="Q16" s="36">
        <v>0</v>
      </c>
      <c r="R16" s="7"/>
      <c r="S16" s="36">
        <v>0</v>
      </c>
      <c r="T16" s="7"/>
      <c r="U16" s="36">
        <v>0</v>
      </c>
      <c r="V16" s="7"/>
      <c r="W16" s="36">
        <v>0</v>
      </c>
      <c r="X16" s="7"/>
      <c r="Y16" s="36">
        <v>38458</v>
      </c>
      <c r="Z16" s="7"/>
      <c r="AA16" s="36">
        <v>932500</v>
      </c>
      <c r="AB16" s="7"/>
      <c r="AC16" s="36">
        <v>25246565100</v>
      </c>
      <c r="AD16" s="7"/>
      <c r="AE16" s="36">
        <v>35855584997</v>
      </c>
      <c r="AF16" s="7"/>
      <c r="AG16" s="46">
        <v>5.9999999999999995E-4</v>
      </c>
    </row>
    <row r="17" spans="1:33" x14ac:dyDescent="0.45">
      <c r="A17" s="2" t="s">
        <v>73</v>
      </c>
      <c r="C17" s="7" t="s">
        <v>74</v>
      </c>
      <c r="D17" s="7"/>
      <c r="E17" s="7" t="s">
        <v>75</v>
      </c>
      <c r="F17" s="7"/>
      <c r="G17" s="36">
        <v>18</v>
      </c>
      <c r="H17" s="7"/>
      <c r="I17" s="36">
        <v>18</v>
      </c>
      <c r="J17" s="7"/>
      <c r="K17" s="36">
        <v>6499900</v>
      </c>
      <c r="L17" s="7"/>
      <c r="M17" s="36">
        <v>6499900000000</v>
      </c>
      <c r="N17" s="7"/>
      <c r="O17" s="36">
        <v>6563709112056</v>
      </c>
      <c r="P17" s="7"/>
      <c r="Q17" s="36">
        <v>0</v>
      </c>
      <c r="R17" s="7"/>
      <c r="S17" s="36">
        <v>0</v>
      </c>
      <c r="T17" s="7"/>
      <c r="U17" s="36">
        <v>1000</v>
      </c>
      <c r="V17" s="7"/>
      <c r="W17" s="36">
        <v>1019815125</v>
      </c>
      <c r="X17" s="7"/>
      <c r="Y17" s="36">
        <v>6498900</v>
      </c>
      <c r="Z17" s="7"/>
      <c r="AA17" s="36">
        <v>1020000</v>
      </c>
      <c r="AB17" s="7"/>
      <c r="AC17" s="36">
        <v>6498900000000</v>
      </c>
      <c r="AD17" s="7"/>
      <c r="AE17" s="36">
        <v>6627676515862</v>
      </c>
      <c r="AF17" s="7"/>
      <c r="AG17" s="46">
        <v>0.1027</v>
      </c>
    </row>
    <row r="18" spans="1:33" x14ac:dyDescent="0.45">
      <c r="A18" s="2" t="s">
        <v>76</v>
      </c>
      <c r="C18" s="7" t="s">
        <v>77</v>
      </c>
      <c r="D18" s="7"/>
      <c r="E18" s="7" t="s">
        <v>78</v>
      </c>
      <c r="F18" s="7"/>
      <c r="G18" s="36">
        <v>18</v>
      </c>
      <c r="H18" s="7"/>
      <c r="I18" s="36">
        <v>18</v>
      </c>
      <c r="J18" s="7"/>
      <c r="K18" s="36">
        <v>1509020</v>
      </c>
      <c r="L18" s="7"/>
      <c r="M18" s="36">
        <v>1509020000000</v>
      </c>
      <c r="N18" s="7"/>
      <c r="O18" s="36">
        <v>1494983704642</v>
      </c>
      <c r="P18" s="7"/>
      <c r="Q18" s="36">
        <v>0</v>
      </c>
      <c r="R18" s="7"/>
      <c r="S18" s="36">
        <v>0</v>
      </c>
      <c r="T18" s="7"/>
      <c r="U18" s="36">
        <v>1000</v>
      </c>
      <c r="V18" s="7"/>
      <c r="W18" s="36">
        <v>1009816938</v>
      </c>
      <c r="X18" s="7"/>
      <c r="Y18" s="36">
        <v>1508020</v>
      </c>
      <c r="Z18" s="7"/>
      <c r="AA18" s="36">
        <v>1010000</v>
      </c>
      <c r="AB18" s="7"/>
      <c r="AC18" s="36">
        <v>1508020000000</v>
      </c>
      <c r="AD18" s="7"/>
      <c r="AE18" s="36">
        <v>1522824138088</v>
      </c>
      <c r="AF18" s="7"/>
      <c r="AG18" s="46">
        <v>2.3599999999999999E-2</v>
      </c>
    </row>
    <row r="19" spans="1:33" x14ac:dyDescent="0.45">
      <c r="A19" s="2" t="s">
        <v>79</v>
      </c>
      <c r="C19" s="7" t="s">
        <v>80</v>
      </c>
      <c r="D19" s="7"/>
      <c r="E19" s="7" t="s">
        <v>81</v>
      </c>
      <c r="F19" s="7"/>
      <c r="G19" s="36">
        <v>18</v>
      </c>
      <c r="H19" s="7"/>
      <c r="I19" s="36">
        <v>18</v>
      </c>
      <c r="J19" s="7"/>
      <c r="K19" s="36">
        <v>2000000</v>
      </c>
      <c r="L19" s="7"/>
      <c r="M19" s="36">
        <v>2000000000000</v>
      </c>
      <c r="N19" s="7"/>
      <c r="O19" s="36">
        <v>1999637500000</v>
      </c>
      <c r="P19" s="7"/>
      <c r="Q19" s="36">
        <v>0</v>
      </c>
      <c r="R19" s="7"/>
      <c r="S19" s="36">
        <v>0</v>
      </c>
      <c r="T19" s="7"/>
      <c r="U19" s="36">
        <v>1000</v>
      </c>
      <c r="V19" s="7"/>
      <c r="W19" s="36">
        <v>1009816941</v>
      </c>
      <c r="X19" s="7"/>
      <c r="Y19" s="36">
        <v>1999000</v>
      </c>
      <c r="Z19" s="7"/>
      <c r="AA19" s="36">
        <v>1010000</v>
      </c>
      <c r="AB19" s="7"/>
      <c r="AC19" s="36">
        <v>1999000000000</v>
      </c>
      <c r="AD19" s="7"/>
      <c r="AE19" s="36">
        <v>2018624058062</v>
      </c>
      <c r="AF19" s="7"/>
      <c r="AG19" s="46">
        <v>3.1300000000000001E-2</v>
      </c>
    </row>
    <row r="20" spans="1:33" x14ac:dyDescent="0.45">
      <c r="A20" s="2" t="s">
        <v>82</v>
      </c>
      <c r="C20" s="7" t="s">
        <v>83</v>
      </c>
      <c r="D20" s="7"/>
      <c r="E20" s="7" t="s">
        <v>84</v>
      </c>
      <c r="F20" s="7"/>
      <c r="G20" s="36">
        <v>18</v>
      </c>
      <c r="H20" s="7"/>
      <c r="I20" s="36">
        <v>18</v>
      </c>
      <c r="J20" s="7"/>
      <c r="K20" s="36">
        <v>2597880</v>
      </c>
      <c r="L20" s="7"/>
      <c r="M20" s="36">
        <v>2597880000000</v>
      </c>
      <c r="N20" s="7"/>
      <c r="O20" s="36">
        <v>2623383225592</v>
      </c>
      <c r="P20" s="7"/>
      <c r="Q20" s="36">
        <v>0</v>
      </c>
      <c r="R20" s="7"/>
      <c r="S20" s="36">
        <v>0</v>
      </c>
      <c r="T20" s="7"/>
      <c r="U20" s="36">
        <v>0</v>
      </c>
      <c r="V20" s="7"/>
      <c r="W20" s="36">
        <v>0</v>
      </c>
      <c r="X20" s="7"/>
      <c r="Y20" s="36">
        <v>2597880</v>
      </c>
      <c r="Z20" s="7"/>
      <c r="AA20" s="36">
        <v>1010000</v>
      </c>
      <c r="AB20" s="7"/>
      <c r="AC20" s="36">
        <v>2597880000000</v>
      </c>
      <c r="AD20" s="7"/>
      <c r="AE20" s="36">
        <v>2623383225592</v>
      </c>
      <c r="AF20" s="7"/>
      <c r="AG20" s="46">
        <v>4.07E-2</v>
      </c>
    </row>
    <row r="21" spans="1:33" x14ac:dyDescent="0.45">
      <c r="A21" s="2" t="s">
        <v>85</v>
      </c>
      <c r="C21" s="7" t="s">
        <v>86</v>
      </c>
      <c r="D21" s="7"/>
      <c r="E21" s="7" t="s">
        <v>87</v>
      </c>
      <c r="F21" s="7"/>
      <c r="G21" s="36">
        <v>18.5</v>
      </c>
      <c r="H21" s="7"/>
      <c r="I21" s="36">
        <v>18.5</v>
      </c>
      <c r="J21" s="7"/>
      <c r="K21" s="36">
        <v>100</v>
      </c>
      <c r="L21" s="7"/>
      <c r="M21" s="36">
        <v>103528759</v>
      </c>
      <c r="N21" s="7"/>
      <c r="O21" s="36">
        <v>100981693</v>
      </c>
      <c r="P21" s="7"/>
      <c r="Q21" s="36">
        <v>0</v>
      </c>
      <c r="R21" s="7"/>
      <c r="S21" s="36">
        <v>0</v>
      </c>
      <c r="T21" s="7"/>
      <c r="U21" s="36">
        <v>0</v>
      </c>
      <c r="V21" s="7"/>
      <c r="W21" s="36">
        <v>0</v>
      </c>
      <c r="X21" s="7"/>
      <c r="Y21" s="36">
        <v>100</v>
      </c>
      <c r="Z21" s="7"/>
      <c r="AA21" s="36">
        <v>1010000</v>
      </c>
      <c r="AB21" s="7"/>
      <c r="AC21" s="36">
        <v>103528759</v>
      </c>
      <c r="AD21" s="7"/>
      <c r="AE21" s="36">
        <v>100981693</v>
      </c>
      <c r="AF21" s="7"/>
      <c r="AG21" s="46">
        <v>0</v>
      </c>
    </row>
    <row r="22" spans="1:33" x14ac:dyDescent="0.45">
      <c r="A22" s="2" t="s">
        <v>88</v>
      </c>
      <c r="C22" s="7" t="s">
        <v>89</v>
      </c>
      <c r="D22" s="7"/>
      <c r="E22" s="7" t="s">
        <v>90</v>
      </c>
      <c r="F22" s="7"/>
      <c r="G22" s="36">
        <v>18</v>
      </c>
      <c r="H22" s="7"/>
      <c r="I22" s="36">
        <v>18</v>
      </c>
      <c r="J22" s="7"/>
      <c r="K22" s="36">
        <v>1000000</v>
      </c>
      <c r="L22" s="7"/>
      <c r="M22" s="36">
        <v>1000000000000</v>
      </c>
      <c r="N22" s="7"/>
      <c r="O22" s="36">
        <v>999818750000</v>
      </c>
      <c r="P22" s="7"/>
      <c r="Q22" s="36">
        <v>0</v>
      </c>
      <c r="R22" s="7"/>
      <c r="S22" s="36">
        <v>0</v>
      </c>
      <c r="T22" s="7"/>
      <c r="U22" s="36">
        <v>5000</v>
      </c>
      <c r="V22" s="7"/>
      <c r="W22" s="36">
        <v>5049084688</v>
      </c>
      <c r="X22" s="7"/>
      <c r="Y22" s="36">
        <v>995000</v>
      </c>
      <c r="Z22" s="7"/>
      <c r="AA22" s="36">
        <v>1010000</v>
      </c>
      <c r="AB22" s="7"/>
      <c r="AC22" s="36">
        <v>995000000000</v>
      </c>
      <c r="AD22" s="7"/>
      <c r="AE22" s="36">
        <v>1004767852812</v>
      </c>
      <c r="AF22" s="7"/>
      <c r="AG22" s="46">
        <v>1.5599999999999999E-2</v>
      </c>
    </row>
    <row r="23" spans="1:33" x14ac:dyDescent="0.45">
      <c r="A23" s="2" t="s">
        <v>91</v>
      </c>
      <c r="C23" s="7" t="s">
        <v>92</v>
      </c>
      <c r="D23" s="7"/>
      <c r="E23" s="7" t="s">
        <v>93</v>
      </c>
      <c r="F23" s="7"/>
      <c r="G23" s="36">
        <v>18</v>
      </c>
      <c r="H23" s="7"/>
      <c r="I23" s="36">
        <v>18</v>
      </c>
      <c r="J23" s="7"/>
      <c r="K23" s="36">
        <v>2500000</v>
      </c>
      <c r="L23" s="7"/>
      <c r="M23" s="36">
        <v>2500000000000</v>
      </c>
      <c r="N23" s="7"/>
      <c r="O23" s="36">
        <v>2499546875000</v>
      </c>
      <c r="P23" s="7"/>
      <c r="Q23" s="36">
        <v>0</v>
      </c>
      <c r="R23" s="7"/>
      <c r="S23" s="36">
        <v>0</v>
      </c>
      <c r="T23" s="7"/>
      <c r="U23" s="36">
        <v>5000</v>
      </c>
      <c r="V23" s="7"/>
      <c r="W23" s="36">
        <v>5049084688</v>
      </c>
      <c r="X23" s="7"/>
      <c r="Y23" s="36">
        <v>2495000</v>
      </c>
      <c r="Z23" s="7"/>
      <c r="AA23" s="36">
        <v>1010000</v>
      </c>
      <c r="AB23" s="7"/>
      <c r="AC23" s="36">
        <v>2495000000000</v>
      </c>
      <c r="AD23" s="7"/>
      <c r="AE23" s="36">
        <v>2519493259062</v>
      </c>
      <c r="AF23" s="7"/>
      <c r="AG23" s="46">
        <v>3.9100000000000003E-2</v>
      </c>
    </row>
    <row r="24" spans="1:33" x14ac:dyDescent="0.45">
      <c r="A24" s="2" t="s">
        <v>94</v>
      </c>
      <c r="C24" s="7" t="s">
        <v>95</v>
      </c>
      <c r="D24" s="7"/>
      <c r="E24" s="7" t="s">
        <v>96</v>
      </c>
      <c r="F24" s="7"/>
      <c r="G24" s="36">
        <v>17</v>
      </c>
      <c r="H24" s="7"/>
      <c r="I24" s="36">
        <v>17</v>
      </c>
      <c r="J24" s="7"/>
      <c r="K24" s="36">
        <v>268000</v>
      </c>
      <c r="L24" s="7"/>
      <c r="M24" s="36">
        <v>246324905103</v>
      </c>
      <c r="N24" s="7"/>
      <c r="O24" s="36">
        <v>261500494443</v>
      </c>
      <c r="P24" s="7"/>
      <c r="Q24" s="36">
        <v>0</v>
      </c>
      <c r="R24" s="7"/>
      <c r="S24" s="36">
        <v>0</v>
      </c>
      <c r="T24" s="7"/>
      <c r="U24" s="36">
        <v>0</v>
      </c>
      <c r="V24" s="7"/>
      <c r="W24" s="36">
        <v>0</v>
      </c>
      <c r="X24" s="7"/>
      <c r="Y24" s="36">
        <v>268000</v>
      </c>
      <c r="Z24" s="7"/>
      <c r="AA24" s="36">
        <v>1000000</v>
      </c>
      <c r="AB24" s="7"/>
      <c r="AC24" s="36">
        <v>246324905103</v>
      </c>
      <c r="AD24" s="7"/>
      <c r="AE24" s="36">
        <v>267951425000</v>
      </c>
      <c r="AF24" s="7"/>
      <c r="AG24" s="46">
        <v>4.1999999999999997E-3</v>
      </c>
    </row>
    <row r="25" spans="1:33" x14ac:dyDescent="0.45">
      <c r="A25" s="2" t="s">
        <v>97</v>
      </c>
      <c r="C25" s="7" t="s">
        <v>98</v>
      </c>
      <c r="D25" s="7"/>
      <c r="E25" s="7" t="s">
        <v>99</v>
      </c>
      <c r="F25" s="7"/>
      <c r="G25" s="36">
        <v>18</v>
      </c>
      <c r="H25" s="7"/>
      <c r="I25" s="36">
        <v>18</v>
      </c>
      <c r="J25" s="7"/>
      <c r="K25" s="36">
        <v>1300000</v>
      </c>
      <c r="L25" s="7"/>
      <c r="M25" s="36">
        <v>1273012000000</v>
      </c>
      <c r="N25" s="7"/>
      <c r="O25" s="36">
        <v>1290417769379</v>
      </c>
      <c r="P25" s="7"/>
      <c r="Q25" s="36">
        <v>0</v>
      </c>
      <c r="R25" s="7"/>
      <c r="S25" s="36">
        <v>0</v>
      </c>
      <c r="T25" s="7"/>
      <c r="U25" s="36">
        <v>0</v>
      </c>
      <c r="V25" s="7"/>
      <c r="W25" s="36">
        <v>0</v>
      </c>
      <c r="X25" s="7"/>
      <c r="Y25" s="36">
        <v>1300000</v>
      </c>
      <c r="Z25" s="7"/>
      <c r="AA25" s="36">
        <v>1000000</v>
      </c>
      <c r="AB25" s="7"/>
      <c r="AC25" s="36">
        <v>1273012000000</v>
      </c>
      <c r="AD25" s="7"/>
      <c r="AE25" s="36">
        <v>1299764375000</v>
      </c>
      <c r="AF25" s="7"/>
      <c r="AG25" s="46">
        <v>2.01E-2</v>
      </c>
    </row>
    <row r="26" spans="1:33" x14ac:dyDescent="0.45">
      <c r="A26" s="2" t="s">
        <v>100</v>
      </c>
      <c r="C26" s="7" t="s">
        <v>101</v>
      </c>
      <c r="D26" s="7"/>
      <c r="E26" s="7" t="s">
        <v>102</v>
      </c>
      <c r="F26" s="7"/>
      <c r="G26" s="36">
        <v>18</v>
      </c>
      <c r="H26" s="7"/>
      <c r="I26" s="36">
        <v>18</v>
      </c>
      <c r="J26" s="7"/>
      <c r="K26" s="36">
        <v>2105500</v>
      </c>
      <c r="L26" s="7"/>
      <c r="M26" s="36">
        <v>1999993395000</v>
      </c>
      <c r="N26" s="7"/>
      <c r="O26" s="36">
        <v>2105118378125</v>
      </c>
      <c r="P26" s="7"/>
      <c r="Q26" s="36">
        <v>0</v>
      </c>
      <c r="R26" s="7"/>
      <c r="S26" s="36">
        <v>0</v>
      </c>
      <c r="T26" s="7"/>
      <c r="U26" s="36">
        <v>0</v>
      </c>
      <c r="V26" s="7"/>
      <c r="W26" s="36">
        <v>0</v>
      </c>
      <c r="X26" s="7"/>
      <c r="Y26" s="36">
        <v>2105500</v>
      </c>
      <c r="Z26" s="7"/>
      <c r="AA26" s="36">
        <v>1000000</v>
      </c>
      <c r="AB26" s="7"/>
      <c r="AC26" s="36">
        <v>1999993395000</v>
      </c>
      <c r="AD26" s="7"/>
      <c r="AE26" s="36">
        <v>2105118378125</v>
      </c>
      <c r="AF26" s="7"/>
      <c r="AG26" s="46">
        <v>3.2599999999999997E-2</v>
      </c>
    </row>
    <row r="27" spans="1:33" x14ac:dyDescent="0.45">
      <c r="A27" s="2" t="s">
        <v>103</v>
      </c>
      <c r="C27" s="7" t="s">
        <v>104</v>
      </c>
      <c r="D27" s="7"/>
      <c r="E27" s="7" t="s">
        <v>105</v>
      </c>
      <c r="F27" s="7"/>
      <c r="G27" s="36">
        <v>18</v>
      </c>
      <c r="H27" s="7"/>
      <c r="I27" s="36">
        <v>18</v>
      </c>
      <c r="J27" s="7"/>
      <c r="K27" s="36">
        <v>1000000</v>
      </c>
      <c r="L27" s="7"/>
      <c r="M27" s="36">
        <v>1000000000000</v>
      </c>
      <c r="N27" s="7"/>
      <c r="O27" s="36">
        <v>999818750000</v>
      </c>
      <c r="P27" s="7"/>
      <c r="Q27" s="36">
        <v>0</v>
      </c>
      <c r="R27" s="7"/>
      <c r="S27" s="36">
        <v>0</v>
      </c>
      <c r="T27" s="7"/>
      <c r="U27" s="36">
        <v>0</v>
      </c>
      <c r="V27" s="7"/>
      <c r="W27" s="36">
        <v>0</v>
      </c>
      <c r="X27" s="7"/>
      <c r="Y27" s="36">
        <v>1000000</v>
      </c>
      <c r="Z27" s="7"/>
      <c r="AA27" s="36">
        <v>1000000</v>
      </c>
      <c r="AB27" s="7"/>
      <c r="AC27" s="36">
        <v>1000000000000</v>
      </c>
      <c r="AD27" s="7"/>
      <c r="AE27" s="36">
        <v>999818750000</v>
      </c>
      <c r="AF27" s="7"/>
      <c r="AG27" s="46">
        <v>1.55E-2</v>
      </c>
    </row>
    <row r="28" spans="1:33" x14ac:dyDescent="0.45">
      <c r="A28" s="2" t="s">
        <v>106</v>
      </c>
      <c r="C28" s="7" t="s">
        <v>107</v>
      </c>
      <c r="D28" s="7"/>
      <c r="E28" s="7" t="s">
        <v>108</v>
      </c>
      <c r="F28" s="7"/>
      <c r="G28" s="36">
        <v>17</v>
      </c>
      <c r="H28" s="7"/>
      <c r="I28" s="36">
        <v>17</v>
      </c>
      <c r="J28" s="7"/>
      <c r="K28" s="36">
        <v>596900</v>
      </c>
      <c r="L28" s="7"/>
      <c r="M28" s="36">
        <v>559102134482</v>
      </c>
      <c r="N28" s="7"/>
      <c r="O28" s="36">
        <v>590246199282</v>
      </c>
      <c r="P28" s="7"/>
      <c r="Q28" s="36">
        <v>0</v>
      </c>
      <c r="R28" s="7"/>
      <c r="S28" s="36">
        <v>0</v>
      </c>
      <c r="T28" s="7"/>
      <c r="U28" s="36">
        <v>0</v>
      </c>
      <c r="V28" s="7"/>
      <c r="W28" s="36">
        <v>0</v>
      </c>
      <c r="X28" s="7"/>
      <c r="Y28" s="36">
        <v>596900</v>
      </c>
      <c r="Z28" s="7"/>
      <c r="AA28" s="36">
        <v>1000000</v>
      </c>
      <c r="AB28" s="7"/>
      <c r="AC28" s="36">
        <v>559102134482</v>
      </c>
      <c r="AD28" s="7"/>
      <c r="AE28" s="36">
        <v>596791811875</v>
      </c>
      <c r="AF28" s="7"/>
      <c r="AG28" s="46">
        <v>9.1999999999999998E-3</v>
      </c>
    </row>
    <row r="29" spans="1:33" x14ac:dyDescent="0.45">
      <c r="A29" s="2" t="s">
        <v>109</v>
      </c>
      <c r="C29" s="7" t="s">
        <v>110</v>
      </c>
      <c r="D29" s="7"/>
      <c r="E29" s="7" t="s">
        <v>111</v>
      </c>
      <c r="F29" s="7"/>
      <c r="G29" s="36">
        <v>18</v>
      </c>
      <c r="H29" s="7"/>
      <c r="I29" s="36">
        <v>18</v>
      </c>
      <c r="J29" s="7"/>
      <c r="K29" s="36">
        <v>4100</v>
      </c>
      <c r="L29" s="7"/>
      <c r="M29" s="36">
        <v>3775684218</v>
      </c>
      <c r="N29" s="7"/>
      <c r="O29" s="36">
        <v>4029569508</v>
      </c>
      <c r="P29" s="7"/>
      <c r="Q29" s="36">
        <v>0</v>
      </c>
      <c r="R29" s="7"/>
      <c r="S29" s="36">
        <v>0</v>
      </c>
      <c r="T29" s="7"/>
      <c r="U29" s="36">
        <v>0</v>
      </c>
      <c r="V29" s="7"/>
      <c r="W29" s="36">
        <v>0</v>
      </c>
      <c r="X29" s="7"/>
      <c r="Y29" s="36">
        <v>4100</v>
      </c>
      <c r="Z29" s="7"/>
      <c r="AA29" s="36">
        <v>1010000</v>
      </c>
      <c r="AB29" s="7"/>
      <c r="AC29" s="36">
        <v>3775684218</v>
      </c>
      <c r="AD29" s="7"/>
      <c r="AE29" s="36">
        <v>4140249443</v>
      </c>
      <c r="AF29" s="7"/>
      <c r="AG29" s="46">
        <v>1E-4</v>
      </c>
    </row>
    <row r="30" spans="1:33" x14ac:dyDescent="0.45">
      <c r="A30" s="2" t="s">
        <v>113</v>
      </c>
      <c r="C30" s="7" t="s">
        <v>114</v>
      </c>
      <c r="D30" s="7"/>
      <c r="E30" s="7" t="s">
        <v>115</v>
      </c>
      <c r="F30" s="7"/>
      <c r="G30" s="36">
        <v>17</v>
      </c>
      <c r="H30" s="7"/>
      <c r="I30" s="36">
        <v>17</v>
      </c>
      <c r="J30" s="7"/>
      <c r="K30" s="36">
        <v>3000310</v>
      </c>
      <c r="L30" s="7"/>
      <c r="M30" s="36">
        <v>2761695345700</v>
      </c>
      <c r="N30" s="7"/>
      <c r="O30" s="36">
        <v>2999766193812</v>
      </c>
      <c r="P30" s="7"/>
      <c r="Q30" s="36">
        <v>0</v>
      </c>
      <c r="R30" s="7"/>
      <c r="S30" s="36">
        <v>0</v>
      </c>
      <c r="T30" s="7"/>
      <c r="U30" s="36">
        <v>0</v>
      </c>
      <c r="V30" s="7"/>
      <c r="W30" s="36">
        <v>0</v>
      </c>
      <c r="X30" s="7"/>
      <c r="Y30" s="36">
        <v>3000310</v>
      </c>
      <c r="Z30" s="7"/>
      <c r="AA30" s="36">
        <v>1000000</v>
      </c>
      <c r="AB30" s="7"/>
      <c r="AC30" s="36">
        <v>2761695345700</v>
      </c>
      <c r="AD30" s="7"/>
      <c r="AE30" s="36">
        <v>2999766193812</v>
      </c>
      <c r="AF30" s="7"/>
      <c r="AG30" s="46">
        <v>4.65E-2</v>
      </c>
    </row>
    <row r="31" spans="1:33" x14ac:dyDescent="0.45">
      <c r="A31" s="2" t="s">
        <v>116</v>
      </c>
      <c r="C31" s="7" t="s">
        <v>117</v>
      </c>
      <c r="D31" s="7"/>
      <c r="E31" s="7" t="s">
        <v>118</v>
      </c>
      <c r="F31" s="7"/>
      <c r="G31" s="36">
        <v>18</v>
      </c>
      <c r="H31" s="7"/>
      <c r="I31" s="36">
        <v>18</v>
      </c>
      <c r="J31" s="7"/>
      <c r="K31" s="36">
        <v>500000</v>
      </c>
      <c r="L31" s="7"/>
      <c r="M31" s="36">
        <v>500000000000</v>
      </c>
      <c r="N31" s="7"/>
      <c r="O31" s="36">
        <v>499909375000</v>
      </c>
      <c r="P31" s="7"/>
      <c r="Q31" s="36">
        <v>0</v>
      </c>
      <c r="R31" s="7"/>
      <c r="S31" s="36">
        <v>0</v>
      </c>
      <c r="T31" s="7"/>
      <c r="U31" s="36">
        <v>5000</v>
      </c>
      <c r="V31" s="7"/>
      <c r="W31" s="36">
        <v>5049084688</v>
      </c>
      <c r="X31" s="7"/>
      <c r="Y31" s="36">
        <v>495000</v>
      </c>
      <c r="Z31" s="7"/>
      <c r="AA31" s="36">
        <v>1010000</v>
      </c>
      <c r="AB31" s="7"/>
      <c r="AC31" s="36">
        <v>495000000000</v>
      </c>
      <c r="AD31" s="7"/>
      <c r="AE31" s="36">
        <v>499859384062</v>
      </c>
      <c r="AF31" s="7"/>
      <c r="AG31" s="46">
        <v>7.7000000000000002E-3</v>
      </c>
    </row>
    <row r="32" spans="1:33" x14ac:dyDescent="0.45">
      <c r="A32" s="2" t="s">
        <v>119</v>
      </c>
      <c r="C32" s="7" t="s">
        <v>120</v>
      </c>
      <c r="D32" s="7"/>
      <c r="E32" s="7" t="s">
        <v>121</v>
      </c>
      <c r="F32" s="7"/>
      <c r="G32" s="36">
        <v>18</v>
      </c>
      <c r="H32" s="7"/>
      <c r="I32" s="36">
        <v>18</v>
      </c>
      <c r="J32" s="7"/>
      <c r="K32" s="36">
        <v>999998</v>
      </c>
      <c r="L32" s="7"/>
      <c r="M32" s="36">
        <v>950018100000</v>
      </c>
      <c r="N32" s="7"/>
      <c r="O32" s="36">
        <v>999816750362</v>
      </c>
      <c r="P32" s="7"/>
      <c r="Q32" s="36">
        <v>0</v>
      </c>
      <c r="R32" s="7"/>
      <c r="S32" s="36">
        <v>0</v>
      </c>
      <c r="T32" s="7"/>
      <c r="U32" s="36">
        <v>1000</v>
      </c>
      <c r="V32" s="7"/>
      <c r="W32" s="36">
        <v>1009816938</v>
      </c>
      <c r="X32" s="7"/>
      <c r="Y32" s="36">
        <v>998998</v>
      </c>
      <c r="Z32" s="7"/>
      <c r="AA32" s="36">
        <v>1010000</v>
      </c>
      <c r="AB32" s="7"/>
      <c r="AC32" s="36">
        <v>949068080000</v>
      </c>
      <c r="AD32" s="7"/>
      <c r="AE32" s="36">
        <v>1008805100928</v>
      </c>
      <c r="AF32" s="7"/>
      <c r="AG32" s="46">
        <v>1.5599999999999999E-2</v>
      </c>
    </row>
    <row r="33" spans="1:35" x14ac:dyDescent="0.45">
      <c r="A33" s="2" t="s">
        <v>122</v>
      </c>
      <c r="C33" s="7" t="s">
        <v>123</v>
      </c>
      <c r="D33" s="7"/>
      <c r="E33" s="7" t="s">
        <v>124</v>
      </c>
      <c r="F33" s="7"/>
      <c r="G33" s="36">
        <v>18</v>
      </c>
      <c r="H33" s="7"/>
      <c r="I33" s="36">
        <v>18</v>
      </c>
      <c r="J33" s="7"/>
      <c r="K33" s="36">
        <v>3000000</v>
      </c>
      <c r="L33" s="7"/>
      <c r="M33" s="36">
        <v>3000020018125</v>
      </c>
      <c r="N33" s="7"/>
      <c r="O33" s="36">
        <v>2999456250000</v>
      </c>
      <c r="P33" s="7"/>
      <c r="Q33" s="36">
        <v>0</v>
      </c>
      <c r="R33" s="7"/>
      <c r="S33" s="36">
        <v>0</v>
      </c>
      <c r="T33" s="7"/>
      <c r="U33" s="36">
        <v>1000</v>
      </c>
      <c r="V33" s="7"/>
      <c r="W33" s="36">
        <v>1009816942</v>
      </c>
      <c r="X33" s="7"/>
      <c r="Y33" s="36">
        <v>2999000</v>
      </c>
      <c r="Z33" s="7"/>
      <c r="AA33" s="36">
        <v>1010000</v>
      </c>
      <c r="AB33" s="7"/>
      <c r="AC33" s="36">
        <v>2999020011452</v>
      </c>
      <c r="AD33" s="7"/>
      <c r="AE33" s="36">
        <v>3028440995561</v>
      </c>
      <c r="AF33" s="7"/>
      <c r="AG33" s="46">
        <v>4.6899999999999997E-2</v>
      </c>
    </row>
    <row r="34" spans="1:35" x14ac:dyDescent="0.45">
      <c r="A34" s="2" t="s">
        <v>125</v>
      </c>
      <c r="C34" s="7" t="s">
        <v>126</v>
      </c>
      <c r="D34" s="7"/>
      <c r="E34" s="7" t="s">
        <v>127</v>
      </c>
      <c r="F34" s="7"/>
      <c r="G34" s="36">
        <v>18</v>
      </c>
      <c r="H34" s="7"/>
      <c r="I34" s="36">
        <v>18</v>
      </c>
      <c r="J34" s="7"/>
      <c r="K34" s="36">
        <v>1993999</v>
      </c>
      <c r="L34" s="7"/>
      <c r="M34" s="36">
        <v>1993999000000</v>
      </c>
      <c r="N34" s="7"/>
      <c r="O34" s="36">
        <v>1993637587681</v>
      </c>
      <c r="P34" s="7"/>
      <c r="Q34" s="36">
        <v>0</v>
      </c>
      <c r="R34" s="7"/>
      <c r="S34" s="36">
        <v>0</v>
      </c>
      <c r="T34" s="7"/>
      <c r="U34" s="36">
        <v>1000</v>
      </c>
      <c r="V34" s="7"/>
      <c r="W34" s="36">
        <v>1009816938</v>
      </c>
      <c r="X34" s="7"/>
      <c r="Y34" s="36">
        <v>1992999</v>
      </c>
      <c r="Z34" s="7"/>
      <c r="AA34" s="36">
        <v>1010000</v>
      </c>
      <c r="AB34" s="7"/>
      <c r="AC34" s="36">
        <v>1992999000000</v>
      </c>
      <c r="AD34" s="7"/>
      <c r="AE34" s="36">
        <v>2012564146620</v>
      </c>
      <c r="AF34" s="7"/>
      <c r="AG34" s="46">
        <v>3.1199999999999999E-2</v>
      </c>
    </row>
    <row r="35" spans="1:35" x14ac:dyDescent="0.45">
      <c r="A35" s="2" t="s">
        <v>128</v>
      </c>
      <c r="C35" s="7" t="s">
        <v>126</v>
      </c>
      <c r="D35" s="7"/>
      <c r="E35" s="7" t="s">
        <v>127</v>
      </c>
      <c r="F35" s="7"/>
      <c r="G35" s="36">
        <v>18</v>
      </c>
      <c r="H35" s="7"/>
      <c r="I35" s="36">
        <v>18</v>
      </c>
      <c r="J35" s="7"/>
      <c r="K35" s="36">
        <v>1999000</v>
      </c>
      <c r="L35" s="7"/>
      <c r="M35" s="36">
        <v>1999000000000</v>
      </c>
      <c r="N35" s="7"/>
      <c r="O35" s="36">
        <v>1998637681250</v>
      </c>
      <c r="P35" s="7"/>
      <c r="Q35" s="36">
        <v>0</v>
      </c>
      <c r="R35" s="7"/>
      <c r="S35" s="36">
        <v>0</v>
      </c>
      <c r="T35" s="7"/>
      <c r="U35" s="36">
        <v>0</v>
      </c>
      <c r="V35" s="7"/>
      <c r="W35" s="36">
        <v>0</v>
      </c>
      <c r="X35" s="7"/>
      <c r="Y35" s="36">
        <v>1999000</v>
      </c>
      <c r="Z35" s="7"/>
      <c r="AA35" s="36">
        <v>1000000</v>
      </c>
      <c r="AB35" s="7"/>
      <c r="AC35" s="36">
        <v>1999000000000</v>
      </c>
      <c r="AD35" s="7"/>
      <c r="AE35" s="36">
        <v>1998637681250</v>
      </c>
      <c r="AF35" s="7"/>
      <c r="AG35" s="46">
        <v>3.1E-2</v>
      </c>
      <c r="AH35" s="7"/>
      <c r="AI35" s="7"/>
    </row>
    <row r="36" spans="1:35" ht="19.5" thickBot="1" x14ac:dyDescent="0.5">
      <c r="K36" s="38">
        <f>SUM(K9:K35)</f>
        <v>42774731</v>
      </c>
      <c r="L36" s="7"/>
      <c r="M36" s="38">
        <f>SUM(M9:M35)</f>
        <v>41669775234349</v>
      </c>
      <c r="N36" s="7"/>
      <c r="O36" s="38">
        <f>SUM(O9:O35)</f>
        <v>43153401928865</v>
      </c>
      <c r="P36" s="7"/>
      <c r="Q36" s="38">
        <f>SUM(Q9:Q35)</f>
        <v>0</v>
      </c>
      <c r="R36" s="7"/>
      <c r="S36" s="38">
        <f>SUM(S9:S35)</f>
        <v>0</v>
      </c>
      <c r="T36" s="7"/>
      <c r="U36" s="38">
        <f>SUM(U9:U35)</f>
        <v>26000</v>
      </c>
      <c r="V36" s="7"/>
      <c r="W36" s="38">
        <f>SUM(W9:W35)</f>
        <v>26265238574</v>
      </c>
      <c r="X36" s="7"/>
      <c r="Y36" s="38">
        <f>SUM(Y9:Y35)</f>
        <v>42748731</v>
      </c>
      <c r="Z36" s="7"/>
      <c r="AA36" s="38">
        <f>SUM(AA9:AA35)</f>
        <v>26578297</v>
      </c>
      <c r="AB36" s="7"/>
      <c r="AC36" s="38">
        <f>SUM(AC9:AC35)</f>
        <v>41643825207676</v>
      </c>
      <c r="AD36" s="7"/>
      <c r="AE36" s="38">
        <f>SUM(AE9:AE35)</f>
        <v>43482795553695</v>
      </c>
      <c r="AG36" s="47">
        <f>SUM(AG9:AG35)</f>
        <v>0.67410000000000014</v>
      </c>
    </row>
    <row r="37" spans="1:35" ht="19.5" thickTop="1" x14ac:dyDescent="0.45"/>
    <row r="39" spans="1:35" x14ac:dyDescent="0.45">
      <c r="AE39" s="36"/>
    </row>
    <row r="43" spans="1:35" x14ac:dyDescent="0.45">
      <c r="AE43" s="30"/>
    </row>
  </sheetData>
  <mergeCells count="26">
    <mergeCell ref="A2:AG2"/>
    <mergeCell ref="A3:AG3"/>
    <mergeCell ref="A4:AG4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7"/>
  <sheetViews>
    <sheetView rightToLeft="1" view="pageBreakPreview" zoomScaleNormal="100" zoomScaleSheetLayoutView="100" workbookViewId="0">
      <selection activeCell="I8" sqref="I8:I15"/>
    </sheetView>
  </sheetViews>
  <sheetFormatPr defaultRowHeight="18.75" x14ac:dyDescent="0.45"/>
  <cols>
    <col min="1" max="1" width="32.42578125" style="2" bestFit="1" customWidth="1"/>
    <col min="2" max="2" width="1" style="2" customWidth="1"/>
    <col min="3" max="3" width="9.855468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33.7109375" style="2" bestFit="1" customWidth="1"/>
    <col min="12" max="13" width="1" style="2" customWidth="1"/>
    <col min="14" max="14" width="9.140625" style="2" customWidth="1"/>
    <col min="15" max="16384" width="9.140625" style="2"/>
  </cols>
  <sheetData>
    <row r="2" spans="1:12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30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6" spans="1:12" ht="30" x14ac:dyDescent="0.45">
      <c r="A6" s="4" t="s">
        <v>3</v>
      </c>
      <c r="C6" s="5" t="s">
        <v>6</v>
      </c>
      <c r="D6" s="5" t="s">
        <v>6</v>
      </c>
      <c r="E6" s="5" t="s">
        <v>6</v>
      </c>
      <c r="F6" s="5" t="s">
        <v>6</v>
      </c>
      <c r="G6" s="5" t="s">
        <v>6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</row>
    <row r="7" spans="1:12" ht="25.5" customHeight="1" x14ac:dyDescent="0.45">
      <c r="A7" s="5" t="s">
        <v>3</v>
      </c>
      <c r="C7" s="35" t="s">
        <v>7</v>
      </c>
      <c r="E7" s="35" t="s">
        <v>129</v>
      </c>
      <c r="G7" s="35" t="s">
        <v>130</v>
      </c>
      <c r="I7" s="35" t="s">
        <v>131</v>
      </c>
      <c r="K7" s="5" t="s">
        <v>132</v>
      </c>
    </row>
    <row r="8" spans="1:12" x14ac:dyDescent="0.45">
      <c r="A8" s="2" t="s">
        <v>94</v>
      </c>
      <c r="C8" s="36">
        <v>268000</v>
      </c>
      <c r="D8" s="7"/>
      <c r="E8" s="36">
        <v>975930</v>
      </c>
      <c r="F8" s="7"/>
      <c r="G8" s="36">
        <v>1000000</v>
      </c>
      <c r="H8" s="7"/>
      <c r="I8" s="46">
        <v>2.47E-2</v>
      </c>
      <c r="J8" s="7"/>
      <c r="K8" s="36">
        <v>268000000000</v>
      </c>
    </row>
    <row r="9" spans="1:12" x14ac:dyDescent="0.45">
      <c r="A9" s="2" t="s">
        <v>97</v>
      </c>
      <c r="C9" s="36">
        <v>1300000</v>
      </c>
      <c r="D9" s="7"/>
      <c r="E9" s="36">
        <v>984800</v>
      </c>
      <c r="F9" s="7"/>
      <c r="G9" s="36">
        <v>1000000</v>
      </c>
      <c r="H9" s="7"/>
      <c r="I9" s="46">
        <v>1.54E-2</v>
      </c>
      <c r="J9" s="7"/>
      <c r="K9" s="36">
        <v>1300000000000</v>
      </c>
    </row>
    <row r="10" spans="1:12" x14ac:dyDescent="0.45">
      <c r="A10" s="2" t="s">
        <v>106</v>
      </c>
      <c r="C10" s="36">
        <v>596900</v>
      </c>
      <c r="D10" s="7"/>
      <c r="E10" s="36">
        <v>999000</v>
      </c>
      <c r="F10" s="7"/>
      <c r="G10" s="36">
        <v>1000000</v>
      </c>
      <c r="H10" s="7"/>
      <c r="I10" s="46">
        <v>1E-3</v>
      </c>
      <c r="J10" s="7"/>
      <c r="K10" s="36">
        <v>596900000000</v>
      </c>
    </row>
    <row r="11" spans="1:12" x14ac:dyDescent="0.45">
      <c r="A11" s="2" t="s">
        <v>103</v>
      </c>
      <c r="C11" s="36">
        <v>1000000</v>
      </c>
      <c r="D11" s="7"/>
      <c r="E11" s="36">
        <v>1000000</v>
      </c>
      <c r="F11" s="7"/>
      <c r="G11" s="36">
        <v>1000000</v>
      </c>
      <c r="H11" s="7"/>
      <c r="I11" s="46">
        <v>0</v>
      </c>
      <c r="J11" s="7"/>
      <c r="K11" s="36">
        <v>1000000000000</v>
      </c>
    </row>
    <row r="12" spans="1:12" x14ac:dyDescent="0.45">
      <c r="A12" s="2" t="s">
        <v>48</v>
      </c>
      <c r="C12" s="36">
        <v>3490000</v>
      </c>
      <c r="D12" s="7"/>
      <c r="E12" s="36">
        <v>1169186</v>
      </c>
      <c r="F12" s="7"/>
      <c r="G12" s="36">
        <v>1176276</v>
      </c>
      <c r="H12" s="7"/>
      <c r="I12" s="46">
        <v>6.1000000000000004E-3</v>
      </c>
      <c r="J12" s="7"/>
      <c r="K12" s="36">
        <v>4105203240000</v>
      </c>
    </row>
    <row r="13" spans="1:12" x14ac:dyDescent="0.45">
      <c r="A13" s="2" t="s">
        <v>57</v>
      </c>
      <c r="C13" s="36">
        <v>36725</v>
      </c>
      <c r="D13" s="7"/>
      <c r="E13" s="36">
        <v>1010000</v>
      </c>
      <c r="F13" s="7"/>
      <c r="G13" s="36">
        <v>1000000</v>
      </c>
      <c r="H13" s="7"/>
      <c r="I13" s="46">
        <v>-9.9000000000000008E-3</v>
      </c>
      <c r="J13" s="7"/>
      <c r="K13" s="36">
        <v>36725000000</v>
      </c>
    </row>
    <row r="14" spans="1:12" x14ac:dyDescent="0.45">
      <c r="A14" s="2" t="s">
        <v>100</v>
      </c>
      <c r="C14" s="36">
        <v>2105500</v>
      </c>
      <c r="D14" s="7"/>
      <c r="E14" s="36">
        <v>983840</v>
      </c>
      <c r="F14" s="7"/>
      <c r="G14" s="36">
        <v>1000000</v>
      </c>
      <c r="H14" s="7"/>
      <c r="I14" s="46">
        <v>1.6400000000000001E-2</v>
      </c>
      <c r="J14" s="7"/>
      <c r="K14" s="36">
        <v>2105500000000</v>
      </c>
    </row>
    <row r="15" spans="1:12" x14ac:dyDescent="0.45">
      <c r="A15" s="2" t="s">
        <v>113</v>
      </c>
      <c r="C15" s="36">
        <v>3000310</v>
      </c>
      <c r="D15" s="7"/>
      <c r="E15" s="36">
        <v>910000</v>
      </c>
      <c r="F15" s="7"/>
      <c r="G15" s="36">
        <v>1000000</v>
      </c>
      <c r="H15" s="7"/>
      <c r="I15" s="46">
        <v>9.8900000000000002E-2</v>
      </c>
      <c r="J15" s="7"/>
      <c r="K15" s="36">
        <v>3000310000000</v>
      </c>
    </row>
    <row r="16" spans="1:12" ht="19.5" thickBot="1" x14ac:dyDescent="0.5">
      <c r="C16" s="7"/>
      <c r="D16" s="7"/>
      <c r="E16" s="7"/>
      <c r="F16" s="7"/>
      <c r="G16" s="7"/>
      <c r="H16" s="7"/>
      <c r="I16" s="7"/>
      <c r="J16" s="7"/>
      <c r="K16" s="38">
        <f>SUM(K8:K15)</f>
        <v>12412638240000</v>
      </c>
    </row>
    <row r="17" ht="19.5" thickTop="1" x14ac:dyDescent="0.45"/>
  </sheetData>
  <mergeCells count="6">
    <mergeCell ref="A2:L2"/>
    <mergeCell ref="A3:L3"/>
    <mergeCell ref="A4:L4"/>
    <mergeCell ref="K7"/>
    <mergeCell ref="C6:L6"/>
    <mergeCell ref="A6:A7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9"/>
  <sheetViews>
    <sheetView rightToLeft="1" view="pageBreakPreview" zoomScaleNormal="70" zoomScaleSheetLayoutView="100" workbookViewId="0">
      <selection activeCell="C15" sqref="C15"/>
    </sheetView>
  </sheetViews>
  <sheetFormatPr defaultRowHeight="18.75" x14ac:dyDescent="0.45"/>
  <cols>
    <col min="1" max="1" width="51.85546875" style="2" bestFit="1" customWidth="1"/>
    <col min="2" max="2" width="1" style="2" customWidth="1"/>
    <col min="3" max="3" width="19.5703125" style="2" bestFit="1" customWidth="1"/>
    <col min="4" max="4" width="1" style="2" customWidth="1"/>
    <col min="5" max="5" width="11.7109375" style="2" bestFit="1" customWidth="1"/>
    <col min="6" max="6" width="1" style="2" customWidth="1"/>
    <col min="7" max="7" width="11" style="2" bestFit="1" customWidth="1"/>
    <col min="8" max="8" width="1" style="2" customWidth="1"/>
    <col min="9" max="9" width="19.7109375" style="2" bestFit="1" customWidth="1"/>
    <col min="10" max="10" width="1" style="2" customWidth="1"/>
    <col min="11" max="11" width="25.5703125" style="2" bestFit="1" customWidth="1"/>
    <col min="12" max="12" width="1" style="2" customWidth="1"/>
    <col min="13" max="13" width="9.140625" style="2" customWidth="1"/>
    <col min="14" max="14" width="1" style="2" customWidth="1"/>
    <col min="15" max="15" width="19.7109375" style="2" bestFit="1" customWidth="1"/>
    <col min="16" max="16" width="1" style="2" customWidth="1"/>
    <col min="17" max="17" width="9.85546875" style="2" bestFit="1" customWidth="1"/>
    <col min="18" max="18" width="1" style="2" customWidth="1"/>
    <col min="19" max="19" width="17.85546875" style="2" bestFit="1" customWidth="1"/>
    <col min="20" max="20" width="1" style="2" customWidth="1"/>
    <col min="21" max="21" width="9.85546875" style="2" bestFit="1" customWidth="1"/>
    <col min="22" max="22" width="1" style="2" customWidth="1"/>
    <col min="23" max="23" width="19.7109375" style="2" bestFit="1" customWidth="1"/>
    <col min="24" max="24" width="1" style="2" customWidth="1"/>
    <col min="25" max="25" width="25.5703125" style="2" bestFit="1" customWidth="1"/>
    <col min="26" max="26" width="1" style="2" customWidth="1"/>
    <col min="27" max="27" width="26.140625" style="2" bestFit="1" customWidth="1"/>
    <col min="28" max="28" width="1" style="2" customWidth="1"/>
    <col min="29" max="29" width="9.140625" style="2" customWidth="1"/>
    <col min="30" max="16384" width="9.140625" style="2"/>
  </cols>
  <sheetData>
    <row r="2" spans="1:27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6" spans="1:27" ht="30" x14ac:dyDescent="0.45">
      <c r="A6" s="5" t="s">
        <v>133</v>
      </c>
      <c r="B6" s="5" t="s">
        <v>133</v>
      </c>
      <c r="C6" s="5" t="s">
        <v>133</v>
      </c>
      <c r="D6" s="5" t="s">
        <v>133</v>
      </c>
      <c r="E6" s="5" t="s">
        <v>133</v>
      </c>
      <c r="F6" s="5" t="s">
        <v>133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5" t="s">
        <v>5</v>
      </c>
      <c r="N6" s="5" t="s">
        <v>5</v>
      </c>
      <c r="O6" s="5" t="s">
        <v>5</v>
      </c>
      <c r="P6" s="5" t="s">
        <v>5</v>
      </c>
      <c r="Q6" s="5" t="s">
        <v>5</v>
      </c>
      <c r="R6" s="5" t="s">
        <v>5</v>
      </c>
      <c r="S6" s="5" t="s">
        <v>5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  <c r="Z6" s="5" t="s">
        <v>6</v>
      </c>
      <c r="AA6" s="5" t="s">
        <v>6</v>
      </c>
    </row>
    <row r="7" spans="1:27" ht="30" x14ac:dyDescent="0.45">
      <c r="A7" s="40" t="s">
        <v>134</v>
      </c>
      <c r="C7" s="40" t="s">
        <v>45</v>
      </c>
      <c r="E7" s="40" t="s">
        <v>46</v>
      </c>
      <c r="G7" s="40" t="s">
        <v>7</v>
      </c>
      <c r="I7" s="40" t="s">
        <v>8</v>
      </c>
      <c r="K7" s="40" t="s">
        <v>9</v>
      </c>
      <c r="M7" s="6" t="s">
        <v>10</v>
      </c>
      <c r="N7" s="6" t="s">
        <v>10</v>
      </c>
      <c r="O7" s="6" t="s">
        <v>10</v>
      </c>
      <c r="Q7" s="6" t="s">
        <v>11</v>
      </c>
      <c r="R7" s="6" t="s">
        <v>11</v>
      </c>
      <c r="S7" s="6" t="s">
        <v>11</v>
      </c>
      <c r="U7" s="40" t="s">
        <v>7</v>
      </c>
      <c r="W7" s="40" t="s">
        <v>8</v>
      </c>
      <c r="Y7" s="40" t="s">
        <v>9</v>
      </c>
      <c r="AA7" s="40" t="s">
        <v>135</v>
      </c>
    </row>
    <row r="8" spans="1:27" ht="30" x14ac:dyDescent="0.45">
      <c r="A8" s="5" t="s">
        <v>134</v>
      </c>
      <c r="C8" s="5" t="s">
        <v>45</v>
      </c>
      <c r="E8" s="5" t="s">
        <v>46</v>
      </c>
      <c r="G8" s="5" t="s">
        <v>7</v>
      </c>
      <c r="I8" s="5" t="s">
        <v>8</v>
      </c>
      <c r="K8" s="5" t="s">
        <v>9</v>
      </c>
      <c r="M8" s="6" t="s">
        <v>7</v>
      </c>
      <c r="O8" s="6" t="s">
        <v>8</v>
      </c>
      <c r="Q8" s="6" t="s">
        <v>7</v>
      </c>
      <c r="S8" s="6" t="s">
        <v>14</v>
      </c>
      <c r="U8" s="5" t="s">
        <v>7</v>
      </c>
      <c r="W8" s="5" t="s">
        <v>8</v>
      </c>
      <c r="Y8" s="5" t="s">
        <v>9</v>
      </c>
      <c r="AA8" s="5" t="s">
        <v>135</v>
      </c>
    </row>
    <row r="9" spans="1:27" s="7" customFormat="1" x14ac:dyDescent="0.45">
      <c r="A9" s="7" t="s">
        <v>136</v>
      </c>
      <c r="C9" s="7" t="s">
        <v>137</v>
      </c>
      <c r="E9" s="36">
        <v>21.5</v>
      </c>
      <c r="G9" s="36">
        <v>10400000</v>
      </c>
      <c r="I9" s="36">
        <v>10400000000000</v>
      </c>
      <c r="K9" s="36">
        <v>10400000000000</v>
      </c>
      <c r="M9" s="36">
        <v>0</v>
      </c>
      <c r="O9" s="36">
        <v>0</v>
      </c>
      <c r="Q9" s="36">
        <v>2810000</v>
      </c>
      <c r="S9" s="36">
        <v>2810000000000</v>
      </c>
      <c r="U9" s="36">
        <v>7590000</v>
      </c>
      <c r="W9" s="36">
        <v>7590000000000</v>
      </c>
      <c r="Y9" s="36">
        <v>7590000000000</v>
      </c>
      <c r="AA9" s="7" t="s">
        <v>138</v>
      </c>
    </row>
  </sheetData>
  <mergeCells count="23">
    <mergeCell ref="A2:AA2"/>
    <mergeCell ref="A3:AA3"/>
    <mergeCell ref="A4:AA4"/>
    <mergeCell ref="M6:S6"/>
    <mergeCell ref="U7:U8"/>
    <mergeCell ref="W7:W8"/>
    <mergeCell ref="Y7:Y8"/>
    <mergeCell ref="AA7:AA8"/>
    <mergeCell ref="U6:AA6"/>
    <mergeCell ref="M8"/>
    <mergeCell ref="O8"/>
    <mergeCell ref="M7:O7"/>
    <mergeCell ref="Q8"/>
    <mergeCell ref="S8"/>
    <mergeCell ref="Q7:S7"/>
    <mergeCell ref="A6:F6"/>
    <mergeCell ref="G7:G8"/>
    <mergeCell ref="I7:I8"/>
    <mergeCell ref="K7:K8"/>
    <mergeCell ref="G6:K6"/>
    <mergeCell ref="A7:A8"/>
    <mergeCell ref="C7:C8"/>
    <mergeCell ref="E7:E8"/>
  </mergeCells>
  <pageMargins left="0.7" right="0.7" top="0.75" bottom="0.75" header="0.3" footer="0.3"/>
  <pageSetup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9"/>
  <sheetViews>
    <sheetView rightToLeft="1" view="pageBreakPreview" zoomScaleNormal="100" zoomScaleSheetLayoutView="100" workbookViewId="0">
      <selection activeCell="I15" sqref="I15"/>
    </sheetView>
  </sheetViews>
  <sheetFormatPr defaultRowHeight="18.75" x14ac:dyDescent="0.45"/>
  <cols>
    <col min="1" max="1" width="27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7109375" style="7" bestFit="1" customWidth="1"/>
    <col min="8" max="8" width="1" style="7" customWidth="1"/>
    <col min="9" max="9" width="11.85546875" style="7" bestFit="1" customWidth="1"/>
    <col min="10" max="10" width="1" style="7" customWidth="1"/>
    <col min="11" max="11" width="19" style="7" bestFit="1" customWidth="1"/>
    <col min="12" max="12" width="1" style="7" customWidth="1"/>
    <col min="13" max="13" width="17.7109375" style="7" bestFit="1" customWidth="1"/>
    <col min="14" max="14" width="1" style="7" customWidth="1"/>
    <col min="15" max="15" width="17.85546875" style="7" bestFit="1" customWidth="1"/>
    <col min="16" max="16" width="1" style="7" customWidth="1"/>
    <col min="17" max="17" width="17.85546875" style="7" bestFit="1" customWidth="1"/>
    <col min="18" max="18" width="1" style="7" customWidth="1"/>
    <col min="19" max="19" width="26.140625" style="7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 spans="1:19" ht="30" x14ac:dyDescent="0.45">
      <c r="A6" s="4" t="s">
        <v>139</v>
      </c>
      <c r="C6" s="5" t="s">
        <v>140</v>
      </c>
      <c r="D6" s="5" t="s">
        <v>140</v>
      </c>
      <c r="E6" s="5" t="s">
        <v>140</v>
      </c>
      <c r="F6" s="5" t="s">
        <v>140</v>
      </c>
      <c r="G6" s="5" t="s">
        <v>140</v>
      </c>
      <c r="H6" s="5" t="s">
        <v>140</v>
      </c>
      <c r="I6" s="5" t="s">
        <v>140</v>
      </c>
      <c r="K6" s="4" t="s">
        <v>4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30" x14ac:dyDescent="0.45">
      <c r="A7" s="5" t="s">
        <v>139</v>
      </c>
      <c r="C7" s="35" t="s">
        <v>141</v>
      </c>
      <c r="E7" s="35" t="s">
        <v>142</v>
      </c>
      <c r="G7" s="35" t="s">
        <v>143</v>
      </c>
      <c r="I7" s="35" t="s">
        <v>46</v>
      </c>
      <c r="K7" s="14" t="s">
        <v>144</v>
      </c>
      <c r="M7" s="14" t="s">
        <v>145</v>
      </c>
      <c r="O7" s="6" t="s">
        <v>146</v>
      </c>
      <c r="Q7" s="6" t="s">
        <v>144</v>
      </c>
      <c r="S7" s="6" t="s">
        <v>135</v>
      </c>
    </row>
    <row r="8" spans="1:19" x14ac:dyDescent="0.45">
      <c r="A8" s="2" t="s">
        <v>147</v>
      </c>
      <c r="C8" s="2" t="s">
        <v>148</v>
      </c>
      <c r="E8" s="2" t="s">
        <v>149</v>
      </c>
      <c r="G8" s="7" t="s">
        <v>150</v>
      </c>
      <c r="I8" s="36">
        <v>0</v>
      </c>
      <c r="K8" s="36">
        <v>175551</v>
      </c>
      <c r="M8" s="36">
        <v>0</v>
      </c>
      <c r="O8" s="36">
        <v>0</v>
      </c>
      <c r="Q8" s="36">
        <v>175551</v>
      </c>
      <c r="S8" s="7" t="s">
        <v>16</v>
      </c>
    </row>
    <row r="9" spans="1:19" x14ac:dyDescent="0.45">
      <c r="A9" s="2" t="s">
        <v>151</v>
      </c>
      <c r="C9" s="2" t="s">
        <v>152</v>
      </c>
      <c r="E9" s="2" t="s">
        <v>153</v>
      </c>
      <c r="G9" s="7" t="s">
        <v>154</v>
      </c>
      <c r="I9" s="36">
        <v>0</v>
      </c>
      <c r="K9" s="36">
        <v>188986</v>
      </c>
      <c r="M9" s="36">
        <v>0</v>
      </c>
      <c r="O9" s="36">
        <v>0</v>
      </c>
      <c r="Q9" s="36">
        <v>188986</v>
      </c>
      <c r="S9" s="7" t="s">
        <v>16</v>
      </c>
    </row>
    <row r="10" spans="1:19" x14ac:dyDescent="0.45">
      <c r="A10" s="2" t="s">
        <v>155</v>
      </c>
      <c r="C10" s="2" t="s">
        <v>156</v>
      </c>
      <c r="E10" s="2" t="s">
        <v>153</v>
      </c>
      <c r="G10" s="7" t="s">
        <v>150</v>
      </c>
      <c r="I10" s="36">
        <v>0</v>
      </c>
      <c r="K10" s="36">
        <v>22222138027</v>
      </c>
      <c r="M10" s="36">
        <v>211914210957</v>
      </c>
      <c r="O10" s="36">
        <v>234100000000</v>
      </c>
      <c r="Q10" s="36">
        <v>36348984</v>
      </c>
      <c r="S10" s="7" t="s">
        <v>16</v>
      </c>
    </row>
    <row r="11" spans="1:19" x14ac:dyDescent="0.45">
      <c r="A11" s="2" t="s">
        <v>155</v>
      </c>
      <c r="C11" s="2" t="s">
        <v>157</v>
      </c>
      <c r="E11" s="2" t="s">
        <v>149</v>
      </c>
      <c r="G11" s="7" t="s">
        <v>150</v>
      </c>
      <c r="I11" s="36">
        <v>0</v>
      </c>
      <c r="K11" s="36">
        <v>55069496284</v>
      </c>
      <c r="M11" s="36">
        <v>4414767547030</v>
      </c>
      <c r="O11" s="36">
        <v>3654761482710</v>
      </c>
      <c r="Q11" s="36">
        <v>815075560604</v>
      </c>
      <c r="S11" s="7" t="s">
        <v>158</v>
      </c>
    </row>
    <row r="12" spans="1:19" x14ac:dyDescent="0.45">
      <c r="A12" s="2" t="s">
        <v>159</v>
      </c>
      <c r="C12" s="2" t="s">
        <v>160</v>
      </c>
      <c r="E12" s="2" t="s">
        <v>149</v>
      </c>
      <c r="G12" s="7" t="s">
        <v>150</v>
      </c>
      <c r="I12" s="36">
        <v>0</v>
      </c>
      <c r="K12" s="36">
        <v>276026</v>
      </c>
      <c r="M12" s="36">
        <v>271937824083</v>
      </c>
      <c r="O12" s="36">
        <v>271937500000</v>
      </c>
      <c r="Q12" s="36">
        <v>600109</v>
      </c>
      <c r="S12" s="7" t="s">
        <v>16</v>
      </c>
    </row>
    <row r="13" spans="1:19" x14ac:dyDescent="0.45">
      <c r="A13" s="2" t="s">
        <v>161</v>
      </c>
      <c r="C13" s="2" t="s">
        <v>162</v>
      </c>
      <c r="E13" s="2" t="s">
        <v>149</v>
      </c>
      <c r="G13" s="7" t="s">
        <v>150</v>
      </c>
      <c r="I13" s="36">
        <v>0</v>
      </c>
      <c r="K13" s="36">
        <v>113660</v>
      </c>
      <c r="M13" s="36">
        <v>934</v>
      </c>
      <c r="O13" s="36">
        <v>0</v>
      </c>
      <c r="Q13" s="36">
        <v>114594</v>
      </c>
      <c r="S13" s="7" t="s">
        <v>16</v>
      </c>
    </row>
    <row r="14" spans="1:19" x14ac:dyDescent="0.45">
      <c r="A14" s="2" t="s">
        <v>163</v>
      </c>
      <c r="C14" s="2" t="s">
        <v>164</v>
      </c>
      <c r="E14" s="2" t="s">
        <v>149</v>
      </c>
      <c r="G14" s="7" t="s">
        <v>150</v>
      </c>
      <c r="I14" s="36">
        <v>0</v>
      </c>
      <c r="K14" s="36">
        <v>34875</v>
      </c>
      <c r="M14" s="36">
        <v>0</v>
      </c>
      <c r="O14" s="36">
        <v>0</v>
      </c>
      <c r="Q14" s="36">
        <v>34875</v>
      </c>
      <c r="S14" s="7" t="s">
        <v>16</v>
      </c>
    </row>
    <row r="15" spans="1:19" x14ac:dyDescent="0.45">
      <c r="A15" s="2" t="s">
        <v>165</v>
      </c>
      <c r="C15" s="2" t="s">
        <v>166</v>
      </c>
      <c r="E15" s="2" t="s">
        <v>149</v>
      </c>
      <c r="G15" s="7" t="s">
        <v>167</v>
      </c>
      <c r="I15" s="36">
        <v>0</v>
      </c>
      <c r="K15" s="36">
        <v>230975</v>
      </c>
      <c r="M15" s="36">
        <v>0</v>
      </c>
      <c r="O15" s="36">
        <v>0</v>
      </c>
      <c r="Q15" s="36">
        <v>230975</v>
      </c>
      <c r="S15" s="7" t="s">
        <v>16</v>
      </c>
    </row>
    <row r="16" spans="1:19" x14ac:dyDescent="0.45">
      <c r="A16" s="2" t="s">
        <v>168</v>
      </c>
      <c r="C16" s="2" t="s">
        <v>169</v>
      </c>
      <c r="E16" s="2" t="s">
        <v>149</v>
      </c>
      <c r="G16" s="7" t="s">
        <v>170</v>
      </c>
      <c r="I16" s="36">
        <v>0</v>
      </c>
      <c r="K16" s="36">
        <v>411368</v>
      </c>
      <c r="M16" s="36">
        <v>0</v>
      </c>
      <c r="O16" s="36">
        <v>0</v>
      </c>
      <c r="Q16" s="36">
        <v>411368</v>
      </c>
      <c r="S16" s="7" t="s">
        <v>16</v>
      </c>
    </row>
    <row r="17" spans="1:19" x14ac:dyDescent="0.45">
      <c r="A17" s="2" t="s">
        <v>171</v>
      </c>
      <c r="C17" s="2" t="s">
        <v>172</v>
      </c>
      <c r="E17" s="2" t="s">
        <v>149</v>
      </c>
      <c r="G17" s="7" t="s">
        <v>173</v>
      </c>
      <c r="I17" s="36">
        <v>0</v>
      </c>
      <c r="K17" s="36">
        <v>1044166</v>
      </c>
      <c r="M17" s="36">
        <v>8582</v>
      </c>
      <c r="O17" s="36">
        <v>0</v>
      </c>
      <c r="Q17" s="36">
        <v>1052748</v>
      </c>
      <c r="S17" s="7" t="s">
        <v>16</v>
      </c>
    </row>
    <row r="18" spans="1:19" x14ac:dyDescent="0.45">
      <c r="A18" s="2" t="s">
        <v>174</v>
      </c>
      <c r="C18" s="2" t="s">
        <v>175</v>
      </c>
      <c r="E18" s="2" t="s">
        <v>149</v>
      </c>
      <c r="G18" s="7" t="s">
        <v>176</v>
      </c>
      <c r="I18" s="36">
        <v>0</v>
      </c>
      <c r="K18" s="36">
        <v>9315</v>
      </c>
      <c r="M18" s="36">
        <v>0</v>
      </c>
      <c r="O18" s="36">
        <v>0</v>
      </c>
      <c r="Q18" s="36">
        <v>9315</v>
      </c>
      <c r="S18" s="7" t="s">
        <v>16</v>
      </c>
    </row>
    <row r="19" spans="1:19" x14ac:dyDescent="0.45">
      <c r="A19" s="2" t="s">
        <v>177</v>
      </c>
      <c r="C19" s="2" t="s">
        <v>178</v>
      </c>
      <c r="E19" s="2" t="s">
        <v>179</v>
      </c>
      <c r="G19" s="7" t="s">
        <v>180</v>
      </c>
      <c r="I19" s="36">
        <v>21.5</v>
      </c>
      <c r="K19" s="36">
        <v>1170000000000</v>
      </c>
      <c r="M19" s="36">
        <v>0</v>
      </c>
      <c r="O19" s="36">
        <v>0</v>
      </c>
      <c r="Q19" s="36">
        <v>1170000000000</v>
      </c>
      <c r="S19" s="7" t="s">
        <v>181</v>
      </c>
    </row>
    <row r="20" spans="1:19" x14ac:dyDescent="0.45">
      <c r="A20" s="2" t="s">
        <v>177</v>
      </c>
      <c r="C20" s="2" t="s">
        <v>182</v>
      </c>
      <c r="E20" s="2" t="s">
        <v>179</v>
      </c>
      <c r="G20" s="7" t="s">
        <v>183</v>
      </c>
      <c r="I20" s="36">
        <v>21.5</v>
      </c>
      <c r="K20" s="36">
        <v>1500000000000</v>
      </c>
      <c r="M20" s="36">
        <v>0</v>
      </c>
      <c r="O20" s="36">
        <v>0</v>
      </c>
      <c r="Q20" s="36">
        <v>1500000000000</v>
      </c>
      <c r="S20" s="7" t="s">
        <v>184</v>
      </c>
    </row>
    <row r="21" spans="1:19" x14ac:dyDescent="0.45">
      <c r="A21" s="2" t="s">
        <v>185</v>
      </c>
      <c r="C21" s="2" t="s">
        <v>186</v>
      </c>
      <c r="E21" s="2" t="s">
        <v>149</v>
      </c>
      <c r="G21" s="7" t="s">
        <v>187</v>
      </c>
      <c r="I21" s="36">
        <v>0</v>
      </c>
      <c r="K21" s="36">
        <v>613358</v>
      </c>
      <c r="M21" s="36">
        <v>5041</v>
      </c>
      <c r="O21" s="36">
        <v>151363</v>
      </c>
      <c r="Q21" s="36">
        <v>467036</v>
      </c>
      <c r="S21" s="7" t="s">
        <v>16</v>
      </c>
    </row>
    <row r="22" spans="1:19" x14ac:dyDescent="0.45">
      <c r="A22" s="2" t="s">
        <v>188</v>
      </c>
      <c r="C22" s="2" t="s">
        <v>189</v>
      </c>
      <c r="E22" s="2" t="s">
        <v>149</v>
      </c>
      <c r="G22" s="7" t="s">
        <v>190</v>
      </c>
      <c r="I22" s="36">
        <v>0</v>
      </c>
      <c r="K22" s="36">
        <v>48313496042</v>
      </c>
      <c r="M22" s="36">
        <v>256593970763</v>
      </c>
      <c r="O22" s="36">
        <v>268020276859</v>
      </c>
      <c r="Q22" s="36">
        <v>36887189946</v>
      </c>
      <c r="S22" s="7" t="s">
        <v>60</v>
      </c>
    </row>
    <row r="23" spans="1:19" x14ac:dyDescent="0.45">
      <c r="A23" s="2" t="s">
        <v>191</v>
      </c>
      <c r="C23" s="2" t="s">
        <v>192</v>
      </c>
      <c r="E23" s="2" t="s">
        <v>149</v>
      </c>
      <c r="G23" s="7" t="s">
        <v>193</v>
      </c>
      <c r="I23" s="36">
        <v>0</v>
      </c>
      <c r="K23" s="36">
        <v>730000</v>
      </c>
      <c r="M23" s="36">
        <v>0</v>
      </c>
      <c r="O23" s="36">
        <v>0</v>
      </c>
      <c r="Q23" s="36">
        <v>730000</v>
      </c>
      <c r="S23" s="7" t="s">
        <v>16</v>
      </c>
    </row>
    <row r="24" spans="1:19" x14ac:dyDescent="0.45">
      <c r="A24" s="2" t="s">
        <v>194</v>
      </c>
      <c r="C24" s="2" t="s">
        <v>195</v>
      </c>
      <c r="E24" s="2" t="s">
        <v>179</v>
      </c>
      <c r="G24" s="7" t="s">
        <v>196</v>
      </c>
      <c r="I24" s="36">
        <v>20</v>
      </c>
      <c r="K24" s="36">
        <v>2165000000000</v>
      </c>
      <c r="M24" s="36">
        <v>0</v>
      </c>
      <c r="O24" s="36">
        <v>0</v>
      </c>
      <c r="Q24" s="36">
        <v>2165000000000</v>
      </c>
      <c r="S24" s="7" t="s">
        <v>197</v>
      </c>
    </row>
    <row r="25" spans="1:19" x14ac:dyDescent="0.45">
      <c r="A25" s="2" t="s">
        <v>198</v>
      </c>
      <c r="C25" s="2" t="s">
        <v>199</v>
      </c>
      <c r="E25" s="2" t="s">
        <v>179</v>
      </c>
      <c r="G25" s="7" t="s">
        <v>196</v>
      </c>
      <c r="I25" s="36">
        <v>20</v>
      </c>
      <c r="K25" s="36">
        <v>2165000000000</v>
      </c>
      <c r="M25" s="36">
        <v>0</v>
      </c>
      <c r="O25" s="36">
        <v>0</v>
      </c>
      <c r="Q25" s="36">
        <v>2165000000000</v>
      </c>
      <c r="S25" s="7" t="s">
        <v>197</v>
      </c>
    </row>
    <row r="26" spans="1:19" x14ac:dyDescent="0.45">
      <c r="A26" s="2" t="s">
        <v>200</v>
      </c>
      <c r="C26" s="2" t="s">
        <v>201</v>
      </c>
      <c r="E26" s="2" t="s">
        <v>179</v>
      </c>
      <c r="G26" s="7" t="s">
        <v>202</v>
      </c>
      <c r="I26" s="36">
        <v>21.5</v>
      </c>
      <c r="K26" s="36">
        <v>300000000000</v>
      </c>
      <c r="M26" s="36">
        <v>0</v>
      </c>
      <c r="O26" s="36">
        <v>0</v>
      </c>
      <c r="Q26" s="36">
        <v>300000000000</v>
      </c>
      <c r="S26" s="7" t="s">
        <v>203</v>
      </c>
    </row>
    <row r="27" spans="1:19" x14ac:dyDescent="0.45">
      <c r="A27" s="2" t="s">
        <v>204</v>
      </c>
      <c r="C27" s="2" t="s">
        <v>205</v>
      </c>
      <c r="E27" s="2" t="s">
        <v>179</v>
      </c>
      <c r="G27" s="7" t="s">
        <v>206</v>
      </c>
      <c r="I27" s="36">
        <v>24.5</v>
      </c>
      <c r="K27" s="36">
        <v>320000000000</v>
      </c>
      <c r="M27" s="36">
        <v>0</v>
      </c>
      <c r="O27" s="36">
        <v>0</v>
      </c>
      <c r="Q27" s="36">
        <v>320000000000</v>
      </c>
      <c r="S27" s="7" t="s">
        <v>207</v>
      </c>
    </row>
    <row r="28" spans="1:19" ht="19.5" thickBot="1" x14ac:dyDescent="0.5">
      <c r="K28" s="38">
        <f>SUM(K8:K27)</f>
        <v>7745608958633</v>
      </c>
      <c r="M28" s="38">
        <f>SUM(M8:M27)</f>
        <v>5155213567390</v>
      </c>
      <c r="O28" s="38">
        <f>SUM(O8:O27)</f>
        <v>4428819410932</v>
      </c>
      <c r="Q28" s="38">
        <f>SUM(Q8:Q27)</f>
        <v>8472003115091</v>
      </c>
      <c r="S28" s="39"/>
    </row>
    <row r="29" spans="1:19" ht="19.5" thickTop="1" x14ac:dyDescent="0.45"/>
  </sheetData>
  <mergeCells count="11">
    <mergeCell ref="A2:S2"/>
    <mergeCell ref="A3:S3"/>
    <mergeCell ref="A4:S4"/>
    <mergeCell ref="Q7"/>
    <mergeCell ref="S7"/>
    <mergeCell ref="Q6:S6"/>
    <mergeCell ref="K6"/>
    <mergeCell ref="O7"/>
    <mergeCell ref="M6:O6"/>
    <mergeCell ref="A6:A7"/>
    <mergeCell ref="C6:I6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53"/>
  <sheetViews>
    <sheetView rightToLeft="1" view="pageBreakPreview" zoomScale="115" zoomScaleNormal="100" zoomScaleSheetLayoutView="115" workbookViewId="0">
      <selection activeCell="A8" sqref="A8"/>
    </sheetView>
  </sheetViews>
  <sheetFormatPr defaultRowHeight="18.75" x14ac:dyDescent="0.45"/>
  <cols>
    <col min="1" max="1" width="31.5703125" style="2" bestFit="1" customWidth="1"/>
    <col min="2" max="2" width="1" style="2" customWidth="1"/>
    <col min="3" max="3" width="19.42578125" style="2" bestFit="1" customWidth="1"/>
    <col min="4" max="4" width="1" style="2" customWidth="1"/>
    <col min="5" max="5" width="11.5703125" style="2" bestFit="1" customWidth="1"/>
    <col min="6" max="6" width="1" style="2" customWidth="1"/>
    <col min="7" max="7" width="18" style="2" bestFit="1" customWidth="1"/>
    <col min="8" max="8" width="1" style="2" customWidth="1"/>
    <col min="9" max="9" width="15.85546875" style="2" bestFit="1" customWidth="1"/>
    <col min="10" max="10" width="1" style="2" customWidth="1"/>
    <col min="11" max="11" width="18" style="2" bestFit="1" customWidth="1"/>
    <col min="12" max="12" width="1" style="2" customWidth="1"/>
    <col min="13" max="13" width="19.42578125" style="2" bestFit="1" customWidth="1"/>
    <col min="14" max="14" width="1" style="2" customWidth="1"/>
    <col min="15" max="15" width="15.855468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15.28515625" style="2" bestFit="1" customWidth="1"/>
    <col min="20" max="16384" width="9.140625" style="2"/>
  </cols>
  <sheetData>
    <row r="2" spans="1:17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x14ac:dyDescent="0.45">
      <c r="A3" s="4" t="s">
        <v>208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17" ht="30" x14ac:dyDescent="0.45">
      <c r="A6" s="5" t="s">
        <v>209</v>
      </c>
      <c r="B6" s="5" t="s">
        <v>209</v>
      </c>
      <c r="C6" s="5" t="s">
        <v>209</v>
      </c>
      <c r="D6" s="5" t="s">
        <v>209</v>
      </c>
      <c r="E6" s="5" t="s">
        <v>209</v>
      </c>
      <c r="G6" s="5" t="s">
        <v>210</v>
      </c>
      <c r="H6" s="5" t="s">
        <v>210</v>
      </c>
      <c r="I6" s="5" t="s">
        <v>210</v>
      </c>
      <c r="J6" s="5" t="s">
        <v>210</v>
      </c>
      <c r="K6" s="5" t="s">
        <v>210</v>
      </c>
      <c r="M6" s="5" t="s">
        <v>211</v>
      </c>
      <c r="N6" s="5" t="s">
        <v>211</v>
      </c>
      <c r="O6" s="5" t="s">
        <v>211</v>
      </c>
      <c r="P6" s="5" t="s">
        <v>211</v>
      </c>
      <c r="Q6" s="5" t="s">
        <v>211</v>
      </c>
    </row>
    <row r="7" spans="1:17" ht="30" x14ac:dyDescent="0.45">
      <c r="A7" s="35" t="s">
        <v>212</v>
      </c>
      <c r="C7" s="35" t="s">
        <v>45</v>
      </c>
      <c r="E7" s="35" t="s">
        <v>46</v>
      </c>
      <c r="G7" s="14" t="s">
        <v>213</v>
      </c>
      <c r="I7" s="14" t="s">
        <v>214</v>
      </c>
      <c r="K7" s="14" t="s">
        <v>215</v>
      </c>
      <c r="M7" s="14" t="s">
        <v>213</v>
      </c>
      <c r="O7" s="14" t="s">
        <v>214</v>
      </c>
      <c r="Q7" s="6" t="s">
        <v>215</v>
      </c>
    </row>
    <row r="8" spans="1:17" x14ac:dyDescent="0.45">
      <c r="A8" s="2" t="s">
        <v>122</v>
      </c>
      <c r="C8" s="7" t="s">
        <v>124</v>
      </c>
      <c r="D8" s="7"/>
      <c r="E8" s="36">
        <v>18</v>
      </c>
      <c r="F8" s="7"/>
      <c r="G8" s="3">
        <v>44406257783</v>
      </c>
      <c r="H8" s="3"/>
      <c r="I8" s="3">
        <v>0</v>
      </c>
      <c r="J8" s="3"/>
      <c r="K8" s="3">
        <v>44406257783</v>
      </c>
      <c r="M8" s="3">
        <v>47318256537</v>
      </c>
      <c r="O8" s="3">
        <v>0</v>
      </c>
      <c r="Q8" s="3">
        <v>47318256537</v>
      </c>
    </row>
    <row r="9" spans="1:17" x14ac:dyDescent="0.45">
      <c r="A9" s="2" t="s">
        <v>57</v>
      </c>
      <c r="C9" s="7" t="s">
        <v>59</v>
      </c>
      <c r="D9" s="7"/>
      <c r="E9" s="36">
        <v>18</v>
      </c>
      <c r="F9" s="7"/>
      <c r="G9" s="3">
        <v>535636696</v>
      </c>
      <c r="H9" s="3"/>
      <c r="I9" s="3">
        <v>0</v>
      </c>
      <c r="J9" s="3"/>
      <c r="K9" s="3">
        <v>535636696</v>
      </c>
      <c r="L9" s="3"/>
      <c r="M9" s="3">
        <v>1091053002</v>
      </c>
      <c r="N9" s="3"/>
      <c r="O9" s="3">
        <v>0</v>
      </c>
      <c r="P9" s="3"/>
      <c r="Q9" s="3">
        <v>1091053002</v>
      </c>
    </row>
    <row r="10" spans="1:17" x14ac:dyDescent="0.45">
      <c r="A10" s="2" t="s">
        <v>88</v>
      </c>
      <c r="C10" s="7" t="s">
        <v>90</v>
      </c>
      <c r="D10" s="7"/>
      <c r="E10" s="36">
        <v>18</v>
      </c>
      <c r="F10" s="7"/>
      <c r="G10" s="3">
        <v>14764599047</v>
      </c>
      <c r="H10" s="3"/>
      <c r="I10" s="3">
        <v>0</v>
      </c>
      <c r="J10" s="3"/>
      <c r="K10" s="3">
        <v>14764599047</v>
      </c>
      <c r="L10" s="3"/>
      <c r="M10" s="3">
        <v>29798491612</v>
      </c>
      <c r="N10" s="3"/>
      <c r="O10" s="3">
        <v>0</v>
      </c>
      <c r="P10" s="3"/>
      <c r="Q10" s="3">
        <v>29798491612</v>
      </c>
    </row>
    <row r="11" spans="1:17" x14ac:dyDescent="0.45">
      <c r="A11" s="2" t="s">
        <v>116</v>
      </c>
      <c r="C11" s="7" t="s">
        <v>118</v>
      </c>
      <c r="D11" s="7"/>
      <c r="E11" s="36">
        <v>18</v>
      </c>
      <c r="F11" s="7"/>
      <c r="G11" s="3">
        <v>17174081570</v>
      </c>
      <c r="H11" s="3"/>
      <c r="I11" s="3">
        <v>0</v>
      </c>
      <c r="J11" s="3"/>
      <c r="K11" s="3">
        <v>17174081570</v>
      </c>
      <c r="L11" s="3"/>
      <c r="M11" s="3">
        <v>24795753111</v>
      </c>
      <c r="N11" s="3"/>
      <c r="O11" s="3">
        <v>0</v>
      </c>
      <c r="P11" s="3"/>
      <c r="Q11" s="3">
        <v>24795753111</v>
      </c>
    </row>
    <row r="12" spans="1:17" x14ac:dyDescent="0.45">
      <c r="A12" s="2" t="s">
        <v>103</v>
      </c>
      <c r="C12" s="7" t="s">
        <v>105</v>
      </c>
      <c r="D12" s="7"/>
      <c r="E12" s="36">
        <v>18</v>
      </c>
      <c r="F12" s="7"/>
      <c r="G12" s="3">
        <v>15101215946</v>
      </c>
      <c r="H12" s="3"/>
      <c r="I12" s="3">
        <v>0</v>
      </c>
      <c r="J12" s="3"/>
      <c r="K12" s="3">
        <v>15101215946</v>
      </c>
      <c r="L12" s="3"/>
      <c r="M12" s="3">
        <v>29753609358</v>
      </c>
      <c r="N12" s="3"/>
      <c r="O12" s="3">
        <v>0</v>
      </c>
      <c r="P12" s="3"/>
      <c r="Q12" s="3">
        <v>29753609358</v>
      </c>
    </row>
    <row r="13" spans="1:17" x14ac:dyDescent="0.45">
      <c r="A13" s="2" t="s">
        <v>91</v>
      </c>
      <c r="C13" s="7" t="s">
        <v>93</v>
      </c>
      <c r="D13" s="7"/>
      <c r="E13" s="36">
        <v>18</v>
      </c>
      <c r="F13" s="7"/>
      <c r="G13" s="3">
        <v>36362157534</v>
      </c>
      <c r="H13" s="3"/>
      <c r="I13" s="3">
        <v>0</v>
      </c>
      <c r="J13" s="3"/>
      <c r="K13" s="3">
        <v>36362157534</v>
      </c>
      <c r="L13" s="3"/>
      <c r="M13" s="3">
        <v>73499171470</v>
      </c>
      <c r="N13" s="3"/>
      <c r="O13" s="3">
        <v>0</v>
      </c>
      <c r="P13" s="3"/>
      <c r="Q13" s="3">
        <v>73499171470</v>
      </c>
    </row>
    <row r="14" spans="1:17" x14ac:dyDescent="0.45">
      <c r="A14" s="2" t="s">
        <v>100</v>
      </c>
      <c r="C14" s="7" t="s">
        <v>102</v>
      </c>
      <c r="D14" s="7"/>
      <c r="E14" s="36">
        <v>18</v>
      </c>
      <c r="F14" s="7"/>
      <c r="G14" s="3">
        <v>29919443425</v>
      </c>
      <c r="H14" s="3"/>
      <c r="I14" s="3">
        <v>0</v>
      </c>
      <c r="J14" s="3"/>
      <c r="K14" s="3">
        <v>29919443425</v>
      </c>
      <c r="L14" s="3"/>
      <c r="M14" s="3">
        <v>58904390959</v>
      </c>
      <c r="N14" s="3"/>
      <c r="O14" s="3">
        <v>0</v>
      </c>
      <c r="P14" s="3"/>
      <c r="Q14" s="3">
        <v>58904390959</v>
      </c>
    </row>
    <row r="15" spans="1:17" x14ac:dyDescent="0.45">
      <c r="A15" s="2" t="s">
        <v>76</v>
      </c>
      <c r="C15" s="7" t="s">
        <v>78</v>
      </c>
      <c r="D15" s="7"/>
      <c r="E15" s="36">
        <v>18</v>
      </c>
      <c r="F15" s="7"/>
      <c r="G15" s="3">
        <v>22528412051</v>
      </c>
      <c r="H15" s="3"/>
      <c r="I15" s="3">
        <v>0</v>
      </c>
      <c r="J15" s="3"/>
      <c r="K15" s="3">
        <v>22528412051</v>
      </c>
      <c r="L15" s="3"/>
      <c r="M15" s="3">
        <v>44379541923</v>
      </c>
      <c r="N15" s="3"/>
      <c r="O15" s="3">
        <v>0</v>
      </c>
      <c r="P15" s="3"/>
      <c r="Q15" s="3">
        <v>44379541923</v>
      </c>
    </row>
    <row r="16" spans="1:17" x14ac:dyDescent="0.45">
      <c r="A16" s="2" t="s">
        <v>97</v>
      </c>
      <c r="C16" s="7" t="s">
        <v>99</v>
      </c>
      <c r="D16" s="7"/>
      <c r="E16" s="36">
        <v>18</v>
      </c>
      <c r="F16" s="7"/>
      <c r="G16" s="3">
        <v>18877068493</v>
      </c>
      <c r="H16" s="3"/>
      <c r="I16" s="3">
        <v>0</v>
      </c>
      <c r="J16" s="3"/>
      <c r="K16" s="3">
        <v>18877068493</v>
      </c>
      <c r="L16" s="3"/>
      <c r="M16" s="3">
        <v>37177150684</v>
      </c>
      <c r="N16" s="3"/>
      <c r="O16" s="3">
        <v>0</v>
      </c>
      <c r="P16" s="3"/>
      <c r="Q16" s="3">
        <v>37177150684</v>
      </c>
    </row>
    <row r="17" spans="1:17" x14ac:dyDescent="0.45">
      <c r="A17" s="2" t="s">
        <v>82</v>
      </c>
      <c r="C17" s="7" t="s">
        <v>84</v>
      </c>
      <c r="D17" s="7"/>
      <c r="E17" s="36">
        <v>18</v>
      </c>
      <c r="F17" s="7"/>
      <c r="G17" s="3">
        <v>39600376124</v>
      </c>
      <c r="H17" s="3"/>
      <c r="I17" s="3">
        <v>0</v>
      </c>
      <c r="J17" s="3"/>
      <c r="K17" s="3">
        <v>39600376124</v>
      </c>
      <c r="L17" s="3"/>
      <c r="M17" s="3">
        <v>78034765166</v>
      </c>
      <c r="N17" s="3"/>
      <c r="O17" s="3">
        <v>0</v>
      </c>
      <c r="P17" s="3"/>
      <c r="Q17" s="3">
        <v>78034765166</v>
      </c>
    </row>
    <row r="18" spans="1:17" x14ac:dyDescent="0.45">
      <c r="A18" s="2" t="s">
        <v>94</v>
      </c>
      <c r="C18" s="7" t="s">
        <v>96</v>
      </c>
      <c r="D18" s="7"/>
      <c r="E18" s="36">
        <v>17</v>
      </c>
      <c r="F18" s="7"/>
      <c r="G18" s="3">
        <v>3972769589</v>
      </c>
      <c r="H18" s="3"/>
      <c r="I18" s="3">
        <v>0</v>
      </c>
      <c r="J18" s="3"/>
      <c r="K18" s="3">
        <v>3972769589</v>
      </c>
      <c r="L18" s="3"/>
      <c r="M18" s="3">
        <v>47218425349</v>
      </c>
      <c r="N18" s="3"/>
      <c r="O18" s="3">
        <v>0</v>
      </c>
      <c r="P18" s="3"/>
      <c r="Q18" s="3">
        <v>47218425349</v>
      </c>
    </row>
    <row r="19" spans="1:17" x14ac:dyDescent="0.45">
      <c r="A19" s="2" t="s">
        <v>125</v>
      </c>
      <c r="C19" s="7" t="s">
        <v>127</v>
      </c>
      <c r="D19" s="7"/>
      <c r="E19" s="36">
        <v>18</v>
      </c>
      <c r="F19" s="7"/>
      <c r="G19" s="3">
        <v>29559922623</v>
      </c>
      <c r="H19" s="3"/>
      <c r="I19" s="3">
        <v>0</v>
      </c>
      <c r="J19" s="3"/>
      <c r="K19" s="3">
        <v>29559922623</v>
      </c>
      <c r="L19" s="3"/>
      <c r="M19" s="3">
        <v>58224893563</v>
      </c>
      <c r="N19" s="3"/>
      <c r="O19" s="3">
        <v>0</v>
      </c>
      <c r="P19" s="3"/>
      <c r="Q19" s="3">
        <v>58224893563</v>
      </c>
    </row>
    <row r="20" spans="1:17" x14ac:dyDescent="0.45">
      <c r="A20" s="2" t="s">
        <v>79</v>
      </c>
      <c r="C20" s="7" t="s">
        <v>81</v>
      </c>
      <c r="D20" s="7"/>
      <c r="E20" s="36">
        <v>18</v>
      </c>
      <c r="F20" s="7"/>
      <c r="G20" s="3">
        <v>29738648606</v>
      </c>
      <c r="H20" s="3"/>
      <c r="I20" s="3">
        <v>0</v>
      </c>
      <c r="J20" s="3"/>
      <c r="K20" s="3">
        <v>29738648606</v>
      </c>
      <c r="L20" s="3"/>
      <c r="M20" s="3">
        <v>58579652146</v>
      </c>
      <c r="N20" s="3"/>
      <c r="O20" s="3">
        <v>0</v>
      </c>
      <c r="P20" s="3"/>
      <c r="Q20" s="3">
        <v>58579652146</v>
      </c>
    </row>
    <row r="21" spans="1:17" x14ac:dyDescent="0.45">
      <c r="A21" s="2" t="s">
        <v>73</v>
      </c>
      <c r="C21" s="7" t="s">
        <v>75</v>
      </c>
      <c r="D21" s="7"/>
      <c r="E21" s="36">
        <v>18</v>
      </c>
      <c r="F21" s="7"/>
      <c r="G21" s="3">
        <v>101211456575</v>
      </c>
      <c r="H21" s="3"/>
      <c r="I21" s="3">
        <v>0</v>
      </c>
      <c r="J21" s="3"/>
      <c r="K21" s="3">
        <v>101211456575</v>
      </c>
      <c r="L21" s="3"/>
      <c r="M21" s="3">
        <v>199538026027</v>
      </c>
      <c r="N21" s="3"/>
      <c r="O21" s="3">
        <v>0</v>
      </c>
      <c r="P21" s="3"/>
      <c r="Q21" s="3">
        <v>199538026027</v>
      </c>
    </row>
    <row r="22" spans="1:17" x14ac:dyDescent="0.45">
      <c r="A22" s="2" t="s">
        <v>128</v>
      </c>
      <c r="C22" s="7" t="s">
        <v>127</v>
      </c>
      <c r="D22" s="7"/>
      <c r="E22" s="36">
        <v>18</v>
      </c>
      <c r="F22" s="7"/>
      <c r="G22" s="3">
        <v>29634059659</v>
      </c>
      <c r="H22" s="3"/>
      <c r="I22" s="3">
        <v>0</v>
      </c>
      <c r="J22" s="3"/>
      <c r="K22" s="3">
        <v>29634059659</v>
      </c>
      <c r="L22" s="3"/>
      <c r="M22" s="3">
        <v>58370923072</v>
      </c>
      <c r="N22" s="3"/>
      <c r="O22" s="3">
        <v>0</v>
      </c>
      <c r="P22" s="3"/>
      <c r="Q22" s="3">
        <v>58370923072</v>
      </c>
    </row>
    <row r="23" spans="1:17" x14ac:dyDescent="0.45">
      <c r="A23" s="2" t="s">
        <v>54</v>
      </c>
      <c r="C23" s="7" t="s">
        <v>56</v>
      </c>
      <c r="D23" s="7"/>
      <c r="E23" s="36">
        <v>18</v>
      </c>
      <c r="F23" s="7"/>
      <c r="G23" s="3">
        <v>346437811332</v>
      </c>
      <c r="H23" s="3"/>
      <c r="I23" s="3">
        <v>0</v>
      </c>
      <c r="J23" s="3"/>
      <c r="K23" s="3">
        <v>346437811332</v>
      </c>
      <c r="L23" s="3"/>
      <c r="M23" s="3">
        <v>383425600277</v>
      </c>
      <c r="N23" s="3"/>
      <c r="O23" s="3">
        <v>0</v>
      </c>
      <c r="P23" s="3"/>
      <c r="Q23" s="3">
        <v>383425600277</v>
      </c>
    </row>
    <row r="24" spans="1:17" x14ac:dyDescent="0.45">
      <c r="A24" s="2" t="s">
        <v>119</v>
      </c>
      <c r="C24" s="7" t="s">
        <v>121</v>
      </c>
      <c r="D24" s="7"/>
      <c r="E24" s="36">
        <v>18</v>
      </c>
      <c r="F24" s="7"/>
      <c r="G24" s="3">
        <v>14854333844</v>
      </c>
      <c r="H24" s="3"/>
      <c r="I24" s="3">
        <v>0</v>
      </c>
      <c r="J24" s="3"/>
      <c r="K24" s="3">
        <v>14854333844</v>
      </c>
      <c r="L24" s="3"/>
      <c r="M24" s="3">
        <v>35585082039</v>
      </c>
      <c r="N24" s="3"/>
      <c r="O24" s="3">
        <v>0</v>
      </c>
      <c r="P24" s="3"/>
      <c r="Q24" s="3">
        <v>35585082039</v>
      </c>
    </row>
    <row r="25" spans="1:17" x14ac:dyDescent="0.45">
      <c r="A25" s="2" t="s">
        <v>113</v>
      </c>
      <c r="C25" s="7" t="s">
        <v>115</v>
      </c>
      <c r="D25" s="7"/>
      <c r="E25" s="36">
        <v>17</v>
      </c>
      <c r="F25" s="7"/>
      <c r="G25" s="3">
        <v>40674956070</v>
      </c>
      <c r="H25" s="3"/>
      <c r="I25" s="3">
        <v>0</v>
      </c>
      <c r="J25" s="3"/>
      <c r="K25" s="3">
        <v>40674956070</v>
      </c>
      <c r="L25" s="3"/>
      <c r="M25" s="3">
        <v>80162118180</v>
      </c>
      <c r="N25" s="3"/>
      <c r="O25" s="3">
        <v>0</v>
      </c>
      <c r="P25" s="3"/>
      <c r="Q25" s="3">
        <v>80162118180</v>
      </c>
    </row>
    <row r="26" spans="1:17" x14ac:dyDescent="0.45">
      <c r="A26" s="2" t="s">
        <v>85</v>
      </c>
      <c r="C26" s="7" t="s">
        <v>87</v>
      </c>
      <c r="D26" s="7"/>
      <c r="E26" s="36">
        <v>18.5</v>
      </c>
      <c r="F26" s="7"/>
      <c r="G26" s="3">
        <v>1611971</v>
      </c>
      <c r="H26" s="3"/>
      <c r="I26" s="3">
        <v>0</v>
      </c>
      <c r="J26" s="3"/>
      <c r="K26" s="3">
        <v>1611971</v>
      </c>
      <c r="L26" s="3"/>
      <c r="M26" s="3">
        <v>3177059</v>
      </c>
      <c r="N26" s="3"/>
      <c r="O26" s="3">
        <v>0</v>
      </c>
      <c r="P26" s="3"/>
      <c r="Q26" s="3">
        <v>3177059</v>
      </c>
    </row>
    <row r="27" spans="1:17" x14ac:dyDescent="0.45">
      <c r="A27" s="2" t="s">
        <v>109</v>
      </c>
      <c r="C27" s="7" t="s">
        <v>111</v>
      </c>
      <c r="D27" s="7"/>
      <c r="E27" s="36">
        <v>18</v>
      </c>
      <c r="F27" s="7"/>
      <c r="G27" s="3">
        <v>64873232</v>
      </c>
      <c r="H27" s="3"/>
      <c r="I27" s="3">
        <v>0</v>
      </c>
      <c r="J27" s="3"/>
      <c r="K27" s="3">
        <v>64873232</v>
      </c>
      <c r="L27" s="3"/>
      <c r="M27" s="3">
        <v>127926740</v>
      </c>
      <c r="N27" s="3"/>
      <c r="O27" s="3">
        <v>0</v>
      </c>
      <c r="P27" s="3"/>
      <c r="Q27" s="3">
        <v>127926740</v>
      </c>
    </row>
    <row r="28" spans="1:17" x14ac:dyDescent="0.45">
      <c r="A28" s="2" t="s">
        <v>106</v>
      </c>
      <c r="C28" s="7" t="s">
        <v>108</v>
      </c>
      <c r="D28" s="7"/>
      <c r="E28" s="36">
        <v>17</v>
      </c>
      <c r="F28" s="7"/>
      <c r="G28" s="3">
        <v>8022370574</v>
      </c>
      <c r="H28" s="3"/>
      <c r="I28" s="3">
        <v>0</v>
      </c>
      <c r="J28" s="3"/>
      <c r="K28" s="3">
        <v>8022370574</v>
      </c>
      <c r="L28" s="3"/>
      <c r="M28" s="3">
        <v>30275711808</v>
      </c>
      <c r="N28" s="3"/>
      <c r="O28" s="3">
        <v>0</v>
      </c>
      <c r="P28" s="3"/>
      <c r="Q28" s="3">
        <v>30275711808</v>
      </c>
    </row>
    <row r="29" spans="1:17" x14ac:dyDescent="0.45">
      <c r="A29" s="2" t="s">
        <v>147</v>
      </c>
      <c r="C29" s="7" t="s">
        <v>216</v>
      </c>
      <c r="D29" s="7"/>
      <c r="E29" s="3">
        <v>0</v>
      </c>
      <c r="F29" s="7"/>
      <c r="G29" s="3">
        <v>0</v>
      </c>
      <c r="H29" s="3"/>
      <c r="I29" s="3">
        <v>0</v>
      </c>
      <c r="J29" s="3"/>
      <c r="K29" s="3">
        <v>0</v>
      </c>
      <c r="L29" s="3"/>
      <c r="M29" s="3">
        <v>1139</v>
      </c>
      <c r="N29" s="3"/>
      <c r="O29" s="3">
        <v>0</v>
      </c>
      <c r="P29" s="3"/>
      <c r="Q29" s="3">
        <v>1139</v>
      </c>
    </row>
    <row r="30" spans="1:17" x14ac:dyDescent="0.45">
      <c r="A30" s="2" t="s">
        <v>155</v>
      </c>
      <c r="C30" s="7" t="s">
        <v>216</v>
      </c>
      <c r="D30" s="7"/>
      <c r="E30" s="3">
        <v>0</v>
      </c>
      <c r="F30" s="7"/>
      <c r="G30" s="3">
        <v>10561273</v>
      </c>
      <c r="H30" s="3"/>
      <c r="I30" s="3">
        <v>0</v>
      </c>
      <c r="J30" s="3"/>
      <c r="K30" s="3">
        <v>10561273</v>
      </c>
      <c r="L30" s="3"/>
      <c r="M30" s="3">
        <v>10561273</v>
      </c>
      <c r="N30" s="3"/>
      <c r="O30" s="3">
        <v>0</v>
      </c>
      <c r="P30" s="3"/>
      <c r="Q30" s="3">
        <v>10561273</v>
      </c>
    </row>
    <row r="31" spans="1:17" x14ac:dyDescent="0.45">
      <c r="A31" s="2" t="s">
        <v>159</v>
      </c>
      <c r="C31" s="7" t="s">
        <v>216</v>
      </c>
      <c r="D31" s="7"/>
      <c r="E31" s="3">
        <v>0</v>
      </c>
      <c r="F31" s="7"/>
      <c r="G31" s="3">
        <v>1803</v>
      </c>
      <c r="H31" s="3"/>
      <c r="I31" s="3">
        <v>0</v>
      </c>
      <c r="J31" s="3"/>
      <c r="K31" s="3">
        <v>1803</v>
      </c>
      <c r="L31" s="3"/>
      <c r="M31" s="3">
        <v>3594</v>
      </c>
      <c r="N31" s="3"/>
      <c r="O31" s="3">
        <v>0</v>
      </c>
      <c r="P31" s="3"/>
      <c r="Q31" s="3">
        <v>3594</v>
      </c>
    </row>
    <row r="32" spans="1:17" x14ac:dyDescent="0.45">
      <c r="A32" s="2" t="s">
        <v>161</v>
      </c>
      <c r="C32" s="7" t="s">
        <v>216</v>
      </c>
      <c r="D32" s="7"/>
      <c r="E32" s="3">
        <v>0</v>
      </c>
      <c r="F32" s="7"/>
      <c r="G32" s="3">
        <v>934</v>
      </c>
      <c r="H32" s="3"/>
      <c r="I32" s="3">
        <v>0</v>
      </c>
      <c r="J32" s="3"/>
      <c r="K32" s="3">
        <v>934</v>
      </c>
      <c r="L32" s="3"/>
      <c r="M32" s="3">
        <v>4306</v>
      </c>
      <c r="N32" s="3"/>
      <c r="O32" s="3">
        <v>0</v>
      </c>
      <c r="P32" s="3"/>
      <c r="Q32" s="3">
        <v>4306</v>
      </c>
    </row>
    <row r="33" spans="1:17" x14ac:dyDescent="0.45">
      <c r="A33" s="2" t="s">
        <v>165</v>
      </c>
      <c r="C33" s="7" t="s">
        <v>216</v>
      </c>
      <c r="D33" s="7"/>
      <c r="E33" s="3">
        <v>0</v>
      </c>
      <c r="F33" s="7"/>
      <c r="G33" s="3">
        <v>0</v>
      </c>
      <c r="H33" s="3"/>
      <c r="I33" s="3">
        <v>0</v>
      </c>
      <c r="J33" s="3"/>
      <c r="K33" s="3">
        <v>0</v>
      </c>
      <c r="L33" s="3"/>
      <c r="M33" s="3">
        <v>-4233</v>
      </c>
      <c r="N33" s="3"/>
      <c r="O33" s="3">
        <v>0</v>
      </c>
      <c r="P33" s="3"/>
      <c r="Q33" s="3">
        <v>-4233</v>
      </c>
    </row>
    <row r="34" spans="1:17" x14ac:dyDescent="0.45">
      <c r="A34" s="2" t="s">
        <v>168</v>
      </c>
      <c r="C34" s="7" t="s">
        <v>216</v>
      </c>
      <c r="D34" s="7"/>
      <c r="E34" s="3">
        <v>0</v>
      </c>
      <c r="F34" s="7"/>
      <c r="G34" s="3">
        <v>0</v>
      </c>
      <c r="H34" s="3"/>
      <c r="I34" s="3">
        <v>0</v>
      </c>
      <c r="J34" s="3"/>
      <c r="K34" s="3">
        <v>0</v>
      </c>
      <c r="L34" s="3"/>
      <c r="M34" s="3">
        <v>6777</v>
      </c>
      <c r="N34" s="3"/>
      <c r="O34" s="3">
        <v>0</v>
      </c>
      <c r="P34" s="3"/>
      <c r="Q34" s="3">
        <v>6777</v>
      </c>
    </row>
    <row r="35" spans="1:17" x14ac:dyDescent="0.45">
      <c r="A35" s="2" t="s">
        <v>171</v>
      </c>
      <c r="C35" s="7" t="s">
        <v>216</v>
      </c>
      <c r="D35" s="7"/>
      <c r="E35" s="3">
        <v>0</v>
      </c>
      <c r="F35" s="7"/>
      <c r="G35" s="3">
        <v>8582</v>
      </c>
      <c r="H35" s="3"/>
      <c r="I35" s="3">
        <v>0</v>
      </c>
      <c r="J35" s="3"/>
      <c r="K35" s="3">
        <v>8582</v>
      </c>
      <c r="L35" s="3"/>
      <c r="M35" s="3">
        <v>110443</v>
      </c>
      <c r="N35" s="3"/>
      <c r="O35" s="3">
        <v>0</v>
      </c>
      <c r="P35" s="3"/>
      <c r="Q35" s="3">
        <v>110443</v>
      </c>
    </row>
    <row r="36" spans="1:17" x14ac:dyDescent="0.45">
      <c r="A36" s="2" t="s">
        <v>174</v>
      </c>
      <c r="C36" s="7" t="s">
        <v>216</v>
      </c>
      <c r="D36" s="7"/>
      <c r="E36" s="3">
        <v>0</v>
      </c>
      <c r="F36" s="7"/>
      <c r="G36" s="3">
        <v>0</v>
      </c>
      <c r="H36" s="3"/>
      <c r="I36" s="3">
        <v>0</v>
      </c>
      <c r="J36" s="3"/>
      <c r="K36" s="3">
        <v>0</v>
      </c>
      <c r="L36" s="3"/>
      <c r="M36" s="3">
        <v>-60</v>
      </c>
      <c r="N36" s="3"/>
      <c r="O36" s="3">
        <v>0</v>
      </c>
      <c r="P36" s="3"/>
      <c r="Q36" s="3">
        <v>-60</v>
      </c>
    </row>
    <row r="37" spans="1:17" x14ac:dyDescent="0.45">
      <c r="A37" s="2" t="s">
        <v>177</v>
      </c>
      <c r="C37" s="7" t="s">
        <v>216</v>
      </c>
      <c r="D37" s="7"/>
      <c r="E37" s="36">
        <v>21.5</v>
      </c>
      <c r="F37" s="7"/>
      <c r="G37" s="3">
        <v>21364519906</v>
      </c>
      <c r="H37" s="3"/>
      <c r="I37" s="3">
        <v>0</v>
      </c>
      <c r="J37" s="3"/>
      <c r="K37" s="3">
        <v>21364519906</v>
      </c>
      <c r="L37" s="3"/>
      <c r="M37" s="3">
        <v>41462876062</v>
      </c>
      <c r="N37" s="3"/>
      <c r="O37" s="3">
        <v>0</v>
      </c>
      <c r="P37" s="3"/>
      <c r="Q37" s="3">
        <v>41462876062</v>
      </c>
    </row>
    <row r="38" spans="1:17" x14ac:dyDescent="0.45">
      <c r="A38" s="2" t="s">
        <v>177</v>
      </c>
      <c r="C38" s="7" t="s">
        <v>216</v>
      </c>
      <c r="D38" s="7"/>
      <c r="E38" s="3">
        <v>21.5</v>
      </c>
      <c r="F38" s="7"/>
      <c r="G38" s="3">
        <v>31176163559</v>
      </c>
      <c r="H38" s="3"/>
      <c r="I38" s="3">
        <v>0</v>
      </c>
      <c r="J38" s="3"/>
      <c r="K38" s="3">
        <v>31176163559</v>
      </c>
      <c r="L38" s="3"/>
      <c r="M38" s="3">
        <v>56943286829</v>
      </c>
      <c r="N38" s="3"/>
      <c r="O38" s="3">
        <v>0</v>
      </c>
      <c r="P38" s="3"/>
      <c r="Q38" s="3">
        <v>56943286829</v>
      </c>
    </row>
    <row r="39" spans="1:17" x14ac:dyDescent="0.45">
      <c r="A39" s="2" t="s">
        <v>185</v>
      </c>
      <c r="C39" s="7" t="s">
        <v>216</v>
      </c>
      <c r="D39" s="7"/>
      <c r="E39" s="3">
        <v>0</v>
      </c>
      <c r="F39" s="7"/>
      <c r="G39" s="3">
        <v>5041</v>
      </c>
      <c r="H39" s="3"/>
      <c r="I39" s="3">
        <v>0</v>
      </c>
      <c r="J39" s="3"/>
      <c r="K39" s="3">
        <v>5041</v>
      </c>
      <c r="L39" s="3"/>
      <c r="M39" s="3">
        <v>6692</v>
      </c>
      <c r="N39" s="3"/>
      <c r="O39" s="3">
        <v>0</v>
      </c>
      <c r="P39" s="3"/>
      <c r="Q39" s="3">
        <v>6692</v>
      </c>
    </row>
    <row r="40" spans="1:17" x14ac:dyDescent="0.45">
      <c r="A40" s="2" t="s">
        <v>188</v>
      </c>
      <c r="C40" s="7" t="s">
        <v>216</v>
      </c>
      <c r="D40" s="7"/>
      <c r="E40" s="3">
        <v>0</v>
      </c>
      <c r="F40" s="7"/>
      <c r="G40" s="3">
        <v>150970763</v>
      </c>
      <c r="H40" s="3"/>
      <c r="I40" s="3">
        <v>0</v>
      </c>
      <c r="J40" s="3"/>
      <c r="K40" s="3">
        <v>150970763</v>
      </c>
      <c r="L40" s="3"/>
      <c r="M40" s="3">
        <v>168279117</v>
      </c>
      <c r="N40" s="3"/>
      <c r="O40" s="3">
        <v>0</v>
      </c>
      <c r="P40" s="3"/>
      <c r="Q40" s="3">
        <v>168279117</v>
      </c>
    </row>
    <row r="41" spans="1:17" x14ac:dyDescent="0.45">
      <c r="A41" s="2" t="s">
        <v>194</v>
      </c>
      <c r="C41" s="7" t="s">
        <v>216</v>
      </c>
      <c r="D41" s="7"/>
      <c r="E41" s="3">
        <v>20</v>
      </c>
      <c r="F41" s="7"/>
      <c r="G41" s="3">
        <v>35589041070</v>
      </c>
      <c r="H41" s="3"/>
      <c r="I41" s="3">
        <v>0</v>
      </c>
      <c r="J41" s="3"/>
      <c r="K41" s="3">
        <v>35589041070</v>
      </c>
      <c r="L41" s="3"/>
      <c r="M41" s="3">
        <v>71178082140</v>
      </c>
      <c r="N41" s="3"/>
      <c r="O41" s="3">
        <v>0</v>
      </c>
      <c r="P41" s="3"/>
      <c r="Q41" s="3">
        <v>71178082140</v>
      </c>
    </row>
    <row r="42" spans="1:17" x14ac:dyDescent="0.45">
      <c r="A42" s="2" t="s">
        <v>198</v>
      </c>
      <c r="C42" s="7" t="s">
        <v>216</v>
      </c>
      <c r="D42" s="7"/>
      <c r="E42" s="3">
        <v>20</v>
      </c>
      <c r="F42" s="7"/>
      <c r="G42" s="3">
        <v>35589041070</v>
      </c>
      <c r="H42" s="3"/>
      <c r="I42" s="3">
        <v>0</v>
      </c>
      <c r="J42" s="3"/>
      <c r="K42" s="3">
        <v>35589041070</v>
      </c>
      <c r="L42" s="3"/>
      <c r="M42" s="3">
        <v>71178082140</v>
      </c>
      <c r="N42" s="3"/>
      <c r="O42" s="3">
        <v>0</v>
      </c>
      <c r="P42" s="3"/>
      <c r="Q42" s="3">
        <v>71178082140</v>
      </c>
    </row>
    <row r="43" spans="1:17" x14ac:dyDescent="0.45">
      <c r="A43" s="2" t="s">
        <v>217</v>
      </c>
      <c r="C43" s="7" t="s">
        <v>216</v>
      </c>
      <c r="D43" s="7"/>
      <c r="E43" s="3">
        <v>20</v>
      </c>
      <c r="F43" s="7"/>
      <c r="G43" s="3">
        <v>0</v>
      </c>
      <c r="H43" s="3"/>
      <c r="I43" s="3">
        <v>0</v>
      </c>
      <c r="J43" s="3"/>
      <c r="K43" s="3">
        <v>0</v>
      </c>
      <c r="L43" s="3"/>
      <c r="M43" s="3">
        <v>547945204</v>
      </c>
      <c r="N43" s="3"/>
      <c r="O43" s="3">
        <v>0</v>
      </c>
      <c r="P43" s="3"/>
      <c r="Q43" s="3">
        <v>547945204</v>
      </c>
    </row>
    <row r="44" spans="1:17" x14ac:dyDescent="0.45">
      <c r="A44" s="2" t="s">
        <v>218</v>
      </c>
      <c r="C44" s="7" t="s">
        <v>216</v>
      </c>
      <c r="D44" s="7"/>
      <c r="E44" s="3">
        <v>20</v>
      </c>
      <c r="F44" s="7"/>
      <c r="G44" s="3">
        <v>0</v>
      </c>
      <c r="H44" s="3"/>
      <c r="I44" s="3">
        <v>0</v>
      </c>
      <c r="J44" s="3"/>
      <c r="K44" s="3">
        <v>0</v>
      </c>
      <c r="L44" s="3"/>
      <c r="M44" s="3">
        <v>284931506</v>
      </c>
      <c r="N44" s="3"/>
      <c r="O44" s="3">
        <v>0</v>
      </c>
      <c r="P44" s="3"/>
      <c r="Q44" s="3">
        <v>284931506</v>
      </c>
    </row>
    <row r="45" spans="1:17" x14ac:dyDescent="0.45">
      <c r="A45" s="2" t="s">
        <v>218</v>
      </c>
      <c r="C45" s="7" t="s">
        <v>216</v>
      </c>
      <c r="D45" s="7"/>
      <c r="E45" s="3">
        <v>20</v>
      </c>
      <c r="F45" s="7"/>
      <c r="G45" s="3">
        <v>0</v>
      </c>
      <c r="H45" s="3"/>
      <c r="I45" s="3">
        <v>0</v>
      </c>
      <c r="J45" s="3"/>
      <c r="K45" s="3">
        <v>0</v>
      </c>
      <c r="L45" s="3"/>
      <c r="M45" s="3">
        <v>536986298</v>
      </c>
      <c r="N45" s="3"/>
      <c r="O45" s="3">
        <v>0</v>
      </c>
      <c r="P45" s="3"/>
      <c r="Q45" s="3">
        <v>536986298</v>
      </c>
    </row>
    <row r="46" spans="1:17" x14ac:dyDescent="0.45">
      <c r="A46" s="2" t="s">
        <v>200</v>
      </c>
      <c r="C46" s="7" t="s">
        <v>216</v>
      </c>
      <c r="D46" s="7"/>
      <c r="E46" s="3">
        <v>21.5</v>
      </c>
      <c r="F46" s="7"/>
      <c r="G46" s="3">
        <v>8658836802</v>
      </c>
      <c r="H46" s="3"/>
      <c r="I46" s="3">
        <v>0</v>
      </c>
      <c r="J46" s="3"/>
      <c r="K46" s="3">
        <v>8658836802</v>
      </c>
      <c r="L46" s="3"/>
      <c r="M46" s="3">
        <v>13812261438</v>
      </c>
      <c r="N46" s="3"/>
      <c r="O46" s="3">
        <v>0</v>
      </c>
      <c r="P46" s="3"/>
      <c r="Q46" s="3">
        <v>13812261438</v>
      </c>
    </row>
    <row r="47" spans="1:17" x14ac:dyDescent="0.45">
      <c r="A47" s="2" t="s">
        <v>204</v>
      </c>
      <c r="C47" s="7" t="s">
        <v>216</v>
      </c>
      <c r="D47" s="7"/>
      <c r="E47" s="3">
        <v>24.5</v>
      </c>
      <c r="F47" s="7"/>
      <c r="G47" s="3">
        <v>6443835600</v>
      </c>
      <c r="H47" s="3"/>
      <c r="I47" s="3">
        <v>0</v>
      </c>
      <c r="J47" s="3"/>
      <c r="K47" s="3">
        <v>6443835600</v>
      </c>
      <c r="L47" s="3"/>
      <c r="M47" s="3">
        <v>11384109560</v>
      </c>
      <c r="N47" s="3"/>
      <c r="O47" s="3">
        <v>23103963</v>
      </c>
      <c r="P47" s="3"/>
      <c r="Q47" s="3">
        <v>11361005597</v>
      </c>
    </row>
    <row r="48" spans="1:17" s="7" customFormat="1" ht="19.5" thickBot="1" x14ac:dyDescent="0.5">
      <c r="G48" s="8">
        <f>SUM(G8:G47)</f>
        <v>982425049147</v>
      </c>
      <c r="I48" s="8">
        <f>SUM(I8:I47)</f>
        <v>0</v>
      </c>
      <c r="K48" s="8">
        <f>SUM(K8:K47)</f>
        <v>982425049147</v>
      </c>
      <c r="M48" s="8">
        <f>SUM(M8:M47)</f>
        <v>1643771250307</v>
      </c>
      <c r="O48" s="8">
        <f>SUM(O29:O47)</f>
        <v>23103963</v>
      </c>
      <c r="Q48" s="8">
        <f>SUM(Q8:Q47)</f>
        <v>1643748146344</v>
      </c>
    </row>
    <row r="49" spans="13:13" ht="19.5" thickTop="1" x14ac:dyDescent="0.45"/>
    <row r="50" spans="13:13" x14ac:dyDescent="0.45">
      <c r="M50" s="37"/>
    </row>
    <row r="51" spans="13:13" x14ac:dyDescent="0.45">
      <c r="M51" s="37"/>
    </row>
    <row r="53" spans="13:13" x14ac:dyDescent="0.45">
      <c r="M53" s="9"/>
    </row>
  </sheetData>
  <mergeCells count="7">
    <mergeCell ref="A2:Q2"/>
    <mergeCell ref="A3:Q3"/>
    <mergeCell ref="A4:Q4"/>
    <mergeCell ref="Q7"/>
    <mergeCell ref="M6:Q6"/>
    <mergeCell ref="G6:K6"/>
    <mergeCell ref="A6:E6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9"/>
  <sheetViews>
    <sheetView rightToLeft="1" view="pageBreakPreview" zoomScaleNormal="100" zoomScaleSheetLayoutView="100" workbookViewId="0">
      <selection activeCell="G13" sqref="G13"/>
    </sheetView>
  </sheetViews>
  <sheetFormatPr defaultRowHeight="18.75" x14ac:dyDescent="0.4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9" style="2" bestFit="1" customWidth="1"/>
    <col min="6" max="6" width="1" style="2" customWidth="1"/>
    <col min="7" max="7" width="19.28515625" style="2" bestFit="1" customWidth="1"/>
    <col min="8" max="8" width="1" style="2" customWidth="1"/>
    <col min="9" max="9" width="19.140625" style="2" customWidth="1"/>
    <col min="10" max="10" width="1" style="2" customWidth="1"/>
    <col min="11" max="11" width="12.7109375" style="2" bestFit="1" customWidth="1"/>
    <col min="12" max="12" width="1" style="2" customWidth="1"/>
    <col min="13" max="13" width="19" style="2" bestFit="1" customWidth="1"/>
    <col min="14" max="14" width="1" style="2" customWidth="1"/>
    <col min="15" max="15" width="19.42578125" style="2" bestFit="1" customWidth="1"/>
    <col min="16" max="16" width="1" style="2" customWidth="1"/>
    <col min="17" max="17" width="21.425781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x14ac:dyDescent="0.45">
      <c r="A3" s="4" t="s">
        <v>208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17" ht="30" x14ac:dyDescent="0.45">
      <c r="A6" s="4" t="s">
        <v>3</v>
      </c>
      <c r="C6" s="5" t="s">
        <v>210</v>
      </c>
      <c r="D6" s="5" t="s">
        <v>210</v>
      </c>
      <c r="E6" s="5" t="s">
        <v>210</v>
      </c>
      <c r="F6" s="5" t="s">
        <v>210</v>
      </c>
      <c r="G6" s="5" t="s">
        <v>210</v>
      </c>
      <c r="H6" s="5" t="s">
        <v>210</v>
      </c>
      <c r="I6" s="5" t="s">
        <v>210</v>
      </c>
      <c r="K6" s="5" t="s">
        <v>211</v>
      </c>
      <c r="L6" s="5" t="s">
        <v>211</v>
      </c>
      <c r="M6" s="5" t="s">
        <v>211</v>
      </c>
      <c r="N6" s="5" t="s">
        <v>211</v>
      </c>
      <c r="O6" s="5" t="s">
        <v>211</v>
      </c>
      <c r="P6" s="5" t="s">
        <v>211</v>
      </c>
      <c r="Q6" s="5" t="s">
        <v>211</v>
      </c>
    </row>
    <row r="7" spans="1:17" ht="48" x14ac:dyDescent="0.45">
      <c r="A7" s="5" t="s">
        <v>3</v>
      </c>
      <c r="C7" s="6" t="s">
        <v>7</v>
      </c>
      <c r="E7" s="6" t="s">
        <v>219</v>
      </c>
      <c r="G7" s="6" t="s">
        <v>220</v>
      </c>
      <c r="I7" s="48" t="s">
        <v>221</v>
      </c>
      <c r="K7" s="6" t="s">
        <v>7</v>
      </c>
      <c r="M7" s="6" t="s">
        <v>219</v>
      </c>
      <c r="O7" s="6" t="s">
        <v>220</v>
      </c>
      <c r="Q7" s="48" t="s">
        <v>221</v>
      </c>
    </row>
    <row r="8" spans="1:17" x14ac:dyDescent="0.45">
      <c r="A8" s="2" t="s">
        <v>28</v>
      </c>
      <c r="C8" s="3">
        <v>2000000</v>
      </c>
      <c r="D8" s="3"/>
      <c r="E8" s="3">
        <v>21624290625</v>
      </c>
      <c r="F8" s="3"/>
      <c r="G8" s="3">
        <v>25228505530</v>
      </c>
      <c r="H8" s="3"/>
      <c r="I8" s="3">
        <v>-3604214905</v>
      </c>
      <c r="J8" s="3"/>
      <c r="K8" s="3">
        <v>2000000</v>
      </c>
      <c r="L8" s="3"/>
      <c r="M8" s="3">
        <v>21624290625</v>
      </c>
      <c r="N8" s="3"/>
      <c r="O8" s="3">
        <v>20897155123</v>
      </c>
      <c r="P8" s="3"/>
      <c r="Q8" s="3">
        <v>727135502</v>
      </c>
    </row>
    <row r="9" spans="1:17" x14ac:dyDescent="0.45">
      <c r="A9" s="2" t="s">
        <v>23</v>
      </c>
      <c r="C9" s="3">
        <v>70247</v>
      </c>
      <c r="D9" s="3"/>
      <c r="E9" s="3">
        <v>69829030</v>
      </c>
      <c r="F9" s="3"/>
      <c r="G9" s="3">
        <v>69829030</v>
      </c>
      <c r="H9" s="3"/>
      <c r="I9" s="3">
        <v>0</v>
      </c>
      <c r="J9" s="3"/>
      <c r="K9" s="3">
        <v>70247</v>
      </c>
      <c r="L9" s="3"/>
      <c r="M9" s="3">
        <v>69829030</v>
      </c>
      <c r="N9" s="3"/>
      <c r="O9" s="3">
        <v>69829030</v>
      </c>
      <c r="P9" s="3"/>
      <c r="Q9" s="3">
        <v>0</v>
      </c>
    </row>
    <row r="10" spans="1:17" x14ac:dyDescent="0.45">
      <c r="A10" s="2" t="s">
        <v>21</v>
      </c>
      <c r="C10" s="3">
        <v>5487000</v>
      </c>
      <c r="D10" s="3"/>
      <c r="E10" s="3">
        <v>1186976158407</v>
      </c>
      <c r="F10" s="3"/>
      <c r="G10" s="3">
        <v>1167787746839</v>
      </c>
      <c r="H10" s="3"/>
      <c r="I10" s="3">
        <v>19188411568</v>
      </c>
      <c r="J10" s="3"/>
      <c r="K10" s="3">
        <v>5487000</v>
      </c>
      <c r="L10" s="3"/>
      <c r="M10" s="3">
        <v>1186976158407</v>
      </c>
      <c r="N10" s="3"/>
      <c r="O10" s="3">
        <v>1148904779004</v>
      </c>
      <c r="P10" s="3"/>
      <c r="Q10" s="3">
        <v>38071379403</v>
      </c>
    </row>
    <row r="11" spans="1:17" x14ac:dyDescent="0.45">
      <c r="A11" s="2" t="s">
        <v>26</v>
      </c>
      <c r="C11" s="3">
        <v>969375</v>
      </c>
      <c r="D11" s="3"/>
      <c r="E11" s="3">
        <v>229643336819</v>
      </c>
      <c r="F11" s="3"/>
      <c r="G11" s="3">
        <v>268734687502</v>
      </c>
      <c r="H11" s="3"/>
      <c r="I11" s="3">
        <v>-39091350682</v>
      </c>
      <c r="J11" s="3"/>
      <c r="K11" s="3">
        <v>969375</v>
      </c>
      <c r="L11" s="3"/>
      <c r="M11" s="3">
        <v>229643336819</v>
      </c>
      <c r="N11" s="3"/>
      <c r="O11" s="3">
        <v>226749571256</v>
      </c>
      <c r="P11" s="3"/>
      <c r="Q11" s="3">
        <v>2893765563</v>
      </c>
    </row>
    <row r="12" spans="1:17" x14ac:dyDescent="0.45">
      <c r="A12" s="2" t="s">
        <v>18</v>
      </c>
      <c r="C12" s="3">
        <v>59405940</v>
      </c>
      <c r="D12" s="3"/>
      <c r="E12" s="3">
        <v>901554130588</v>
      </c>
      <c r="F12" s="3"/>
      <c r="G12" s="3">
        <v>886968169348</v>
      </c>
      <c r="H12" s="3"/>
      <c r="I12" s="3">
        <v>14585961240</v>
      </c>
      <c r="J12" s="3"/>
      <c r="K12" s="3">
        <v>59405940</v>
      </c>
      <c r="L12" s="3"/>
      <c r="M12" s="3">
        <v>901554130588</v>
      </c>
      <c r="N12" s="3"/>
      <c r="O12" s="3">
        <v>872618418006</v>
      </c>
      <c r="P12" s="3"/>
      <c r="Q12" s="3">
        <v>28935712582</v>
      </c>
    </row>
    <row r="13" spans="1:17" x14ac:dyDescent="0.45">
      <c r="A13" s="2" t="s">
        <v>17</v>
      </c>
      <c r="C13" s="3">
        <v>108054</v>
      </c>
      <c r="D13" s="3"/>
      <c r="E13" s="3">
        <v>53705539</v>
      </c>
      <c r="F13" s="3"/>
      <c r="G13" s="3">
        <v>53705539</v>
      </c>
      <c r="H13" s="3"/>
      <c r="I13" s="3">
        <v>0</v>
      </c>
      <c r="J13" s="3"/>
      <c r="K13" s="3">
        <v>108054</v>
      </c>
      <c r="L13" s="3"/>
      <c r="M13" s="3">
        <v>53705539</v>
      </c>
      <c r="N13" s="3"/>
      <c r="O13" s="3">
        <v>53705539</v>
      </c>
      <c r="P13" s="3"/>
      <c r="Q13" s="3">
        <v>0</v>
      </c>
    </row>
    <row r="14" spans="1:17" x14ac:dyDescent="0.45">
      <c r="A14" s="2" t="s">
        <v>30</v>
      </c>
      <c r="C14" s="3">
        <v>5000000</v>
      </c>
      <c r="D14" s="3"/>
      <c r="E14" s="3">
        <v>68618418750</v>
      </c>
      <c r="F14" s="3"/>
      <c r="G14" s="3">
        <v>75610106250</v>
      </c>
      <c r="H14" s="3"/>
      <c r="I14" s="3">
        <v>-6991687500</v>
      </c>
      <c r="J14" s="3"/>
      <c r="K14" s="3">
        <v>5000000</v>
      </c>
      <c r="L14" s="3"/>
      <c r="M14" s="3">
        <v>68618418750</v>
      </c>
      <c r="N14" s="3"/>
      <c r="O14" s="3">
        <v>66011518125</v>
      </c>
      <c r="P14" s="3"/>
      <c r="Q14" s="3">
        <v>2606900625</v>
      </c>
    </row>
    <row r="15" spans="1:17" x14ac:dyDescent="0.45">
      <c r="A15" s="2" t="s">
        <v>31</v>
      </c>
      <c r="C15" s="3">
        <v>6989940</v>
      </c>
      <c r="D15" s="3"/>
      <c r="E15" s="3">
        <v>116794515324</v>
      </c>
      <c r="F15" s="3"/>
      <c r="G15" s="3">
        <v>114761787814</v>
      </c>
      <c r="H15" s="3"/>
      <c r="I15" s="3">
        <v>2032727510</v>
      </c>
      <c r="J15" s="3"/>
      <c r="K15" s="3">
        <v>6989940</v>
      </c>
      <c r="L15" s="3"/>
      <c r="M15" s="3">
        <v>116794515324</v>
      </c>
      <c r="N15" s="3"/>
      <c r="O15" s="3">
        <v>107986029449</v>
      </c>
      <c r="P15" s="3"/>
      <c r="Q15" s="3">
        <v>8808485875</v>
      </c>
    </row>
    <row r="16" spans="1:17" x14ac:dyDescent="0.45">
      <c r="A16" s="2" t="s">
        <v>22</v>
      </c>
      <c r="C16" s="3">
        <v>2635520</v>
      </c>
      <c r="D16" s="3"/>
      <c r="E16" s="3">
        <v>13675557784</v>
      </c>
      <c r="F16" s="3"/>
      <c r="G16" s="3">
        <v>13329739081</v>
      </c>
      <c r="H16" s="3"/>
      <c r="I16" s="3">
        <v>345818703</v>
      </c>
      <c r="J16" s="3"/>
      <c r="K16" s="3">
        <v>2635520</v>
      </c>
      <c r="L16" s="3"/>
      <c r="M16" s="3">
        <v>13675557784</v>
      </c>
      <c r="N16" s="3"/>
      <c r="O16" s="3">
        <v>10272387370</v>
      </c>
      <c r="P16" s="3"/>
      <c r="Q16" s="3">
        <v>3403170414</v>
      </c>
    </row>
    <row r="17" spans="1:17" x14ac:dyDescent="0.45">
      <c r="A17" s="2" t="s">
        <v>20</v>
      </c>
      <c r="C17" s="3">
        <v>27432218</v>
      </c>
      <c r="D17" s="3"/>
      <c r="E17" s="3">
        <v>374403319238</v>
      </c>
      <c r="F17" s="3"/>
      <c r="G17" s="3">
        <v>374321512249</v>
      </c>
      <c r="H17" s="3"/>
      <c r="I17" s="3">
        <v>81806989</v>
      </c>
      <c r="J17" s="3"/>
      <c r="K17" s="3">
        <v>27432218</v>
      </c>
      <c r="L17" s="3"/>
      <c r="M17" s="3">
        <v>374403319238</v>
      </c>
      <c r="N17" s="3"/>
      <c r="O17" s="3">
        <v>387789917423</v>
      </c>
      <c r="P17" s="3"/>
      <c r="Q17" s="3">
        <v>-13386598184</v>
      </c>
    </row>
    <row r="18" spans="1:17" x14ac:dyDescent="0.45">
      <c r="A18" s="2" t="s">
        <v>25</v>
      </c>
      <c r="C18" s="3">
        <v>7000000</v>
      </c>
      <c r="D18" s="3"/>
      <c r="E18" s="3">
        <v>83201081250</v>
      </c>
      <c r="F18" s="3"/>
      <c r="G18" s="3">
        <v>94527615000</v>
      </c>
      <c r="H18" s="3"/>
      <c r="I18" s="3">
        <v>-11326533750</v>
      </c>
      <c r="J18" s="3"/>
      <c r="K18" s="3">
        <v>7000000</v>
      </c>
      <c r="L18" s="3"/>
      <c r="M18" s="3">
        <v>83201081250</v>
      </c>
      <c r="N18" s="3"/>
      <c r="O18" s="3">
        <v>82152328125</v>
      </c>
      <c r="P18" s="3"/>
      <c r="Q18" s="3">
        <v>1048753125</v>
      </c>
    </row>
    <row r="19" spans="1:17" x14ac:dyDescent="0.45">
      <c r="A19" s="2" t="s">
        <v>24</v>
      </c>
      <c r="C19" s="3">
        <v>13994627</v>
      </c>
      <c r="D19" s="3"/>
      <c r="E19" s="3">
        <v>86250425609</v>
      </c>
      <c r="F19" s="3"/>
      <c r="G19" s="3">
        <v>97796853554</v>
      </c>
      <c r="H19" s="3"/>
      <c r="I19" s="3">
        <v>-11546427944</v>
      </c>
      <c r="J19" s="3"/>
      <c r="K19" s="3">
        <v>13994627</v>
      </c>
      <c r="L19" s="3"/>
      <c r="M19" s="3">
        <v>86250425609</v>
      </c>
      <c r="N19" s="3"/>
      <c r="O19" s="3">
        <v>80268541253</v>
      </c>
      <c r="P19" s="3"/>
      <c r="Q19" s="3">
        <v>5981884356</v>
      </c>
    </row>
    <row r="20" spans="1:17" x14ac:dyDescent="0.45">
      <c r="A20" s="2" t="s">
        <v>27</v>
      </c>
      <c r="C20" s="3">
        <v>1283203</v>
      </c>
      <c r="D20" s="3"/>
      <c r="E20" s="3">
        <v>112249464023</v>
      </c>
      <c r="F20" s="3"/>
      <c r="G20" s="3">
        <v>122285012132</v>
      </c>
      <c r="H20" s="3"/>
      <c r="I20" s="3">
        <v>-10035548108</v>
      </c>
      <c r="J20" s="3"/>
      <c r="K20" s="3">
        <v>1283203</v>
      </c>
      <c r="L20" s="3"/>
      <c r="M20" s="3">
        <v>112249464023</v>
      </c>
      <c r="N20" s="3"/>
      <c r="O20" s="3">
        <v>105354029947</v>
      </c>
      <c r="P20" s="3"/>
      <c r="Q20" s="3">
        <v>6895434076</v>
      </c>
    </row>
    <row r="21" spans="1:17" x14ac:dyDescent="0.45">
      <c r="A21" s="2" t="s">
        <v>57</v>
      </c>
      <c r="C21" s="3">
        <v>36725</v>
      </c>
      <c r="D21" s="3"/>
      <c r="E21" s="3">
        <v>36718343593</v>
      </c>
      <c r="F21" s="3"/>
      <c r="G21" s="3">
        <v>36718343593</v>
      </c>
      <c r="H21" s="3"/>
      <c r="I21" s="3">
        <v>0</v>
      </c>
      <c r="J21" s="3"/>
      <c r="K21" s="3">
        <v>36725</v>
      </c>
      <c r="L21" s="3"/>
      <c r="M21" s="3">
        <v>36718343593</v>
      </c>
      <c r="N21" s="3"/>
      <c r="O21" s="3">
        <v>36718343593</v>
      </c>
      <c r="P21" s="3"/>
      <c r="Q21" s="3">
        <v>0</v>
      </c>
    </row>
    <row r="22" spans="1:17" x14ac:dyDescent="0.45">
      <c r="A22" s="2" t="s">
        <v>103</v>
      </c>
      <c r="C22" s="3">
        <v>1000000</v>
      </c>
      <c r="D22" s="3"/>
      <c r="E22" s="3">
        <v>999818750000</v>
      </c>
      <c r="F22" s="3"/>
      <c r="G22" s="3">
        <v>999818750000</v>
      </c>
      <c r="H22" s="3"/>
      <c r="I22" s="3">
        <v>0</v>
      </c>
      <c r="J22" s="3"/>
      <c r="K22" s="3">
        <v>1000000</v>
      </c>
      <c r="L22" s="3"/>
      <c r="M22" s="3">
        <v>999818750000</v>
      </c>
      <c r="N22" s="3"/>
      <c r="O22" s="3">
        <v>999818750000</v>
      </c>
      <c r="P22" s="3"/>
      <c r="Q22" s="3">
        <v>0</v>
      </c>
    </row>
    <row r="23" spans="1:17" x14ac:dyDescent="0.45">
      <c r="A23" s="2" t="s">
        <v>113</v>
      </c>
      <c r="C23" s="3">
        <v>3000310</v>
      </c>
      <c r="D23" s="3"/>
      <c r="E23" s="3">
        <v>2999766193812</v>
      </c>
      <c r="F23" s="3"/>
      <c r="G23" s="3">
        <v>2999766193812</v>
      </c>
      <c r="H23" s="3"/>
      <c r="I23" s="3">
        <v>0</v>
      </c>
      <c r="J23" s="3"/>
      <c r="K23" s="3">
        <v>3000310</v>
      </c>
      <c r="L23" s="3"/>
      <c r="M23" s="3">
        <v>2999766193812</v>
      </c>
      <c r="N23" s="3"/>
      <c r="O23" s="3">
        <v>2999766193812</v>
      </c>
      <c r="P23" s="3"/>
      <c r="Q23" s="3">
        <v>0</v>
      </c>
    </row>
    <row r="24" spans="1:17" x14ac:dyDescent="0.45">
      <c r="A24" s="2" t="s">
        <v>100</v>
      </c>
      <c r="C24" s="3">
        <v>2105500</v>
      </c>
      <c r="D24" s="3"/>
      <c r="E24" s="3">
        <v>2105118378125</v>
      </c>
      <c r="F24" s="3"/>
      <c r="G24" s="3">
        <v>2105118378125</v>
      </c>
      <c r="H24" s="3"/>
      <c r="I24" s="3">
        <v>0</v>
      </c>
      <c r="J24" s="3"/>
      <c r="K24" s="3">
        <v>2105500</v>
      </c>
      <c r="L24" s="3"/>
      <c r="M24" s="3">
        <v>2105118378125</v>
      </c>
      <c r="N24" s="3"/>
      <c r="O24" s="3">
        <v>2021732534049</v>
      </c>
      <c r="P24" s="3"/>
      <c r="Q24" s="3">
        <v>83385844076</v>
      </c>
    </row>
    <row r="25" spans="1:17" x14ac:dyDescent="0.45">
      <c r="A25" s="2" t="s">
        <v>48</v>
      </c>
      <c r="C25" s="3">
        <v>3490000</v>
      </c>
      <c r="D25" s="3"/>
      <c r="E25" s="3">
        <v>4102226967651</v>
      </c>
      <c r="F25" s="3"/>
      <c r="G25" s="3">
        <v>4041632180744</v>
      </c>
      <c r="H25" s="3"/>
      <c r="I25" s="3">
        <v>60594786907</v>
      </c>
      <c r="J25" s="3"/>
      <c r="K25" s="3">
        <v>3490000</v>
      </c>
      <c r="L25" s="3"/>
      <c r="M25" s="3">
        <v>4102226967651</v>
      </c>
      <c r="N25" s="3"/>
      <c r="O25" s="3">
        <v>3989344546783</v>
      </c>
      <c r="P25" s="3"/>
      <c r="Q25" s="3">
        <v>112882420868</v>
      </c>
    </row>
    <row r="26" spans="1:17" x14ac:dyDescent="0.45">
      <c r="A26" s="2" t="s">
        <v>97</v>
      </c>
      <c r="C26" s="3">
        <v>1300000</v>
      </c>
      <c r="D26" s="3"/>
      <c r="E26" s="3">
        <v>1299764375000</v>
      </c>
      <c r="F26" s="3"/>
      <c r="G26" s="3">
        <v>1290417769379</v>
      </c>
      <c r="H26" s="3"/>
      <c r="I26" s="3">
        <v>9346605621</v>
      </c>
      <c r="J26" s="3"/>
      <c r="K26" s="3">
        <v>1300000</v>
      </c>
      <c r="L26" s="3"/>
      <c r="M26" s="3">
        <v>1299764375000</v>
      </c>
      <c r="N26" s="3"/>
      <c r="O26" s="3">
        <v>1288157479131</v>
      </c>
      <c r="P26" s="3"/>
      <c r="Q26" s="3">
        <v>11606895869</v>
      </c>
    </row>
    <row r="27" spans="1:17" x14ac:dyDescent="0.45">
      <c r="A27" s="2" t="s">
        <v>106</v>
      </c>
      <c r="C27" s="3">
        <v>596900</v>
      </c>
      <c r="D27" s="3"/>
      <c r="E27" s="3">
        <v>596791811875</v>
      </c>
      <c r="F27" s="3"/>
      <c r="G27" s="3">
        <v>590246199282</v>
      </c>
      <c r="H27" s="3"/>
      <c r="I27" s="3">
        <v>6545612593</v>
      </c>
      <c r="J27" s="3"/>
      <c r="K27" s="3">
        <v>596900</v>
      </c>
      <c r="L27" s="3"/>
      <c r="M27" s="3">
        <v>596791811875</v>
      </c>
      <c r="N27" s="3"/>
      <c r="O27" s="3">
        <v>589213152659</v>
      </c>
      <c r="P27" s="3"/>
      <c r="Q27" s="3">
        <v>7578659216</v>
      </c>
    </row>
    <row r="28" spans="1:17" x14ac:dyDescent="0.45">
      <c r="A28" s="2" t="s">
        <v>94</v>
      </c>
      <c r="C28" s="3">
        <v>268000</v>
      </c>
      <c r="D28" s="3"/>
      <c r="E28" s="3">
        <v>267951425000</v>
      </c>
      <c r="F28" s="3"/>
      <c r="G28" s="3">
        <v>261500494443</v>
      </c>
      <c r="H28" s="3"/>
      <c r="I28" s="3">
        <v>6450930557</v>
      </c>
      <c r="J28" s="3"/>
      <c r="K28" s="3">
        <v>268000</v>
      </c>
      <c r="L28" s="3"/>
      <c r="M28" s="3">
        <v>267951425000</v>
      </c>
      <c r="N28" s="3"/>
      <c r="O28" s="3">
        <v>265868906540</v>
      </c>
      <c r="P28" s="3"/>
      <c r="Q28" s="3">
        <v>2082518460</v>
      </c>
    </row>
    <row r="29" spans="1:17" x14ac:dyDescent="0.45">
      <c r="A29" s="2" t="s">
        <v>88</v>
      </c>
      <c r="C29" s="3">
        <v>995000</v>
      </c>
      <c r="D29" s="3"/>
      <c r="E29" s="3">
        <v>1004767852812</v>
      </c>
      <c r="F29" s="3"/>
      <c r="G29" s="3">
        <v>994819656250</v>
      </c>
      <c r="H29" s="3"/>
      <c r="I29" s="3">
        <v>9948196562</v>
      </c>
      <c r="J29" s="3"/>
      <c r="K29" s="3">
        <v>995000</v>
      </c>
      <c r="L29" s="3"/>
      <c r="M29" s="3">
        <v>1004767852812</v>
      </c>
      <c r="N29" s="3"/>
      <c r="O29" s="3">
        <v>994819656250</v>
      </c>
      <c r="P29" s="3"/>
      <c r="Q29" s="3">
        <v>9948196562</v>
      </c>
    </row>
    <row r="30" spans="1:17" x14ac:dyDescent="0.45">
      <c r="A30" s="2" t="s">
        <v>125</v>
      </c>
      <c r="C30" s="3">
        <v>1992999</v>
      </c>
      <c r="D30" s="3"/>
      <c r="E30" s="3">
        <v>2012564146620</v>
      </c>
      <c r="F30" s="3"/>
      <c r="G30" s="3">
        <v>1992637768931</v>
      </c>
      <c r="H30" s="3"/>
      <c r="I30" s="3">
        <v>19926377689</v>
      </c>
      <c r="J30" s="3"/>
      <c r="K30" s="3">
        <v>1992999</v>
      </c>
      <c r="L30" s="3"/>
      <c r="M30" s="3">
        <v>2012564146620</v>
      </c>
      <c r="N30" s="3"/>
      <c r="O30" s="3">
        <v>1992637768931</v>
      </c>
      <c r="P30" s="3"/>
      <c r="Q30" s="3">
        <v>19926377689</v>
      </c>
    </row>
    <row r="31" spans="1:17" x14ac:dyDescent="0.45">
      <c r="A31" s="2" t="s">
        <v>61</v>
      </c>
      <c r="C31" s="3">
        <v>166772</v>
      </c>
      <c r="D31" s="3"/>
      <c r="E31" s="3">
        <v>141397023143</v>
      </c>
      <c r="F31" s="3"/>
      <c r="G31" s="3">
        <v>139227712682</v>
      </c>
      <c r="H31" s="3"/>
      <c r="I31" s="3">
        <v>2169310461</v>
      </c>
      <c r="J31" s="3"/>
      <c r="K31" s="3">
        <v>166772</v>
      </c>
      <c r="L31" s="3"/>
      <c r="M31" s="3">
        <v>141397023143</v>
      </c>
      <c r="N31" s="3"/>
      <c r="O31" s="3">
        <v>135811173762</v>
      </c>
      <c r="P31" s="3"/>
      <c r="Q31" s="3">
        <v>5585849381</v>
      </c>
    </row>
    <row r="32" spans="1:17" x14ac:dyDescent="0.45">
      <c r="A32" s="2" t="s">
        <v>76</v>
      </c>
      <c r="C32" s="3">
        <v>1508020</v>
      </c>
      <c r="D32" s="3"/>
      <c r="E32" s="3">
        <v>1522824138088</v>
      </c>
      <c r="F32" s="3"/>
      <c r="G32" s="3">
        <v>1493983885892</v>
      </c>
      <c r="H32" s="3"/>
      <c r="I32" s="3">
        <v>28840252196</v>
      </c>
      <c r="J32" s="3"/>
      <c r="K32" s="3">
        <v>1508020</v>
      </c>
      <c r="L32" s="3"/>
      <c r="M32" s="3">
        <v>1522824138088</v>
      </c>
      <c r="N32" s="3"/>
      <c r="O32" s="3">
        <v>1507746671375</v>
      </c>
      <c r="P32" s="3"/>
      <c r="Q32" s="3">
        <v>15077466713</v>
      </c>
    </row>
    <row r="33" spans="1:17" x14ac:dyDescent="0.45">
      <c r="A33" s="2" t="s">
        <v>91</v>
      </c>
      <c r="C33" s="3">
        <v>2495000</v>
      </c>
      <c r="D33" s="3"/>
      <c r="E33" s="3">
        <v>2519493259062</v>
      </c>
      <c r="F33" s="3"/>
      <c r="G33" s="3">
        <v>2494547781250</v>
      </c>
      <c r="H33" s="3"/>
      <c r="I33" s="3">
        <v>24945477812</v>
      </c>
      <c r="J33" s="3"/>
      <c r="K33" s="3">
        <v>2495000</v>
      </c>
      <c r="L33" s="3"/>
      <c r="M33" s="3">
        <v>2519493259062</v>
      </c>
      <c r="N33" s="3"/>
      <c r="O33" s="3">
        <v>2494547781250</v>
      </c>
      <c r="P33" s="3"/>
      <c r="Q33" s="3">
        <v>24945477812</v>
      </c>
    </row>
    <row r="34" spans="1:17" x14ac:dyDescent="0.45">
      <c r="A34" s="2" t="s">
        <v>54</v>
      </c>
      <c r="C34" s="3">
        <v>2495000</v>
      </c>
      <c r="D34" s="3"/>
      <c r="E34" s="3">
        <v>2519493259062</v>
      </c>
      <c r="F34" s="3"/>
      <c r="G34" s="3">
        <v>2494547781250</v>
      </c>
      <c r="H34" s="3"/>
      <c r="I34" s="3">
        <v>24945477812</v>
      </c>
      <c r="J34" s="3"/>
      <c r="K34" s="3">
        <v>2495000</v>
      </c>
      <c r="L34" s="3"/>
      <c r="M34" s="3">
        <v>2519493259062</v>
      </c>
      <c r="N34" s="3"/>
      <c r="O34" s="3">
        <v>2494547781250</v>
      </c>
      <c r="P34" s="3"/>
      <c r="Q34" s="3">
        <v>24945477812</v>
      </c>
    </row>
    <row r="35" spans="1:17" x14ac:dyDescent="0.45">
      <c r="A35" s="2" t="s">
        <v>67</v>
      </c>
      <c r="C35" s="3">
        <v>45170</v>
      </c>
      <c r="D35" s="3"/>
      <c r="E35" s="3">
        <v>39022064468</v>
      </c>
      <c r="F35" s="3"/>
      <c r="G35" s="3">
        <v>38184764456</v>
      </c>
      <c r="H35" s="3"/>
      <c r="I35" s="3">
        <v>837300012</v>
      </c>
      <c r="J35" s="3"/>
      <c r="K35" s="3">
        <v>45170</v>
      </c>
      <c r="L35" s="3"/>
      <c r="M35" s="3">
        <v>39022064468</v>
      </c>
      <c r="N35" s="3"/>
      <c r="O35" s="3">
        <v>37258495673</v>
      </c>
      <c r="P35" s="3"/>
      <c r="Q35" s="3">
        <v>1763568795</v>
      </c>
    </row>
    <row r="36" spans="1:17" x14ac:dyDescent="0.45">
      <c r="A36" s="2" t="s">
        <v>119</v>
      </c>
      <c r="C36" s="3">
        <v>998998</v>
      </c>
      <c r="D36" s="3"/>
      <c r="E36" s="3">
        <v>1008805100928</v>
      </c>
      <c r="F36" s="3"/>
      <c r="G36" s="3">
        <v>998866730362</v>
      </c>
      <c r="H36" s="3"/>
      <c r="I36" s="3">
        <v>9938370566</v>
      </c>
      <c r="J36" s="3"/>
      <c r="K36" s="3">
        <v>998998</v>
      </c>
      <c r="L36" s="3"/>
      <c r="M36" s="3">
        <v>1008805100928</v>
      </c>
      <c r="N36" s="3"/>
      <c r="O36" s="3">
        <v>949068080000</v>
      </c>
      <c r="P36" s="3"/>
      <c r="Q36" s="3">
        <v>59737020928</v>
      </c>
    </row>
    <row r="37" spans="1:17" x14ac:dyDescent="0.45">
      <c r="A37" s="2" t="s">
        <v>116</v>
      </c>
      <c r="C37" s="3">
        <v>495000</v>
      </c>
      <c r="D37" s="3"/>
      <c r="E37" s="3">
        <v>499859384062</v>
      </c>
      <c r="F37" s="3"/>
      <c r="G37" s="3">
        <v>494910281250</v>
      </c>
      <c r="H37" s="3"/>
      <c r="I37" s="3">
        <v>4949102812</v>
      </c>
      <c r="J37" s="3"/>
      <c r="K37" s="3">
        <v>495000</v>
      </c>
      <c r="L37" s="3"/>
      <c r="M37" s="3">
        <v>499859384062</v>
      </c>
      <c r="N37" s="3"/>
      <c r="O37" s="3">
        <v>494910281250</v>
      </c>
      <c r="P37" s="3"/>
      <c r="Q37" s="3">
        <v>4949102812</v>
      </c>
    </row>
    <row r="38" spans="1:17" x14ac:dyDescent="0.45">
      <c r="A38" s="2" t="s">
        <v>85</v>
      </c>
      <c r="C38" s="3">
        <v>100</v>
      </c>
      <c r="D38" s="3"/>
      <c r="E38" s="3">
        <v>100981693</v>
      </c>
      <c r="F38" s="3"/>
      <c r="G38" s="3">
        <v>100981693</v>
      </c>
      <c r="H38" s="3"/>
      <c r="I38" s="3">
        <v>0</v>
      </c>
      <c r="J38" s="3"/>
      <c r="K38" s="3">
        <v>100</v>
      </c>
      <c r="L38" s="3"/>
      <c r="M38" s="3">
        <v>100981693</v>
      </c>
      <c r="N38" s="3"/>
      <c r="O38" s="3">
        <v>100981693</v>
      </c>
      <c r="P38" s="3"/>
      <c r="Q38" s="3">
        <v>0</v>
      </c>
    </row>
    <row r="39" spans="1:17" x14ac:dyDescent="0.45">
      <c r="A39" s="2" t="s">
        <v>82</v>
      </c>
      <c r="C39" s="3">
        <v>2597880</v>
      </c>
      <c r="D39" s="3"/>
      <c r="E39" s="3">
        <v>2623383225592</v>
      </c>
      <c r="F39" s="3"/>
      <c r="G39" s="3">
        <v>2623383225592</v>
      </c>
      <c r="H39" s="3"/>
      <c r="I39" s="3">
        <v>0</v>
      </c>
      <c r="J39" s="3"/>
      <c r="K39" s="3">
        <v>2597880</v>
      </c>
      <c r="L39" s="3"/>
      <c r="M39" s="3">
        <v>2623383225592</v>
      </c>
      <c r="N39" s="3"/>
      <c r="O39" s="3">
        <v>2623383225592</v>
      </c>
      <c r="P39" s="3"/>
      <c r="Q39" s="3">
        <v>0</v>
      </c>
    </row>
    <row r="40" spans="1:17" x14ac:dyDescent="0.45">
      <c r="A40" s="2" t="s">
        <v>128</v>
      </c>
      <c r="C40" s="3">
        <v>1999000</v>
      </c>
      <c r="D40" s="3"/>
      <c r="E40" s="3">
        <v>1998637681250</v>
      </c>
      <c r="F40" s="3"/>
      <c r="G40" s="3">
        <v>1998637681250</v>
      </c>
      <c r="H40" s="3"/>
      <c r="I40" s="3">
        <v>0</v>
      </c>
      <c r="J40" s="3"/>
      <c r="K40" s="3">
        <v>1999000</v>
      </c>
      <c r="L40" s="3"/>
      <c r="M40" s="3">
        <v>1998637681250</v>
      </c>
      <c r="N40" s="3"/>
      <c r="O40" s="3">
        <v>1998637681250</v>
      </c>
      <c r="P40" s="3"/>
      <c r="Q40" s="3">
        <v>0</v>
      </c>
    </row>
    <row r="41" spans="1:17" x14ac:dyDescent="0.45">
      <c r="A41" s="2" t="s">
        <v>79</v>
      </c>
      <c r="C41" s="3">
        <v>1999000</v>
      </c>
      <c r="D41" s="3"/>
      <c r="E41" s="3">
        <v>2018624058062</v>
      </c>
      <c r="F41" s="3"/>
      <c r="G41" s="3">
        <v>1998637681249</v>
      </c>
      <c r="H41" s="3"/>
      <c r="I41" s="3">
        <v>19986376813</v>
      </c>
      <c r="J41" s="3"/>
      <c r="K41" s="3">
        <v>1999000</v>
      </c>
      <c r="L41" s="3"/>
      <c r="M41" s="3">
        <v>2018624058062</v>
      </c>
      <c r="N41" s="3"/>
      <c r="O41" s="3">
        <v>1998637681249</v>
      </c>
      <c r="P41" s="3"/>
      <c r="Q41" s="3">
        <v>19986376813</v>
      </c>
    </row>
    <row r="42" spans="1:17" x14ac:dyDescent="0.45">
      <c r="A42" s="2" t="s">
        <v>70</v>
      </c>
      <c r="C42" s="3">
        <v>38458</v>
      </c>
      <c r="D42" s="3"/>
      <c r="E42" s="3">
        <v>35855584997</v>
      </c>
      <c r="F42" s="3"/>
      <c r="G42" s="3">
        <v>35032732966</v>
      </c>
      <c r="H42" s="3"/>
      <c r="I42" s="3">
        <v>822852031</v>
      </c>
      <c r="J42" s="3"/>
      <c r="K42" s="3">
        <v>38458</v>
      </c>
      <c r="L42" s="3"/>
      <c r="M42" s="3">
        <v>35855584997</v>
      </c>
      <c r="N42" s="3"/>
      <c r="O42" s="3">
        <v>34306008508</v>
      </c>
      <c r="P42" s="3"/>
      <c r="Q42" s="3">
        <v>1549576489</v>
      </c>
    </row>
    <row r="43" spans="1:17" x14ac:dyDescent="0.45">
      <c r="A43" s="2" t="s">
        <v>122</v>
      </c>
      <c r="C43" s="3">
        <v>2999000</v>
      </c>
      <c r="D43" s="3"/>
      <c r="E43" s="3">
        <v>3028440995562</v>
      </c>
      <c r="F43" s="3"/>
      <c r="G43" s="3">
        <v>2998456243327</v>
      </c>
      <c r="H43" s="3"/>
      <c r="I43" s="3">
        <v>29984752235</v>
      </c>
      <c r="J43" s="3"/>
      <c r="K43" s="3">
        <v>2999000</v>
      </c>
      <c r="L43" s="3"/>
      <c r="M43" s="3">
        <v>3028440995562</v>
      </c>
      <c r="N43" s="3"/>
      <c r="O43" s="3">
        <v>2999020011452</v>
      </c>
      <c r="P43" s="3"/>
      <c r="Q43" s="3">
        <v>29420984110</v>
      </c>
    </row>
    <row r="44" spans="1:17" x14ac:dyDescent="0.45">
      <c r="A44" s="2" t="s">
        <v>109</v>
      </c>
      <c r="C44" s="3">
        <v>4100</v>
      </c>
      <c r="D44" s="3"/>
      <c r="E44" s="3">
        <v>4140249443</v>
      </c>
      <c r="F44" s="3"/>
      <c r="G44" s="3">
        <v>4029569508</v>
      </c>
      <c r="H44" s="3"/>
      <c r="I44" s="3">
        <v>110679935</v>
      </c>
      <c r="J44" s="3"/>
      <c r="K44" s="3">
        <v>4100</v>
      </c>
      <c r="L44" s="3"/>
      <c r="M44" s="3">
        <v>4140249443</v>
      </c>
      <c r="N44" s="3"/>
      <c r="O44" s="3">
        <v>4091058361</v>
      </c>
      <c r="P44" s="3"/>
      <c r="Q44" s="3">
        <v>49191082</v>
      </c>
    </row>
    <row r="45" spans="1:17" x14ac:dyDescent="0.45">
      <c r="A45" s="2" t="s">
        <v>73</v>
      </c>
      <c r="C45" s="3">
        <v>6498900</v>
      </c>
      <c r="D45" s="3"/>
      <c r="E45" s="3">
        <v>6627676515862</v>
      </c>
      <c r="F45" s="3"/>
      <c r="G45" s="3">
        <v>6562699295119</v>
      </c>
      <c r="H45" s="3"/>
      <c r="I45" s="3">
        <v>64977220743</v>
      </c>
      <c r="J45" s="3"/>
      <c r="K45" s="3">
        <v>6498900</v>
      </c>
      <c r="L45" s="3"/>
      <c r="M45" s="3">
        <v>6627676515862</v>
      </c>
      <c r="N45" s="3"/>
      <c r="O45" s="3">
        <v>6562699295119</v>
      </c>
      <c r="P45" s="3"/>
      <c r="Q45" s="3">
        <v>64977220743</v>
      </c>
    </row>
    <row r="46" spans="1:17" x14ac:dyDescent="0.45">
      <c r="A46" s="2" t="s">
        <v>64</v>
      </c>
      <c r="C46" s="3">
        <v>156899</v>
      </c>
      <c r="D46" s="3"/>
      <c r="E46" s="3">
        <v>101170531586</v>
      </c>
      <c r="F46" s="3"/>
      <c r="G46" s="3">
        <v>99299065781</v>
      </c>
      <c r="H46" s="3"/>
      <c r="I46" s="3">
        <v>1871465805</v>
      </c>
      <c r="J46" s="3"/>
      <c r="K46" s="3">
        <v>156899</v>
      </c>
      <c r="L46" s="3"/>
      <c r="M46" s="3">
        <v>101170531586</v>
      </c>
      <c r="N46" s="3"/>
      <c r="O46" s="3">
        <v>98044101285</v>
      </c>
      <c r="P46" s="3"/>
      <c r="Q46" s="3">
        <v>3126430301</v>
      </c>
    </row>
    <row r="47" spans="1:17" x14ac:dyDescent="0.45">
      <c r="A47" s="2" t="s">
        <v>51</v>
      </c>
      <c r="C47" s="3">
        <v>3466000</v>
      </c>
      <c r="D47" s="3"/>
      <c r="E47" s="3">
        <v>3368383256348</v>
      </c>
      <c r="F47" s="3"/>
      <c r="G47" s="3">
        <v>3340225105818</v>
      </c>
      <c r="H47" s="3"/>
      <c r="I47" s="3">
        <v>28158150530</v>
      </c>
      <c r="J47" s="3"/>
      <c r="K47" s="3">
        <v>3466000</v>
      </c>
      <c r="L47" s="3"/>
      <c r="M47" s="3">
        <v>3368383256348</v>
      </c>
      <c r="N47" s="3"/>
      <c r="O47" s="3">
        <v>3299158538681</v>
      </c>
      <c r="P47" s="3"/>
      <c r="Q47" s="3">
        <v>69224717666</v>
      </c>
    </row>
    <row r="48" spans="1:17" ht="19.5" thickBot="1" x14ac:dyDescent="0.5">
      <c r="C48" s="8">
        <f>SUM(C8:C47)</f>
        <v>175124855</v>
      </c>
      <c r="D48" s="3"/>
      <c r="E48" s="8">
        <f>SUM(E8:E47)</f>
        <v>46677909786682</v>
      </c>
      <c r="F48" s="3"/>
      <c r="G48" s="8">
        <f>SUM(G8:G47)</f>
        <v>46368921523872</v>
      </c>
      <c r="H48" s="3"/>
      <c r="I48" s="8">
        <f>SUM(I8:I47)</f>
        <v>308988262813</v>
      </c>
      <c r="J48" s="3"/>
      <c r="K48" s="8">
        <f>SUM(K8:K47)</f>
        <v>175124855</v>
      </c>
      <c r="L48" s="3"/>
      <c r="M48" s="8">
        <f>SUM(M8:M47)</f>
        <v>46677909786682</v>
      </c>
      <c r="N48" s="3"/>
      <c r="O48" s="8">
        <f>SUM(O8:O47)</f>
        <v>46019174389148</v>
      </c>
      <c r="P48" s="3"/>
      <c r="Q48" s="8">
        <f>SUM(Q8:Q47)</f>
        <v>658735397534</v>
      </c>
    </row>
    <row r="49" ht="19.5" thickTop="1" x14ac:dyDescent="0.4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0"/>
  <sheetViews>
    <sheetView rightToLeft="1" view="pageBreakPreview" zoomScaleNormal="100" zoomScaleSheetLayoutView="100" workbookViewId="0">
      <selection activeCell="I14" sqref="I14"/>
    </sheetView>
  </sheetViews>
  <sheetFormatPr defaultRowHeight="18.75" x14ac:dyDescent="0.45"/>
  <cols>
    <col min="1" max="1" width="33.85546875" style="2" bestFit="1" customWidth="1"/>
    <col min="2" max="2" width="1" style="2" customWidth="1"/>
    <col min="3" max="3" width="12.85546875" style="2" bestFit="1" customWidth="1"/>
    <col min="4" max="4" width="1" style="2" customWidth="1"/>
    <col min="5" max="5" width="16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33.71093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33.7109375" style="2" bestFit="1" customWidth="1"/>
    <col min="18" max="18" width="1" style="2" customWidth="1"/>
    <col min="19" max="19" width="2.5703125" style="2" customWidth="1"/>
    <col min="20" max="20" width="16.140625" style="2" bestFit="1" customWidth="1"/>
    <col min="21" max="21" width="9.140625" style="2"/>
    <col min="22" max="22" width="12.42578125" style="2" bestFit="1" customWidth="1"/>
    <col min="23" max="23" width="14" style="2" bestFit="1" customWidth="1"/>
    <col min="24" max="16384" width="9.140625" style="2"/>
  </cols>
  <sheetData>
    <row r="2" spans="1:23" ht="30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3" ht="30" x14ac:dyDescent="0.45">
      <c r="A3" s="4" t="s">
        <v>208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3" ht="30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23" ht="30" x14ac:dyDescent="0.45">
      <c r="A6" s="4" t="s">
        <v>3</v>
      </c>
      <c r="C6" s="5" t="s">
        <v>210</v>
      </c>
      <c r="D6" s="5" t="s">
        <v>210</v>
      </c>
      <c r="E6" s="5" t="s">
        <v>210</v>
      </c>
      <c r="F6" s="5" t="s">
        <v>210</v>
      </c>
      <c r="G6" s="5" t="s">
        <v>210</v>
      </c>
      <c r="H6" s="5" t="s">
        <v>210</v>
      </c>
      <c r="I6" s="5" t="s">
        <v>210</v>
      </c>
      <c r="K6" s="5" t="s">
        <v>211</v>
      </c>
      <c r="L6" s="5" t="s">
        <v>211</v>
      </c>
      <c r="M6" s="5" t="s">
        <v>211</v>
      </c>
      <c r="N6" s="5" t="s">
        <v>211</v>
      </c>
      <c r="O6" s="5" t="s">
        <v>211</v>
      </c>
      <c r="P6" s="5" t="s">
        <v>211</v>
      </c>
      <c r="Q6" s="5" t="s">
        <v>211</v>
      </c>
    </row>
    <row r="7" spans="1:23" ht="30" x14ac:dyDescent="0.45">
      <c r="A7" s="5" t="s">
        <v>3</v>
      </c>
      <c r="C7" s="14" t="s">
        <v>7</v>
      </c>
      <c r="E7" s="14" t="s">
        <v>219</v>
      </c>
      <c r="G7" s="14" t="s">
        <v>220</v>
      </c>
      <c r="I7" s="14" t="s">
        <v>222</v>
      </c>
      <c r="K7" s="14" t="s">
        <v>7</v>
      </c>
      <c r="M7" s="14" t="s">
        <v>219</v>
      </c>
      <c r="O7" s="6" t="s">
        <v>220</v>
      </c>
      <c r="Q7" s="6" t="s">
        <v>222</v>
      </c>
    </row>
    <row r="8" spans="1:23" x14ac:dyDescent="0.45">
      <c r="A8" s="2" t="s">
        <v>26</v>
      </c>
      <c r="C8" s="3">
        <v>852000</v>
      </c>
      <c r="D8" s="3"/>
      <c r="E8" s="3">
        <v>199812041100</v>
      </c>
      <c r="F8" s="3"/>
      <c r="G8" s="3">
        <v>199294013886</v>
      </c>
      <c r="H8" s="3"/>
      <c r="I8" s="3">
        <v>518027214</v>
      </c>
      <c r="J8" s="3"/>
      <c r="K8" s="3">
        <v>1352000</v>
      </c>
      <c r="L8" s="3"/>
      <c r="M8" s="3">
        <v>324413900475</v>
      </c>
      <c r="N8" s="3"/>
      <c r="O8" s="31">
        <f t="shared" ref="O8:O27" si="0">M8-Q8</f>
        <v>316219577404</v>
      </c>
      <c r="P8" s="3"/>
      <c r="Q8" s="3">
        <v>8194323071</v>
      </c>
      <c r="V8" s="30"/>
      <c r="W8" s="9"/>
    </row>
    <row r="9" spans="1:23" x14ac:dyDescent="0.45">
      <c r="A9" s="2" t="s">
        <v>28</v>
      </c>
      <c r="C9" s="3">
        <v>1500000</v>
      </c>
      <c r="D9" s="3"/>
      <c r="E9" s="3">
        <v>17629540038</v>
      </c>
      <c r="F9" s="3"/>
      <c r="G9" s="3">
        <v>15672866345</v>
      </c>
      <c r="H9" s="3"/>
      <c r="I9" s="3">
        <v>1956673693</v>
      </c>
      <c r="J9" s="3"/>
      <c r="K9" s="3">
        <v>1500000</v>
      </c>
      <c r="L9" s="3"/>
      <c r="M9" s="3">
        <v>17629540038</v>
      </c>
      <c r="N9" s="3"/>
      <c r="O9" s="31">
        <f t="shared" si="0"/>
        <v>15672866345</v>
      </c>
      <c r="P9" s="3"/>
      <c r="Q9" s="3">
        <v>1956673693</v>
      </c>
      <c r="V9" s="32"/>
      <c r="W9" s="9"/>
    </row>
    <row r="10" spans="1:23" x14ac:dyDescent="0.45">
      <c r="A10" s="2" t="s">
        <v>15</v>
      </c>
      <c r="C10" s="3">
        <v>38137</v>
      </c>
      <c r="D10" s="3"/>
      <c r="E10" s="3">
        <v>26695900</v>
      </c>
      <c r="F10" s="3"/>
      <c r="G10" s="3">
        <v>26537059</v>
      </c>
      <c r="H10" s="3"/>
      <c r="I10" s="3">
        <v>158841</v>
      </c>
      <c r="J10" s="3"/>
      <c r="K10" s="3">
        <v>38137</v>
      </c>
      <c r="L10" s="3"/>
      <c r="M10" s="3">
        <v>26695900</v>
      </c>
      <c r="N10" s="3"/>
      <c r="O10" s="31">
        <f t="shared" si="0"/>
        <v>26537059</v>
      </c>
      <c r="P10" s="3"/>
      <c r="Q10" s="3">
        <v>158841</v>
      </c>
      <c r="W10" s="9"/>
    </row>
    <row r="11" spans="1:23" x14ac:dyDescent="0.45">
      <c r="A11" s="2" t="s">
        <v>33</v>
      </c>
      <c r="C11" s="3">
        <v>38137</v>
      </c>
      <c r="D11" s="3"/>
      <c r="E11" s="3">
        <v>110318351</v>
      </c>
      <c r="F11" s="3"/>
      <c r="G11" s="3">
        <v>26695900</v>
      </c>
      <c r="H11" s="3"/>
      <c r="I11" s="3">
        <v>83622451</v>
      </c>
      <c r="J11" s="3"/>
      <c r="K11" s="3">
        <v>38137</v>
      </c>
      <c r="L11" s="3"/>
      <c r="M11" s="3">
        <v>110318351</v>
      </c>
      <c r="N11" s="3"/>
      <c r="O11" s="31">
        <f t="shared" si="0"/>
        <v>26695900</v>
      </c>
      <c r="P11" s="3"/>
      <c r="Q11" s="3">
        <v>83622451</v>
      </c>
      <c r="U11" s="32"/>
      <c r="V11" s="32"/>
      <c r="W11" s="9"/>
    </row>
    <row r="12" spans="1:23" x14ac:dyDescent="0.45">
      <c r="A12" s="2" t="s">
        <v>32</v>
      </c>
      <c r="C12" s="3">
        <v>140490375</v>
      </c>
      <c r="D12" s="3"/>
      <c r="E12" s="3">
        <v>468128358912</v>
      </c>
      <c r="F12" s="3"/>
      <c r="G12" s="3">
        <v>515324947316</v>
      </c>
      <c r="H12" s="3"/>
      <c r="I12" s="3">
        <v>-47196588404</v>
      </c>
      <c r="J12" s="3"/>
      <c r="K12" s="3">
        <v>193882675</v>
      </c>
      <c r="L12" s="3"/>
      <c r="M12" s="3">
        <v>671628170154</v>
      </c>
      <c r="N12" s="3"/>
      <c r="O12" s="31">
        <f t="shared" si="0"/>
        <v>711170279679</v>
      </c>
      <c r="P12" s="3"/>
      <c r="Q12" s="3">
        <v>-39542109525</v>
      </c>
      <c r="U12" s="32"/>
      <c r="V12" s="32"/>
      <c r="W12" s="9"/>
    </row>
    <row r="13" spans="1:23" x14ac:dyDescent="0.45">
      <c r="A13" s="2" t="s">
        <v>223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0</v>
      </c>
      <c r="J13" s="3"/>
      <c r="K13" s="3">
        <v>5043147</v>
      </c>
      <c r="L13" s="3"/>
      <c r="M13" s="3">
        <v>146383696167</v>
      </c>
      <c r="N13" s="3"/>
      <c r="O13" s="31">
        <f t="shared" si="0"/>
        <v>123444874510</v>
      </c>
      <c r="P13" s="3"/>
      <c r="Q13" s="3">
        <v>22938821657</v>
      </c>
      <c r="U13" s="30"/>
      <c r="V13" s="30"/>
      <c r="W13" s="33"/>
    </row>
    <row r="14" spans="1:23" x14ac:dyDescent="0.45">
      <c r="A14" s="2" t="s">
        <v>119</v>
      </c>
      <c r="C14" s="3">
        <v>1000</v>
      </c>
      <c r="D14" s="3"/>
      <c r="E14" s="3">
        <v>1009816938</v>
      </c>
      <c r="F14" s="3"/>
      <c r="G14" s="3">
        <v>950020000</v>
      </c>
      <c r="H14" s="3"/>
      <c r="I14" s="3">
        <v>59796938</v>
      </c>
      <c r="J14" s="3"/>
      <c r="K14" s="3">
        <v>1000</v>
      </c>
      <c r="L14" s="3"/>
      <c r="M14" s="3">
        <v>1009816938</v>
      </c>
      <c r="N14" s="3"/>
      <c r="O14" s="31">
        <f t="shared" si="0"/>
        <v>950020000</v>
      </c>
      <c r="P14" s="3"/>
      <c r="Q14" s="3">
        <v>59796938</v>
      </c>
      <c r="V14" s="30"/>
      <c r="W14" s="33"/>
    </row>
    <row r="15" spans="1:23" x14ac:dyDescent="0.45">
      <c r="A15" s="2" t="s">
        <v>54</v>
      </c>
      <c r="C15" s="3">
        <v>5000</v>
      </c>
      <c r="D15" s="3"/>
      <c r="E15" s="3">
        <v>5049084688</v>
      </c>
      <c r="F15" s="3"/>
      <c r="G15" s="3">
        <v>4999093750</v>
      </c>
      <c r="H15" s="3"/>
      <c r="I15" s="3">
        <v>49990938</v>
      </c>
      <c r="J15" s="3"/>
      <c r="K15" s="3">
        <v>5000</v>
      </c>
      <c r="L15" s="3"/>
      <c r="M15" s="3">
        <v>5049084688</v>
      </c>
      <c r="N15" s="3"/>
      <c r="O15" s="31">
        <f t="shared" si="0"/>
        <v>4999093750</v>
      </c>
      <c r="P15" s="3"/>
      <c r="Q15" s="3">
        <v>49990938</v>
      </c>
      <c r="V15" s="30"/>
      <c r="W15" s="33"/>
    </row>
    <row r="16" spans="1:23" x14ac:dyDescent="0.45">
      <c r="A16" s="2" t="s">
        <v>73</v>
      </c>
      <c r="C16" s="3">
        <v>1000</v>
      </c>
      <c r="D16" s="3"/>
      <c r="E16" s="3">
        <v>1019815125</v>
      </c>
      <c r="F16" s="3"/>
      <c r="G16" s="3">
        <v>1009816937</v>
      </c>
      <c r="H16" s="3"/>
      <c r="I16" s="3">
        <v>9998188</v>
      </c>
      <c r="J16" s="3"/>
      <c r="K16" s="3">
        <v>1000</v>
      </c>
      <c r="L16" s="3"/>
      <c r="M16" s="3">
        <v>1019815125</v>
      </c>
      <c r="N16" s="3"/>
      <c r="O16" s="31">
        <f t="shared" si="0"/>
        <v>1009816937</v>
      </c>
      <c r="P16" s="3"/>
      <c r="Q16" s="3">
        <v>9998188</v>
      </c>
      <c r="V16" s="30"/>
      <c r="W16" s="33"/>
    </row>
    <row r="17" spans="1:17" x14ac:dyDescent="0.45">
      <c r="A17" s="2" t="s">
        <v>79</v>
      </c>
      <c r="C17" s="3">
        <v>1000</v>
      </c>
      <c r="D17" s="3"/>
      <c r="E17" s="3">
        <v>1009816941</v>
      </c>
      <c r="F17" s="3"/>
      <c r="G17" s="3">
        <v>999818751</v>
      </c>
      <c r="H17" s="3"/>
      <c r="I17" s="3">
        <v>9998190</v>
      </c>
      <c r="J17" s="3"/>
      <c r="K17" s="3">
        <v>1000</v>
      </c>
      <c r="L17" s="3"/>
      <c r="M17" s="3">
        <v>1009816941</v>
      </c>
      <c r="N17" s="3"/>
      <c r="O17" s="31">
        <f t="shared" si="0"/>
        <v>999818751</v>
      </c>
      <c r="P17" s="3"/>
      <c r="Q17" s="3">
        <v>9998190</v>
      </c>
    </row>
    <row r="18" spans="1:17" x14ac:dyDescent="0.45">
      <c r="A18" s="2" t="s">
        <v>125</v>
      </c>
      <c r="C18" s="3">
        <v>1000</v>
      </c>
      <c r="D18" s="3"/>
      <c r="E18" s="3">
        <v>1009816938</v>
      </c>
      <c r="F18" s="3"/>
      <c r="G18" s="3">
        <v>999818750</v>
      </c>
      <c r="H18" s="3"/>
      <c r="I18" s="3">
        <v>9998188</v>
      </c>
      <c r="J18" s="3"/>
      <c r="K18" s="3">
        <v>1000</v>
      </c>
      <c r="L18" s="3"/>
      <c r="M18" s="3">
        <v>1009816938</v>
      </c>
      <c r="N18" s="3"/>
      <c r="O18" s="31">
        <f t="shared" si="0"/>
        <v>999818750</v>
      </c>
      <c r="P18" s="3"/>
      <c r="Q18" s="3">
        <v>9998188</v>
      </c>
    </row>
    <row r="19" spans="1:17" x14ac:dyDescent="0.45">
      <c r="A19" s="2" t="s">
        <v>76</v>
      </c>
      <c r="C19" s="3">
        <v>1000</v>
      </c>
      <c r="D19" s="3"/>
      <c r="E19" s="3">
        <v>1009816938</v>
      </c>
      <c r="F19" s="3"/>
      <c r="G19" s="3">
        <v>999818750</v>
      </c>
      <c r="H19" s="3"/>
      <c r="I19" s="3">
        <v>9998188</v>
      </c>
      <c r="J19" s="3"/>
      <c r="K19" s="3">
        <v>1000</v>
      </c>
      <c r="L19" s="3"/>
      <c r="M19" s="3">
        <v>1009816938</v>
      </c>
      <c r="N19" s="3"/>
      <c r="O19" s="31">
        <f t="shared" si="0"/>
        <v>999818750</v>
      </c>
      <c r="P19" s="3"/>
      <c r="Q19" s="3">
        <v>9998188</v>
      </c>
    </row>
    <row r="20" spans="1:17" x14ac:dyDescent="0.45">
      <c r="A20" s="2" t="s">
        <v>116</v>
      </c>
      <c r="C20" s="3">
        <v>5000</v>
      </c>
      <c r="D20" s="3"/>
      <c r="E20" s="3">
        <v>5049084688</v>
      </c>
      <c r="F20" s="3"/>
      <c r="G20" s="3">
        <v>4999093750</v>
      </c>
      <c r="H20" s="3"/>
      <c r="I20" s="3">
        <v>49990938</v>
      </c>
      <c r="J20" s="3"/>
      <c r="K20" s="3">
        <v>5000</v>
      </c>
      <c r="L20" s="3"/>
      <c r="M20" s="3">
        <v>5049084688</v>
      </c>
      <c r="N20" s="3"/>
      <c r="O20" s="31">
        <f t="shared" si="0"/>
        <v>4999093750</v>
      </c>
      <c r="P20" s="3"/>
      <c r="Q20" s="3">
        <v>49990938</v>
      </c>
    </row>
    <row r="21" spans="1:17" x14ac:dyDescent="0.45">
      <c r="A21" s="2" t="s">
        <v>88</v>
      </c>
      <c r="C21" s="3">
        <v>5000</v>
      </c>
      <c r="D21" s="3"/>
      <c r="E21" s="3">
        <v>5049084688</v>
      </c>
      <c r="F21" s="3"/>
      <c r="G21" s="3">
        <v>4999093750</v>
      </c>
      <c r="H21" s="3"/>
      <c r="I21" s="3">
        <v>49990938</v>
      </c>
      <c r="J21" s="3"/>
      <c r="K21" s="3">
        <v>5000</v>
      </c>
      <c r="L21" s="3"/>
      <c r="M21" s="3">
        <v>5049084688</v>
      </c>
      <c r="N21" s="3"/>
      <c r="O21" s="31">
        <f t="shared" si="0"/>
        <v>4999093750</v>
      </c>
      <c r="P21" s="3"/>
      <c r="Q21" s="3">
        <v>49990938</v>
      </c>
    </row>
    <row r="22" spans="1:17" x14ac:dyDescent="0.45">
      <c r="A22" s="2" t="s">
        <v>122</v>
      </c>
      <c r="C22" s="3">
        <v>1000</v>
      </c>
      <c r="D22" s="3"/>
      <c r="E22" s="3">
        <v>1009816942</v>
      </c>
      <c r="F22" s="3"/>
      <c r="G22" s="3">
        <v>1000006673</v>
      </c>
      <c r="H22" s="3"/>
      <c r="I22" s="3">
        <v>9810269</v>
      </c>
      <c r="J22" s="3"/>
      <c r="K22" s="3">
        <v>1000</v>
      </c>
      <c r="L22" s="3"/>
      <c r="M22" s="3">
        <v>1009816942</v>
      </c>
      <c r="N22" s="3"/>
      <c r="O22" s="31">
        <f t="shared" si="0"/>
        <v>1000006673</v>
      </c>
      <c r="P22" s="3"/>
      <c r="Q22" s="3">
        <v>9810269</v>
      </c>
    </row>
    <row r="23" spans="1:17" x14ac:dyDescent="0.45">
      <c r="A23" s="2" t="s">
        <v>91</v>
      </c>
      <c r="C23" s="3">
        <v>5000</v>
      </c>
      <c r="D23" s="3"/>
      <c r="E23" s="3">
        <v>5049084688</v>
      </c>
      <c r="F23" s="3"/>
      <c r="G23" s="3">
        <v>4999093750</v>
      </c>
      <c r="H23" s="3"/>
      <c r="I23" s="3">
        <v>49990938</v>
      </c>
      <c r="J23" s="3"/>
      <c r="K23" s="3">
        <v>5000</v>
      </c>
      <c r="L23" s="3"/>
      <c r="M23" s="3">
        <v>5049084688</v>
      </c>
      <c r="N23" s="3"/>
      <c r="O23" s="31">
        <f t="shared" si="0"/>
        <v>4999093750</v>
      </c>
      <c r="P23" s="3"/>
      <c r="Q23" s="3">
        <v>49990938</v>
      </c>
    </row>
    <row r="24" spans="1:17" x14ac:dyDescent="0.45">
      <c r="A24" s="2" t="s">
        <v>106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J24" s="3"/>
      <c r="K24" s="3">
        <v>1000000</v>
      </c>
      <c r="L24" s="3"/>
      <c r="M24" s="3">
        <v>988716599690</v>
      </c>
      <c r="N24" s="3"/>
      <c r="O24" s="31">
        <f t="shared" si="0"/>
        <v>987122051690</v>
      </c>
      <c r="P24" s="3"/>
      <c r="Q24" s="3">
        <v>1594548000</v>
      </c>
    </row>
    <row r="25" spans="1:17" x14ac:dyDescent="0.45">
      <c r="A25" s="2" t="s">
        <v>224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J25" s="3"/>
      <c r="K25" s="3">
        <v>25500</v>
      </c>
      <c r="L25" s="3"/>
      <c r="M25" s="3">
        <v>25500000000</v>
      </c>
      <c r="N25" s="3"/>
      <c r="O25" s="31">
        <f t="shared" si="0"/>
        <v>25140992369</v>
      </c>
      <c r="P25" s="3"/>
      <c r="Q25" s="3">
        <v>359007631</v>
      </c>
    </row>
    <row r="26" spans="1:17" x14ac:dyDescent="0.45">
      <c r="A26" s="2" t="s">
        <v>94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2927000</v>
      </c>
      <c r="L26" s="3"/>
      <c r="M26" s="3">
        <v>2856268650386</v>
      </c>
      <c r="N26" s="3"/>
      <c r="O26" s="31">
        <f t="shared" si="0"/>
        <v>2903724960426</v>
      </c>
      <c r="P26" s="3"/>
      <c r="Q26" s="3">
        <v>-47456310040</v>
      </c>
    </row>
    <row r="27" spans="1:17" x14ac:dyDescent="0.45">
      <c r="A27" s="2" t="s">
        <v>225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1839750</v>
      </c>
      <c r="L27" s="3"/>
      <c r="M27" s="3">
        <v>662147644822</v>
      </c>
      <c r="N27" s="3"/>
      <c r="O27" s="31">
        <f t="shared" si="0"/>
        <v>694994853158</v>
      </c>
      <c r="P27" s="3"/>
      <c r="Q27" s="3">
        <v>-32847208336</v>
      </c>
    </row>
    <row r="28" spans="1:17" ht="19.5" thickBot="1" x14ac:dyDescent="0.5">
      <c r="C28" s="8">
        <f>SUM(C8:C27)</f>
        <v>142944649</v>
      </c>
      <c r="D28" s="3"/>
      <c r="E28" s="8">
        <f>SUM(E8:E27)</f>
        <v>711972192875</v>
      </c>
      <c r="F28" s="3"/>
      <c r="G28" s="8">
        <f>SUM(G8:G27)</f>
        <v>756300735367</v>
      </c>
      <c r="H28" s="3"/>
      <c r="I28" s="8">
        <f>SUM(I8:I27)</f>
        <v>-44328542492</v>
      </c>
      <c r="J28" s="3"/>
      <c r="K28" s="8">
        <f>SUM(K8:K27)</f>
        <v>207672346</v>
      </c>
      <c r="L28" s="3"/>
      <c r="M28" s="8">
        <f>SUM(M8:M27)</f>
        <v>5719090454557</v>
      </c>
      <c r="N28" s="3"/>
      <c r="O28" s="8">
        <f>SUM(O8:O27)</f>
        <v>5803499363401</v>
      </c>
      <c r="P28" s="3"/>
      <c r="Q28" s="8">
        <f>SUM(Q8:Q27)</f>
        <v>-84408908844</v>
      </c>
    </row>
    <row r="29" spans="1:17" ht="19.5" thickTop="1" x14ac:dyDescent="0.4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21" x14ac:dyDescent="0.55000000000000004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34"/>
    </row>
  </sheetData>
  <mergeCells count="8">
    <mergeCell ref="A2:Q2"/>
    <mergeCell ref="A3:Q3"/>
    <mergeCell ref="A4:Q4"/>
    <mergeCell ref="O7"/>
    <mergeCell ref="Q7"/>
    <mergeCell ref="K6:Q6"/>
    <mergeCell ref="A6:A7"/>
    <mergeCell ref="C6:I6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Mahsa Behnia</cp:lastModifiedBy>
  <cp:lastPrinted>2023-02-25T05:55:23Z</cp:lastPrinted>
  <dcterms:created xsi:type="dcterms:W3CDTF">2023-02-20T07:54:50Z</dcterms:created>
  <dcterms:modified xsi:type="dcterms:W3CDTF">2023-02-26T05:55:06Z</dcterms:modified>
</cp:coreProperties>
</file>