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CFA527F8-8B98-473B-986E-DCEEC14ABC5C}" xr6:coauthVersionLast="47" xr6:coauthVersionMax="47" xr10:uidLastSave="{00000000-0000-0000-0000-000000000000}"/>
  <bookViews>
    <workbookView xWindow="1620" yWindow="495" windowWidth="25470" windowHeight="1419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">تبعی!$A$1:$Q$13</definedName>
  </definedNames>
  <calcPr calcId="191029"/>
</workbook>
</file>

<file path=xl/calcChain.xml><?xml version="1.0" encoding="utf-8"?>
<calcChain xmlns="http://schemas.openxmlformats.org/spreadsheetml/2006/main">
  <c r="Q9" i="12" l="1"/>
  <c r="Q10" i="12"/>
  <c r="Q11" i="12"/>
  <c r="Q12" i="12"/>
  <c r="Q13" i="12"/>
  <c r="Q14" i="12"/>
  <c r="Q15" i="12"/>
  <c r="Q16" i="12"/>
  <c r="Q17" i="12"/>
  <c r="Q18" i="12"/>
  <c r="Q19" i="12"/>
  <c r="Q20" i="12"/>
  <c r="Q21" i="12"/>
  <c r="Q38" i="12" s="1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8" i="12"/>
  <c r="K38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8" i="11"/>
  <c r="Q14" i="10"/>
  <c r="Q13" i="10"/>
  <c r="Q12" i="10"/>
  <c r="Q11" i="10"/>
  <c r="Q10" i="10"/>
  <c r="Q9" i="10"/>
  <c r="Q8" i="10"/>
  <c r="M22" i="9"/>
  <c r="S48" i="7"/>
  <c r="AI38" i="3"/>
  <c r="W23" i="1"/>
  <c r="Y25" i="1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 s="1"/>
  <c r="AK10" i="3"/>
  <c r="S31" i="6"/>
  <c r="U24" i="11"/>
  <c r="K24" i="11"/>
  <c r="K2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8" i="13"/>
  <c r="G2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8" i="13"/>
  <c r="E10" i="15"/>
  <c r="G10" i="15"/>
  <c r="Q48" i="7"/>
  <c r="O48" i="7"/>
  <c r="M48" i="7"/>
  <c r="K48" i="7"/>
  <c r="I48" i="7"/>
  <c r="Q31" i="6"/>
  <c r="O31" i="6"/>
  <c r="M31" i="6"/>
  <c r="K31" i="6"/>
  <c r="K15" i="4"/>
  <c r="AG38" i="3"/>
  <c r="AE38" i="3"/>
  <c r="AC38" i="3"/>
  <c r="AA38" i="3"/>
  <c r="Y38" i="3"/>
  <c r="W38" i="3"/>
  <c r="U38" i="3"/>
  <c r="S38" i="3"/>
  <c r="Q38" i="3"/>
  <c r="O38" i="3"/>
  <c r="E25" i="1"/>
  <c r="G25" i="1"/>
  <c r="I25" i="1"/>
  <c r="K25" i="1"/>
  <c r="M25" i="1"/>
  <c r="O25" i="1"/>
  <c r="Q25" i="1"/>
  <c r="S25" i="1"/>
  <c r="U25" i="1"/>
  <c r="W25" i="1"/>
  <c r="C25" i="1"/>
  <c r="Q24" i="11"/>
  <c r="O24" i="11"/>
  <c r="M24" i="11"/>
  <c r="I24" i="11"/>
  <c r="G24" i="11"/>
  <c r="E24" i="11"/>
  <c r="C24" i="11"/>
  <c r="O15" i="10"/>
  <c r="M15" i="10"/>
  <c r="K15" i="10"/>
  <c r="G15" i="10"/>
  <c r="E15" i="10"/>
  <c r="C15" i="10"/>
  <c r="Q50" i="9"/>
  <c r="O50" i="9"/>
  <c r="M50" i="9"/>
  <c r="K50" i="9"/>
  <c r="I50" i="9"/>
  <c r="G50" i="9"/>
  <c r="E50" i="9"/>
  <c r="C50" i="9"/>
  <c r="C10" i="15"/>
  <c r="I28" i="13"/>
  <c r="E28" i="13"/>
  <c r="O38" i="12"/>
  <c r="M38" i="12"/>
  <c r="I38" i="12"/>
  <c r="G38" i="12"/>
  <c r="E38" i="12"/>
  <c r="C38" i="12"/>
  <c r="S24" i="11" l="1"/>
</calcChain>
</file>

<file path=xl/sharedStrings.xml><?xml version="1.0" encoding="utf-8"?>
<sst xmlns="http://schemas.openxmlformats.org/spreadsheetml/2006/main" count="937" uniqueCount="262">
  <si>
    <t>صندوق سرمایه‌گذاری با درآمد ثابت نگین سامان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</si>
  <si>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</si>
  <si>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</si>
  <si>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</si>
  <si>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</si>
  <si>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</si>
  <si>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</si>
  <si>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</si>
  <si>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</si>
  <si>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</si>
  <si>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</si>
  <si>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</si>
  <si>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</si>
  <si>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</si>
  <si>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</si>
  <si>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</si>
  <si>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</si>
  <si>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</si>
  <si>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بیمه سامان</t>
  </si>
  <si>
    <t>پارس‌ خزر</t>
  </si>
  <si>
    <t>پتروشیمی مارون</t>
  </si>
  <si>
    <t>پیشگامان فن آوری و دانش آرامیس</t>
  </si>
  <si>
    <t>0.02%</t>
  </si>
  <si>
    <t>تامین سرمایه کیمیا</t>
  </si>
  <si>
    <t>سرمایه‌گذاری‌ ملی‌ایران‌</t>
  </si>
  <si>
    <t>صندوق س آوای تاراز زاگرس-سهام</t>
  </si>
  <si>
    <t>صندوق س تجارت شاخصی کاردان</t>
  </si>
  <si>
    <t>صندوق س سروسودمند مدبران-سهام</t>
  </si>
  <si>
    <t>صندوق س. ثروت هیوا-س</t>
  </si>
  <si>
    <t>صندوق س. سهام زرین کوروش-س</t>
  </si>
  <si>
    <t>صندوق س.آرمان سپهر آشنا-م</t>
  </si>
  <si>
    <t>صنعتی زر ماکارون</t>
  </si>
  <si>
    <t>بین المللی ساروج بوشهر</t>
  </si>
  <si>
    <t>تعداد اوراق تبعی</t>
  </si>
  <si>
    <t>قیمت اعمال</t>
  </si>
  <si>
    <t>تاریخ اعمال</t>
  </si>
  <si>
    <t>نرخ موثر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</si>
  <si>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</si>
  <si>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</si>
  <si>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</si>
  <si>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</si>
  <si>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</si>
  <si>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</si>
  <si>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</si>
  <si>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</si>
  <si>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</si>
  <si>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</si>
  <si>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</si>
  <si>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</si>
  <si>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برق نیروی برق حرارتی</t>
  </si>
  <si>
    <t>بله</t>
  </si>
  <si>
    <t>1399/10/23</t>
  </si>
  <si>
    <t>1401/10/22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</si>
  <si>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</si>
  <si>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</si>
  <si>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</si>
  <si>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</si>
  <si>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</si>
  <si>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</si>
  <si>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</si>
  <si>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</si>
  <si>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</si>
  <si>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</si>
  <si>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</si>
  <si>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</si>
  <si>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</si>
  <si>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</si>
  <si>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</si>
  <si>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</si>
  <si>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</si>
  <si>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</si>
  <si>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</si>
  <si>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</si>
  <si>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</si>
  <si>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</si>
  <si>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</si>
  <si>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</si>
  <si>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</si>
  <si>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</si>
  <si>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</si>
  <si>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</si>
  <si>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</si>
  <si>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</si>
  <si>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</si>
  <si>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</si>
  <si>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</si>
  <si>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</si>
  <si>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</si>
  <si>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</si>
  <si>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</si>
  <si>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</si>
  <si>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</si>
  <si>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</si>
  <si>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</si>
  <si>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</si>
  <si>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</si>
  <si>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</si>
  <si>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</si>
  <si>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</si>
  <si>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</si>
  <si>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</si>
  <si>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</si>
  <si>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</si>
  <si>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</si>
  <si>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</si>
  <si>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</si>
  <si>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</si>
  <si>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</si>
  <si>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</si>
  <si>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</si>
  <si>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</si>
  <si>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</si>
  <si>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</si>
  <si>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</si>
  <si>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</si>
  <si>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</si>
  <si>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</si>
  <si>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</si>
  <si>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</si>
  <si>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</si>
  <si>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</si>
  <si>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</si>
  <si>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مرابحه فاران شیمی 14050730</t>
  </si>
  <si>
    <t>1401/07/30</t>
  </si>
  <si>
    <t>1405/07/30</t>
  </si>
  <si>
    <t>مشارکت ش قم0312-سه ماهه18%</t>
  </si>
  <si>
    <t>1399/12/28</t>
  </si>
  <si>
    <t>1403/12/28</t>
  </si>
  <si>
    <t>مشارکت ش کرج0312-سه ماهه18%</t>
  </si>
  <si>
    <t>مشارکت ش اصفهان306-3ماهه18%</t>
  </si>
  <si>
    <t>1399/06/31</t>
  </si>
  <si>
    <t>1403/06/31</t>
  </si>
  <si>
    <t>مشارکت ش اسلامشهر312-3ماهه18%</t>
  </si>
  <si>
    <t>1399/12/26</t>
  </si>
  <si>
    <t>1403/12/26</t>
  </si>
  <si>
    <t>قیمت پایانی</t>
  </si>
  <si>
    <t>قیمت پس از تعدیل</t>
  </si>
  <si>
    <t>درصد تعدیل</t>
  </si>
  <si>
    <t>ارزش ناشی از تعدیل قیمت</t>
  </si>
  <si>
    <t>1.10%</t>
  </si>
  <si>
    <t>0.84%</t>
  </si>
  <si>
    <t>7.87%</t>
  </si>
  <si>
    <t>5.44%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</si>
  <si>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</si>
  <si>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</si>
  <si>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</si>
  <si>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</si>
  <si>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 گواهی سپرده مدت دار ویژه سرمایه گذاری بانک تجارت 1</t>
  </si>
  <si>
    <t>1402/05/24</t>
  </si>
  <si>
    <t>خیر</t>
  </si>
  <si>
    <t>15.61%</t>
  </si>
  <si>
    <t>گواهی سپرده مدت دار ویژه سرمایه گذاری بانک تجارت</t>
  </si>
  <si>
    <t>1402/05/19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</si>
  <si>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</si>
  <si>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</si>
  <si>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</si>
  <si>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</si>
  <si>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</si>
  <si>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</si>
  <si>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</si>
  <si>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</si>
  <si>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</si>
  <si>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</si>
  <si>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</si>
  <si>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</si>
  <si>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</si>
  <si>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</si>
  <si>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</si>
  <si>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</si>
  <si>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</si>
  <si>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</si>
  <si>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</si>
  <si>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</si>
  <si>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</si>
  <si>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</si>
  <si>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</si>
  <si>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</si>
  <si>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</si>
  <si>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</si>
  <si>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</si>
  <si>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</si>
  <si>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</si>
  <si>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</si>
  <si>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</si>
  <si>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</si>
  <si>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</si>
  <si>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</si>
  <si>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</si>
  <si>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</si>
  <si>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</si>
  <si>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تجارت پالایشگاه تهران</t>
  </si>
  <si>
    <t>6501833922</t>
  </si>
  <si>
    <t>سپرده بلند مدت</t>
  </si>
  <si>
    <t>1401/03/08</t>
  </si>
  <si>
    <t>6501834015</t>
  </si>
  <si>
    <t>1401/03/30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</si>
  <si>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</si>
  <si>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</si>
  <si>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</si>
  <si>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</si>
  <si>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</si>
  <si>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</si>
  <si>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</si>
  <si>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</si>
  <si>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</si>
  <si>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</si>
  <si>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</si>
  <si>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1401/08/30</t>
  </si>
  <si>
    <t>بانک آینده جنت آباد مرکزی</t>
  </si>
  <si>
    <t>0404125128001</t>
  </si>
  <si>
    <t>بانک تجارت مرکزی شیراز</t>
  </si>
  <si>
    <t>705984832</t>
  </si>
  <si>
    <t>1401/09/01</t>
  </si>
  <si>
    <t>بانک اقتصاد نوین شهران</t>
  </si>
  <si>
    <t>184-283-6681650-2</t>
  </si>
  <si>
    <t>1401/09/19</t>
  </si>
  <si>
    <t>184-283-6681650-3</t>
  </si>
  <si>
    <t>1401/09/21</t>
  </si>
  <si>
    <t>بانک تجارت شریعتی مشهد</t>
  </si>
  <si>
    <t>432366103</t>
  </si>
  <si>
    <t>1401/09/27</t>
  </si>
  <si>
    <t>بانک سامان باجه تالار بورس</t>
  </si>
  <si>
    <t>2300-111-13470000-1</t>
  </si>
  <si>
    <t>1401/10/07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</si>
  <si>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</si>
  <si>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</si>
  <si>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</si>
  <si>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</si>
  <si>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</si>
  <si>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</si>
  <si>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</si>
  <si>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</si>
  <si>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</si>
  <si>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</si>
  <si>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</si>
  <si>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</si>
  <si>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</si>
  <si>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</si>
  <si>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</si>
  <si>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</si>
  <si>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</si>
  <si>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</si>
  <si>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</si>
  <si>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</si>
  <si>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</si>
  <si>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</si>
  <si>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</si>
  <si>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</si>
  <si>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</si>
  <si>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</si>
  <si>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</si>
  <si>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</si>
  <si>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</si>
  <si>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</si>
  <si>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</si>
  <si>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</si>
  <si>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</si>
  <si>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</si>
  <si>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</si>
  <si>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</si>
  <si>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اوراق مشارکت ش اصفهان306-3ماهه18%</t>
  </si>
  <si>
    <t>درصد از کل
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</si>
</sst>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Black]\(#,##0\);\-\ ;"/>
    <numFmt numFmtId="165" formatCode="#,##0.00\ ;[Black]\(#,##0.00\);\-\ "/>
    <numFmt numFmtId="166" formatCode="0.000"/>
  </numFmts>
  <fonts count="9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20"/>
      <name val="B Mitra"/>
      <charset val="178"/>
    </font>
    <font>
      <sz val="20"/>
      <name val="B Mitra"/>
      <charset val="178"/>
    </font>
    <font>
      <sz val="14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4" fillId="0" borderId="0" xfId="0" applyNumberFormat="1" applyFont="1"/>
    <xf numFmtId="3" fontId="5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3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1"/>
  <sheetViews>
    <sheetView rightToLeft="1" tabSelected="1" topLeftCell="A6" zoomScale="90" zoomScaleNormal="90" workbookViewId="0">
      <selection activeCell="A28" sqref="A28"/>
    </sheetView>
  </sheetViews>
  <sheetFormatPr defaultRowHeight="18" x14ac:dyDescent="0.4"/>
  <cols>
    <col min="1" max="1" width="31.85546875" style="1" bestFit="1" customWidth="1"/>
    <col min="2" max="2" width="1" style="1" customWidth="1"/>
    <col min="3" max="3" width="11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0.140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1.1406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4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7.75" x14ac:dyDescent="0.4">
      <c r="A6" s="20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7.75" x14ac:dyDescent="0.4">
      <c r="A7" s="20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27.75" x14ac:dyDescent="0.4">
      <c r="A8" s="21" t="s">
        <v>3</v>
      </c>
      <c r="C8" s="21" t="s">
        <v>7</v>
      </c>
      <c r="E8" s="21" t="s">
        <v>8</v>
      </c>
      <c r="G8" s="21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ht="18.75" x14ac:dyDescent="0.45">
      <c r="A9" s="2" t="s">
        <v>15</v>
      </c>
      <c r="C9" s="7">
        <v>38137</v>
      </c>
      <c r="D9" s="7"/>
      <c r="E9" s="7">
        <v>26720136</v>
      </c>
      <c r="F9" s="7"/>
      <c r="G9" s="7">
        <v>26537059.395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38137</v>
      </c>
      <c r="R9" s="7"/>
      <c r="S9" s="7">
        <v>700</v>
      </c>
      <c r="T9" s="7"/>
      <c r="U9" s="7">
        <v>26720136</v>
      </c>
      <c r="V9" s="7"/>
      <c r="W9" s="7">
        <v>26537059.395</v>
      </c>
      <c r="Y9" s="4">
        <v>0</v>
      </c>
    </row>
    <row r="10" spans="1:25" ht="18.75" x14ac:dyDescent="0.45">
      <c r="A10" s="2" t="s">
        <v>17</v>
      </c>
      <c r="C10" s="7">
        <v>108054</v>
      </c>
      <c r="D10" s="7"/>
      <c r="E10" s="7">
        <v>54076054</v>
      </c>
      <c r="F10" s="7"/>
      <c r="G10" s="7">
        <v>53705539.350000001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108054</v>
      </c>
      <c r="R10" s="7"/>
      <c r="S10" s="7">
        <v>500</v>
      </c>
      <c r="T10" s="7"/>
      <c r="U10" s="7">
        <v>54076054</v>
      </c>
      <c r="V10" s="7"/>
      <c r="W10" s="7">
        <v>53705539.350000001</v>
      </c>
      <c r="Y10" s="4">
        <v>0</v>
      </c>
    </row>
    <row r="11" spans="1:25" ht="18.75" x14ac:dyDescent="0.45">
      <c r="A11" s="2" t="s">
        <v>18</v>
      </c>
      <c r="C11" s="7">
        <v>59405940</v>
      </c>
      <c r="D11" s="7"/>
      <c r="E11" s="7">
        <v>780238653285</v>
      </c>
      <c r="F11" s="7"/>
      <c r="G11" s="7">
        <v>872618418006.48901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59405940</v>
      </c>
      <c r="R11" s="7"/>
      <c r="S11" s="7">
        <v>15020</v>
      </c>
      <c r="T11" s="7"/>
      <c r="U11" s="7">
        <v>780238653285</v>
      </c>
      <c r="V11" s="7"/>
      <c r="W11" s="7">
        <v>886968169348.14001</v>
      </c>
      <c r="Y11" s="4">
        <v>1.33</v>
      </c>
    </row>
    <row r="12" spans="1:25" ht="18.75" x14ac:dyDescent="0.45">
      <c r="A12" s="2" t="s">
        <v>19</v>
      </c>
      <c r="C12" s="7">
        <v>2493838</v>
      </c>
      <c r="D12" s="7"/>
      <c r="E12" s="7">
        <v>347508981617</v>
      </c>
      <c r="F12" s="7"/>
      <c r="G12" s="7">
        <v>387789917423.87701</v>
      </c>
      <c r="H12" s="7"/>
      <c r="I12" s="7">
        <v>24938380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27432218</v>
      </c>
      <c r="R12" s="7"/>
      <c r="S12" s="7">
        <v>13727</v>
      </c>
      <c r="T12" s="7"/>
      <c r="U12" s="7">
        <v>347508981617</v>
      </c>
      <c r="V12" s="7"/>
      <c r="W12" s="7">
        <v>374321512249.90802</v>
      </c>
      <c r="Y12" s="4">
        <v>0.56000000000000005</v>
      </c>
    </row>
    <row r="13" spans="1:25" ht="18.75" x14ac:dyDescent="0.45">
      <c r="A13" s="2" t="s">
        <v>20</v>
      </c>
      <c r="C13" s="7">
        <v>5487000</v>
      </c>
      <c r="D13" s="7"/>
      <c r="E13" s="7">
        <v>998293584900</v>
      </c>
      <c r="F13" s="7"/>
      <c r="G13" s="7">
        <v>1148904779004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5487000</v>
      </c>
      <c r="R13" s="7"/>
      <c r="S13" s="7">
        <v>214102</v>
      </c>
      <c r="T13" s="7"/>
      <c r="U13" s="7">
        <v>998293584900</v>
      </c>
      <c r="V13" s="7"/>
      <c r="W13" s="7">
        <v>1167787746839.7</v>
      </c>
      <c r="Y13" s="4">
        <v>1.75</v>
      </c>
    </row>
    <row r="14" spans="1:25" ht="18.75" x14ac:dyDescent="0.45">
      <c r="A14" s="2" t="s">
        <v>21</v>
      </c>
      <c r="C14" s="7">
        <v>2635520</v>
      </c>
      <c r="D14" s="7"/>
      <c r="E14" s="7">
        <v>11773894601</v>
      </c>
      <c r="F14" s="7"/>
      <c r="G14" s="7">
        <v>10272387370.176001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2635520</v>
      </c>
      <c r="R14" s="7"/>
      <c r="S14" s="7">
        <v>5088</v>
      </c>
      <c r="T14" s="7"/>
      <c r="U14" s="7">
        <v>11773894601</v>
      </c>
      <c r="V14" s="7"/>
      <c r="W14" s="7">
        <v>13329739081.728001</v>
      </c>
      <c r="Y14" s="4">
        <v>0.02</v>
      </c>
    </row>
    <row r="15" spans="1:25" ht="18.75" x14ac:dyDescent="0.45">
      <c r="A15" s="2" t="s">
        <v>23</v>
      </c>
      <c r="C15" s="7">
        <v>70247</v>
      </c>
      <c r="D15" s="7"/>
      <c r="E15" s="7">
        <v>70310780</v>
      </c>
      <c r="F15" s="7"/>
      <c r="G15" s="7">
        <v>69829030.349999994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70247</v>
      </c>
      <c r="R15" s="7"/>
      <c r="S15" s="7">
        <v>1000</v>
      </c>
      <c r="T15" s="7"/>
      <c r="U15" s="7">
        <v>70310780</v>
      </c>
      <c r="V15" s="7"/>
      <c r="W15" s="7">
        <v>69829030.349999994</v>
      </c>
      <c r="Y15" s="4">
        <v>0</v>
      </c>
    </row>
    <row r="16" spans="1:25" ht="18.75" x14ac:dyDescent="0.45">
      <c r="A16" s="2" t="s">
        <v>24</v>
      </c>
      <c r="C16" s="7">
        <v>13994627</v>
      </c>
      <c r="D16" s="7"/>
      <c r="E16" s="7">
        <v>75080581722</v>
      </c>
      <c r="F16" s="7"/>
      <c r="G16" s="7">
        <v>80268541253.149506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13994627</v>
      </c>
      <c r="R16" s="7"/>
      <c r="S16" s="7">
        <v>7030</v>
      </c>
      <c r="T16" s="7"/>
      <c r="U16" s="7">
        <v>75080581722</v>
      </c>
      <c r="V16" s="7"/>
      <c r="W16" s="7">
        <v>97796853554.530502</v>
      </c>
      <c r="Y16" s="4">
        <v>0.15</v>
      </c>
    </row>
    <row r="17" spans="1:25" ht="18.75" x14ac:dyDescent="0.45">
      <c r="A17" s="2" t="s">
        <v>25</v>
      </c>
      <c r="C17" s="7">
        <v>7000000</v>
      </c>
      <c r="D17" s="7"/>
      <c r="E17" s="7">
        <v>79261837200</v>
      </c>
      <c r="F17" s="7"/>
      <c r="G17" s="7">
        <v>82152328125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7000000</v>
      </c>
      <c r="R17" s="7"/>
      <c r="S17" s="7">
        <v>13520</v>
      </c>
      <c r="T17" s="7"/>
      <c r="U17" s="7">
        <v>79261837200</v>
      </c>
      <c r="V17" s="7"/>
      <c r="W17" s="7">
        <v>94527615000</v>
      </c>
      <c r="Y17" s="4">
        <v>0.14000000000000001</v>
      </c>
    </row>
    <row r="18" spans="1:25" ht="18.75" x14ac:dyDescent="0.45">
      <c r="A18" s="2" t="s">
        <v>26</v>
      </c>
      <c r="C18" s="7">
        <v>1335083</v>
      </c>
      <c r="D18" s="7"/>
      <c r="E18" s="7">
        <v>297810020412</v>
      </c>
      <c r="F18" s="7"/>
      <c r="G18" s="7">
        <v>306851130190.40802</v>
      </c>
      <c r="H18" s="7"/>
      <c r="I18" s="7">
        <v>986292</v>
      </c>
      <c r="J18" s="7"/>
      <c r="K18" s="7">
        <v>236118018470</v>
      </c>
      <c r="L18" s="7"/>
      <c r="M18" s="7">
        <v>-500000</v>
      </c>
      <c r="N18" s="7"/>
      <c r="O18" s="7">
        <v>124601859375</v>
      </c>
      <c r="P18" s="7"/>
      <c r="Q18" s="7">
        <v>1821375</v>
      </c>
      <c r="R18" s="7"/>
      <c r="S18" s="7">
        <v>257270</v>
      </c>
      <c r="T18" s="7"/>
      <c r="U18" s="7">
        <v>419133430471</v>
      </c>
      <c r="V18" s="7"/>
      <c r="W18" s="7">
        <v>468028701388.828</v>
      </c>
      <c r="Y18" s="4">
        <v>0.7</v>
      </c>
    </row>
    <row r="19" spans="1:25" ht="18.75" x14ac:dyDescent="0.45">
      <c r="A19" s="2" t="s">
        <v>27</v>
      </c>
      <c r="C19" s="7">
        <v>1283203</v>
      </c>
      <c r="D19" s="7"/>
      <c r="E19" s="7">
        <v>99831218632</v>
      </c>
      <c r="F19" s="7"/>
      <c r="G19" s="7">
        <v>105354029947.16299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1283203</v>
      </c>
      <c r="R19" s="7"/>
      <c r="S19" s="7">
        <v>95410</v>
      </c>
      <c r="T19" s="7"/>
      <c r="U19" s="7">
        <v>99831218632</v>
      </c>
      <c r="V19" s="7"/>
      <c r="W19" s="7">
        <v>122285012132.10201</v>
      </c>
      <c r="Y19" s="4">
        <v>0.18</v>
      </c>
    </row>
    <row r="20" spans="1:25" ht="18.75" x14ac:dyDescent="0.45">
      <c r="A20" s="2" t="s">
        <v>28</v>
      </c>
      <c r="C20" s="7">
        <v>3500000</v>
      </c>
      <c r="D20" s="7"/>
      <c r="E20" s="7">
        <v>35040600000</v>
      </c>
      <c r="F20" s="7"/>
      <c r="G20" s="7">
        <v>36570021468.75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3500000</v>
      </c>
      <c r="R20" s="7"/>
      <c r="S20" s="7">
        <v>11700</v>
      </c>
      <c r="T20" s="7"/>
      <c r="U20" s="7">
        <v>35040600000</v>
      </c>
      <c r="V20" s="7"/>
      <c r="W20" s="7">
        <v>40901371875</v>
      </c>
      <c r="Y20" s="4">
        <v>0.06</v>
      </c>
    </row>
    <row r="21" spans="1:25" ht="18.75" x14ac:dyDescent="0.45">
      <c r="A21" s="2" t="s">
        <v>29</v>
      </c>
      <c r="C21" s="7">
        <v>5000000</v>
      </c>
      <c r="D21" s="7"/>
      <c r="E21" s="7">
        <v>64029187800</v>
      </c>
      <c r="F21" s="7"/>
      <c r="G21" s="7">
        <v>66011518125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5000000</v>
      </c>
      <c r="R21" s="7"/>
      <c r="S21" s="7">
        <v>15140</v>
      </c>
      <c r="T21" s="7"/>
      <c r="U21" s="7">
        <v>64029187800</v>
      </c>
      <c r="V21" s="7"/>
      <c r="W21" s="7">
        <v>75610106250</v>
      </c>
      <c r="Y21" s="4">
        <v>0.11</v>
      </c>
    </row>
    <row r="22" spans="1:25" ht="18.75" x14ac:dyDescent="0.45">
      <c r="A22" s="2" t="s">
        <v>30</v>
      </c>
      <c r="C22" s="7">
        <v>6989940</v>
      </c>
      <c r="D22" s="7"/>
      <c r="E22" s="7">
        <v>99292763722</v>
      </c>
      <c r="F22" s="7"/>
      <c r="G22" s="7">
        <v>107986029449.72301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6989940</v>
      </c>
      <c r="R22" s="7"/>
      <c r="S22" s="7">
        <v>16429</v>
      </c>
      <c r="T22" s="7"/>
      <c r="U22" s="7">
        <v>99292763722</v>
      </c>
      <c r="V22" s="7"/>
      <c r="W22" s="7">
        <v>114761787814.83299</v>
      </c>
      <c r="Y22" s="4">
        <v>0.17</v>
      </c>
    </row>
    <row r="23" spans="1:25" ht="18.75" x14ac:dyDescent="0.45">
      <c r="A23" s="2" t="s">
        <v>31</v>
      </c>
      <c r="C23" s="7">
        <v>193882675</v>
      </c>
      <c r="D23" s="7"/>
      <c r="E23" s="7">
        <v>636757594578</v>
      </c>
      <c r="F23" s="7"/>
      <c r="G23" s="7">
        <v>711170279679.03699</v>
      </c>
      <c r="H23" s="7"/>
      <c r="I23" s="7">
        <v>0</v>
      </c>
      <c r="J23" s="7"/>
      <c r="K23" s="7">
        <v>0</v>
      </c>
      <c r="L23" s="7"/>
      <c r="M23" s="7">
        <v>-53392300</v>
      </c>
      <c r="N23" s="7"/>
      <c r="O23" s="7">
        <v>203499811242</v>
      </c>
      <c r="P23" s="7"/>
      <c r="Q23" s="7">
        <v>140490375</v>
      </c>
      <c r="R23" s="7"/>
      <c r="S23" s="7">
        <v>4167</v>
      </c>
      <c r="T23" s="7"/>
      <c r="U23" s="7">
        <v>461404368629</v>
      </c>
      <c r="V23" s="7"/>
      <c r="W23" s="7">
        <f>581940123438.881-1293</f>
        <v>581940122145.88098</v>
      </c>
      <c r="Y23" s="4">
        <v>0.87</v>
      </c>
    </row>
    <row r="24" spans="1:25" ht="18.75" x14ac:dyDescent="0.45">
      <c r="A24" s="2" t="s">
        <v>32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5043147</v>
      </c>
      <c r="J24" s="7"/>
      <c r="K24" s="7">
        <v>123444874510</v>
      </c>
      <c r="L24" s="7"/>
      <c r="M24" s="7">
        <v>-5043147</v>
      </c>
      <c r="N24" s="7"/>
      <c r="O24" s="7">
        <v>146383696167</v>
      </c>
      <c r="P24" s="7"/>
      <c r="Q24" s="7">
        <v>0</v>
      </c>
      <c r="R24" s="7"/>
      <c r="S24" s="7">
        <v>0</v>
      </c>
      <c r="T24" s="7"/>
      <c r="U24" s="7">
        <v>0</v>
      </c>
      <c r="V24" s="7"/>
      <c r="W24" s="7">
        <v>0</v>
      </c>
      <c r="Y24" s="4">
        <v>0</v>
      </c>
    </row>
    <row r="25" spans="1:25" s="4" customFormat="1" ht="18.75" thickBot="1" x14ac:dyDescent="0.45">
      <c r="C25" s="9">
        <f>SUM(C9:C24)</f>
        <v>303224264</v>
      </c>
      <c r="E25" s="9">
        <f>SUM(E9:E24)</f>
        <v>3525070025439</v>
      </c>
      <c r="G25" s="9">
        <f>SUM(G9:G24)</f>
        <v>3916099451671.8682</v>
      </c>
      <c r="I25" s="9">
        <f>SUM(I9:I24)</f>
        <v>30967819</v>
      </c>
      <c r="K25" s="9">
        <f>SUM(K9:K24)</f>
        <v>359562892980</v>
      </c>
      <c r="M25" s="9">
        <f>SUM(M9:M24)</f>
        <v>-58935447</v>
      </c>
      <c r="O25" s="9">
        <f>SUM(O9:O24)</f>
        <v>474485366784</v>
      </c>
      <c r="Q25" s="9">
        <f>SUM(Q9:Q24)</f>
        <v>275256636</v>
      </c>
      <c r="S25" s="9">
        <f>SUM(S9:S24)</f>
        <v>670803</v>
      </c>
      <c r="U25" s="9">
        <f>SUM(U9:U24)</f>
        <v>3471040209549</v>
      </c>
      <c r="W25" s="9">
        <f>SUM(W9:W24)</f>
        <v>4038408809309.7456</v>
      </c>
      <c r="Y25" s="16">
        <f>SUM(Y9:Y24)</f>
        <v>6.04</v>
      </c>
    </row>
    <row r="26" spans="1:25" ht="18.75" thickTop="1" x14ac:dyDescent="0.4"/>
    <row r="28" spans="1:25" x14ac:dyDescent="0.4">
      <c r="W28" s="7"/>
    </row>
    <row r="31" spans="1:25" x14ac:dyDescent="0.4">
      <c r="W31" s="6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X18"/>
  <sheetViews>
    <sheetView rightToLeft="1" workbookViewId="0">
      <selection activeCell="Q11" sqref="Q11:Q14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2.85546875" style="1" customWidth="1"/>
    <col min="20" max="20" width="12.7109375" style="1" bestFit="1" customWidth="1"/>
    <col min="21" max="22" width="12.42578125" style="1" bestFit="1" customWidth="1"/>
    <col min="23" max="23" width="1.140625" style="1" customWidth="1"/>
    <col min="24" max="24" width="12.7109375" style="1" bestFit="1" customWidth="1"/>
    <col min="25" max="16384" width="9.140625" style="1"/>
  </cols>
  <sheetData>
    <row r="2" spans="1:24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27.75" x14ac:dyDescent="0.4">
      <c r="A3" s="20" t="s">
        <v>224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24" ht="27.75" x14ac:dyDescent="0.4">
      <c r="A6" s="20" t="s">
        <v>3</v>
      </c>
      <c r="C6" s="21" t="s">
        <v>226</v>
      </c>
      <c r="D6" s="21" t="s">
        <v>226</v>
      </c>
      <c r="E6" s="21" t="s">
        <v>226</v>
      </c>
      <c r="F6" s="21" t="s">
        <v>226</v>
      </c>
      <c r="G6" s="21" t="s">
        <v>226</v>
      </c>
      <c r="H6" s="21" t="s">
        <v>226</v>
      </c>
      <c r="I6" s="21" t="s">
        <v>226</v>
      </c>
      <c r="K6" s="21" t="s">
        <v>227</v>
      </c>
      <c r="L6" s="21" t="s">
        <v>227</v>
      </c>
      <c r="M6" s="21" t="s">
        <v>227</v>
      </c>
      <c r="N6" s="21" t="s">
        <v>227</v>
      </c>
      <c r="O6" s="21" t="s">
        <v>227</v>
      </c>
      <c r="P6" s="21" t="s">
        <v>227</v>
      </c>
      <c r="Q6" s="21" t="s">
        <v>227</v>
      </c>
    </row>
    <row r="7" spans="1:24" ht="27.75" x14ac:dyDescent="0.4">
      <c r="A7" s="21" t="s">
        <v>3</v>
      </c>
      <c r="C7" s="23" t="s">
        <v>7</v>
      </c>
      <c r="E7" s="11" t="s">
        <v>240</v>
      </c>
      <c r="G7" s="11" t="s">
        <v>241</v>
      </c>
      <c r="I7" s="11" t="s">
        <v>243</v>
      </c>
      <c r="K7" s="11" t="s">
        <v>7</v>
      </c>
      <c r="M7" s="11" t="s">
        <v>240</v>
      </c>
      <c r="O7" s="11" t="s">
        <v>241</v>
      </c>
      <c r="Q7" s="11" t="s">
        <v>243</v>
      </c>
    </row>
    <row r="8" spans="1:24" ht="18.75" x14ac:dyDescent="0.45">
      <c r="A8" s="28" t="s">
        <v>31</v>
      </c>
      <c r="C8" s="7">
        <v>53392300</v>
      </c>
      <c r="D8" s="7"/>
      <c r="E8" s="7">
        <v>203499811242</v>
      </c>
      <c r="F8" s="7"/>
      <c r="G8" s="7">
        <v>195845332363</v>
      </c>
      <c r="H8" s="7"/>
      <c r="I8" s="7">
        <v>7654478879</v>
      </c>
      <c r="J8" s="7"/>
      <c r="K8" s="7">
        <v>53392300</v>
      </c>
      <c r="L8" s="7"/>
      <c r="M8" s="7">
        <v>203499811242</v>
      </c>
      <c r="N8" s="7"/>
      <c r="O8" s="7">
        <v>195845332363</v>
      </c>
      <c r="P8" s="7"/>
      <c r="Q8" s="7">
        <f>M8-N8-O8</f>
        <v>7654478879</v>
      </c>
      <c r="T8" s="3"/>
      <c r="U8" s="3"/>
      <c r="V8" s="3"/>
      <c r="X8" s="3"/>
    </row>
    <row r="9" spans="1:24" ht="18.75" x14ac:dyDescent="0.45">
      <c r="A9" s="28" t="s">
        <v>32</v>
      </c>
      <c r="C9" s="7">
        <v>5043147</v>
      </c>
      <c r="D9" s="7"/>
      <c r="E9" s="7">
        <v>146383696167</v>
      </c>
      <c r="F9" s="7"/>
      <c r="G9" s="7">
        <v>123444874510</v>
      </c>
      <c r="H9" s="7"/>
      <c r="I9" s="7">
        <v>22938821657</v>
      </c>
      <c r="J9" s="7"/>
      <c r="K9" s="7">
        <v>5043147</v>
      </c>
      <c r="L9" s="7"/>
      <c r="M9" s="7">
        <v>146383696167</v>
      </c>
      <c r="N9" s="7"/>
      <c r="O9" s="7">
        <v>123444874510</v>
      </c>
      <c r="P9" s="7"/>
      <c r="Q9" s="7">
        <f>M9-N9-O9</f>
        <v>22938821657</v>
      </c>
      <c r="T9" s="3"/>
      <c r="U9" s="26"/>
      <c r="V9" s="26"/>
      <c r="X9" s="3"/>
    </row>
    <row r="10" spans="1:24" ht="18.75" x14ac:dyDescent="0.45">
      <c r="A10" s="28" t="s">
        <v>26</v>
      </c>
      <c r="C10" s="7">
        <v>500000</v>
      </c>
      <c r="D10" s="7"/>
      <c r="E10" s="7">
        <v>124601859375</v>
      </c>
      <c r="F10" s="7"/>
      <c r="G10" s="7">
        <v>116925563518</v>
      </c>
      <c r="H10" s="7"/>
      <c r="I10" s="7">
        <v>7676295857</v>
      </c>
      <c r="J10" s="7"/>
      <c r="K10" s="7">
        <v>500000</v>
      </c>
      <c r="L10" s="7"/>
      <c r="M10" s="7">
        <v>124601859375</v>
      </c>
      <c r="N10" s="7"/>
      <c r="O10" s="7">
        <v>116925563518</v>
      </c>
      <c r="P10" s="7"/>
      <c r="Q10" s="7">
        <f>M10-N10-O10</f>
        <v>7676295857</v>
      </c>
      <c r="T10" s="25"/>
      <c r="U10" s="26"/>
      <c r="X10" s="3"/>
    </row>
    <row r="11" spans="1:24" ht="18.75" x14ac:dyDescent="0.45">
      <c r="A11" s="28" t="s">
        <v>113</v>
      </c>
      <c r="C11" s="7">
        <v>1000000</v>
      </c>
      <c r="D11" s="7"/>
      <c r="E11" s="7">
        <v>988716599690</v>
      </c>
      <c r="F11" s="7"/>
      <c r="G11" s="7">
        <v>987122051690</v>
      </c>
      <c r="H11" s="7"/>
      <c r="I11" s="7">
        <v>1594548000</v>
      </c>
      <c r="J11" s="7"/>
      <c r="K11" s="7">
        <v>1000000</v>
      </c>
      <c r="L11" s="7"/>
      <c r="M11" s="7">
        <v>988716599690</v>
      </c>
      <c r="N11" s="7"/>
      <c r="O11" s="7">
        <v>987122051690</v>
      </c>
      <c r="P11" s="7"/>
      <c r="Q11" s="7">
        <f t="shared" ref="Q11:Q14" si="0">M11-N11-O11</f>
        <v>1594548000</v>
      </c>
      <c r="T11" s="3"/>
      <c r="U11" s="26"/>
      <c r="X11" s="3"/>
    </row>
    <row r="12" spans="1:24" ht="18.75" x14ac:dyDescent="0.45">
      <c r="A12" s="28" t="s">
        <v>68</v>
      </c>
      <c r="C12" s="7">
        <v>25500</v>
      </c>
      <c r="D12" s="7"/>
      <c r="E12" s="7">
        <v>25500000000</v>
      </c>
      <c r="F12" s="7"/>
      <c r="G12" s="7">
        <v>25140992369</v>
      </c>
      <c r="H12" s="7"/>
      <c r="I12" s="7">
        <v>359007631</v>
      </c>
      <c r="J12" s="7"/>
      <c r="K12" s="7">
        <v>25500</v>
      </c>
      <c r="L12" s="7"/>
      <c r="M12" s="7">
        <v>25500000000</v>
      </c>
      <c r="N12" s="7"/>
      <c r="O12" s="7">
        <v>25140992369</v>
      </c>
      <c r="P12" s="7"/>
      <c r="Q12" s="7">
        <f t="shared" si="0"/>
        <v>359007631</v>
      </c>
      <c r="T12" s="3"/>
      <c r="X12" s="3"/>
    </row>
    <row r="13" spans="1:24" ht="18.75" x14ac:dyDescent="0.45">
      <c r="A13" s="28" t="s">
        <v>101</v>
      </c>
      <c r="C13" s="7">
        <v>2927000</v>
      </c>
      <c r="D13" s="7"/>
      <c r="E13" s="7">
        <v>2856268650386</v>
      </c>
      <c r="F13" s="7"/>
      <c r="G13" s="7">
        <v>2903724960426</v>
      </c>
      <c r="H13" s="7"/>
      <c r="I13" s="7">
        <v>-47456310040</v>
      </c>
      <c r="J13" s="7"/>
      <c r="K13" s="7">
        <v>2927000</v>
      </c>
      <c r="L13" s="7"/>
      <c r="M13" s="7">
        <v>2856268650386</v>
      </c>
      <c r="N13" s="7"/>
      <c r="O13" s="7">
        <v>2903724960426</v>
      </c>
      <c r="P13" s="7"/>
      <c r="Q13" s="7">
        <f>M13-N13-O13</f>
        <v>-47456310040</v>
      </c>
      <c r="T13" s="3"/>
      <c r="U13" s="3"/>
      <c r="X13" s="3"/>
    </row>
    <row r="14" spans="1:24" ht="18.75" x14ac:dyDescent="0.45">
      <c r="A14" s="28" t="s">
        <v>49</v>
      </c>
      <c r="C14" s="7">
        <v>1839750</v>
      </c>
      <c r="D14" s="7"/>
      <c r="E14" s="7">
        <v>662147644822</v>
      </c>
      <c r="F14" s="7"/>
      <c r="G14" s="7">
        <v>694994853159</v>
      </c>
      <c r="H14" s="7"/>
      <c r="I14" s="7">
        <v>-32847208336</v>
      </c>
      <c r="J14" s="7"/>
      <c r="K14" s="7">
        <v>1839750</v>
      </c>
      <c r="L14" s="7"/>
      <c r="M14" s="7">
        <v>662147644822</v>
      </c>
      <c r="N14" s="7"/>
      <c r="O14" s="7">
        <v>694994853159</v>
      </c>
      <c r="P14" s="7"/>
      <c r="Q14" s="7">
        <f t="shared" si="0"/>
        <v>-32847208337</v>
      </c>
      <c r="T14" s="3"/>
      <c r="X14" s="3"/>
    </row>
    <row r="15" spans="1:24" ht="18.75" thickBot="1" x14ac:dyDescent="0.45">
      <c r="C15" s="9">
        <f>SUM(C8:C14)</f>
        <v>64727697</v>
      </c>
      <c r="D15" s="7"/>
      <c r="E15" s="9">
        <f>SUM(E8:E14)</f>
        <v>5007118261682</v>
      </c>
      <c r="F15" s="7"/>
      <c r="G15" s="9">
        <f>SUM(G8:G14)</f>
        <v>5047198628035</v>
      </c>
      <c r="H15" s="7"/>
      <c r="I15" s="9">
        <v>-12478139922</v>
      </c>
      <c r="J15" s="7"/>
      <c r="K15" s="9">
        <f>SUM(K8:K14)</f>
        <v>64727697</v>
      </c>
      <c r="L15" s="7"/>
      <c r="M15" s="9">
        <f>SUM(M8:M14)</f>
        <v>5007118261682</v>
      </c>
      <c r="N15" s="7"/>
      <c r="O15" s="9">
        <f>SUM(O8:O14)</f>
        <v>5047198628035</v>
      </c>
      <c r="P15" s="7"/>
      <c r="Q15" s="9">
        <v>-12478139922</v>
      </c>
      <c r="X15" s="3"/>
    </row>
    <row r="16" spans="1:24" ht="18.75" thickTop="1" x14ac:dyDescent="0.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8" spans="17:17" x14ac:dyDescent="0.4">
      <c r="Q18" s="27"/>
    </row>
  </sheetData>
  <mergeCells count="7">
    <mergeCell ref="A2:Q2"/>
    <mergeCell ref="A3:Q3"/>
    <mergeCell ref="A4:Q4"/>
    <mergeCell ref="K6:Q6"/>
    <mergeCell ref="A6:A7"/>
    <mergeCell ref="C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5"/>
  <sheetViews>
    <sheetView rightToLeft="1" view="pageBreakPreview" topLeftCell="A7" zoomScale="60" zoomScaleNormal="100" workbookViewId="0">
      <selection activeCell="S24" sqref="S24"/>
    </sheetView>
  </sheetViews>
  <sheetFormatPr defaultRowHeight="18" x14ac:dyDescent="0.4"/>
  <cols>
    <col min="1" max="1" width="53.710937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3.5703125" style="1" bestFit="1" customWidth="1"/>
    <col min="6" max="6" width="1" style="1" customWidth="1"/>
    <col min="7" max="7" width="22" style="1" bestFit="1" customWidth="1"/>
    <col min="8" max="8" width="1" style="1" customWidth="1"/>
    <col min="9" max="9" width="23.5703125" style="1" bestFit="1" customWidth="1"/>
    <col min="10" max="10" width="1" style="1" customWidth="1"/>
    <col min="11" max="11" width="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3.57031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3.5703125" style="1" bestFit="1" customWidth="1"/>
    <col min="20" max="20" width="1" style="1" customWidth="1"/>
    <col min="21" max="21" width="15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7.75" x14ac:dyDescent="0.4">
      <c r="A3" s="20" t="s">
        <v>224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7.75" x14ac:dyDescent="0.4">
      <c r="A6" s="20" t="s">
        <v>3</v>
      </c>
      <c r="C6" s="21" t="s">
        <v>226</v>
      </c>
      <c r="D6" s="21" t="s">
        <v>226</v>
      </c>
      <c r="E6" s="21" t="s">
        <v>226</v>
      </c>
      <c r="F6" s="21" t="s">
        <v>226</v>
      </c>
      <c r="G6" s="21" t="s">
        <v>226</v>
      </c>
      <c r="H6" s="21" t="s">
        <v>226</v>
      </c>
      <c r="I6" s="21" t="s">
        <v>226</v>
      </c>
      <c r="J6" s="21" t="s">
        <v>226</v>
      </c>
      <c r="K6" s="21" t="s">
        <v>226</v>
      </c>
      <c r="M6" s="21" t="s">
        <v>227</v>
      </c>
      <c r="N6" s="21" t="s">
        <v>227</v>
      </c>
      <c r="O6" s="21" t="s">
        <v>227</v>
      </c>
      <c r="P6" s="21" t="s">
        <v>227</v>
      </c>
      <c r="Q6" s="21" t="s">
        <v>227</v>
      </c>
      <c r="R6" s="21" t="s">
        <v>227</v>
      </c>
      <c r="S6" s="21" t="s">
        <v>227</v>
      </c>
      <c r="T6" s="21" t="s">
        <v>227</v>
      </c>
      <c r="U6" s="21" t="s">
        <v>227</v>
      </c>
    </row>
    <row r="7" spans="1:21" ht="57.75" customHeight="1" x14ac:dyDescent="0.4">
      <c r="A7" s="21" t="s">
        <v>3</v>
      </c>
      <c r="C7" s="11" t="s">
        <v>244</v>
      </c>
      <c r="E7" s="11" t="s">
        <v>245</v>
      </c>
      <c r="G7" s="11" t="s">
        <v>246</v>
      </c>
      <c r="I7" s="11" t="s">
        <v>158</v>
      </c>
      <c r="K7" s="11" t="s">
        <v>247</v>
      </c>
      <c r="M7" s="11" t="s">
        <v>244</v>
      </c>
      <c r="O7" s="11" t="s">
        <v>245</v>
      </c>
      <c r="Q7" s="11" t="s">
        <v>246</v>
      </c>
      <c r="S7" s="11" t="s">
        <v>158</v>
      </c>
      <c r="U7" s="29" t="s">
        <v>261</v>
      </c>
    </row>
    <row r="8" spans="1:21" s="32" customFormat="1" ht="37.5" customHeight="1" x14ac:dyDescent="0.25">
      <c r="A8" s="31" t="s">
        <v>31</v>
      </c>
      <c r="C8" s="33">
        <v>0</v>
      </c>
      <c r="D8" s="33"/>
      <c r="E8" s="33">
        <v>66615176122</v>
      </c>
      <c r="F8" s="33"/>
      <c r="G8" s="33">
        <v>7654478879</v>
      </c>
      <c r="H8" s="33"/>
      <c r="I8" s="33">
        <v>74269655001</v>
      </c>
      <c r="J8" s="34"/>
      <c r="K8" s="34">
        <v>5.47</v>
      </c>
      <c r="L8" s="34"/>
      <c r="M8" s="33">
        <v>0</v>
      </c>
      <c r="N8" s="33"/>
      <c r="O8" s="33">
        <v>66615176122</v>
      </c>
      <c r="P8" s="33"/>
      <c r="Q8" s="33">
        <v>7654478879</v>
      </c>
      <c r="R8" s="33"/>
      <c r="S8" s="33">
        <f>Q8+O8+M8</f>
        <v>74269655001</v>
      </c>
      <c r="T8" s="34"/>
      <c r="U8" s="34">
        <v>5.47</v>
      </c>
    </row>
    <row r="9" spans="1:21" s="32" customFormat="1" ht="37.5" customHeight="1" x14ac:dyDescent="0.25">
      <c r="A9" s="31" t="s">
        <v>32</v>
      </c>
      <c r="C9" s="33">
        <v>0</v>
      </c>
      <c r="D9" s="33"/>
      <c r="E9" s="33">
        <v>0</v>
      </c>
      <c r="F9" s="33"/>
      <c r="G9" s="33">
        <v>22938821657</v>
      </c>
      <c r="H9" s="33"/>
      <c r="I9" s="33">
        <v>22938821657</v>
      </c>
      <c r="J9" s="34"/>
      <c r="K9" s="34">
        <v>1.69</v>
      </c>
      <c r="L9" s="34"/>
      <c r="M9" s="33">
        <v>0</v>
      </c>
      <c r="N9" s="33"/>
      <c r="O9" s="33">
        <v>0</v>
      </c>
      <c r="P9" s="33"/>
      <c r="Q9" s="33">
        <v>22938821657</v>
      </c>
      <c r="R9" s="33"/>
      <c r="S9" s="33">
        <f t="shared" ref="S9:S23" si="0">Q9+O9+M9</f>
        <v>22938821657</v>
      </c>
      <c r="T9" s="34"/>
      <c r="U9" s="34">
        <v>1.69</v>
      </c>
    </row>
    <row r="10" spans="1:21" s="32" customFormat="1" ht="37.5" customHeight="1" x14ac:dyDescent="0.25">
      <c r="A10" s="31" t="s">
        <v>26</v>
      </c>
      <c r="C10" s="33">
        <v>0</v>
      </c>
      <c r="D10" s="33"/>
      <c r="E10" s="33">
        <v>41985116246</v>
      </c>
      <c r="F10" s="33"/>
      <c r="G10" s="33">
        <v>7676295857</v>
      </c>
      <c r="H10" s="33"/>
      <c r="I10" s="33">
        <v>49661412103</v>
      </c>
      <c r="J10" s="34"/>
      <c r="K10" s="34">
        <v>3.66</v>
      </c>
      <c r="L10" s="34"/>
      <c r="M10" s="33">
        <v>0</v>
      </c>
      <c r="N10" s="33"/>
      <c r="O10" s="33">
        <v>41985116246</v>
      </c>
      <c r="P10" s="33"/>
      <c r="Q10" s="33">
        <v>7676295857</v>
      </c>
      <c r="R10" s="33"/>
      <c r="S10" s="33">
        <f t="shared" si="0"/>
        <v>49661412103</v>
      </c>
      <c r="T10" s="34"/>
      <c r="U10" s="34">
        <v>3.66</v>
      </c>
    </row>
    <row r="11" spans="1:21" s="32" customFormat="1" ht="37.5" customHeight="1" x14ac:dyDescent="0.25">
      <c r="A11" s="31" t="s">
        <v>28</v>
      </c>
      <c r="C11" s="33">
        <v>0</v>
      </c>
      <c r="D11" s="33"/>
      <c r="E11" s="33">
        <v>4331350407</v>
      </c>
      <c r="F11" s="33"/>
      <c r="G11" s="33">
        <v>0</v>
      </c>
      <c r="H11" s="33"/>
      <c r="I11" s="33">
        <v>4331350407</v>
      </c>
      <c r="J11" s="34"/>
      <c r="K11" s="34">
        <v>0.32</v>
      </c>
      <c r="L11" s="34"/>
      <c r="M11" s="33">
        <v>0</v>
      </c>
      <c r="N11" s="33"/>
      <c r="O11" s="33">
        <v>4331350407</v>
      </c>
      <c r="P11" s="33"/>
      <c r="Q11" s="33">
        <v>0</v>
      </c>
      <c r="R11" s="33"/>
      <c r="S11" s="33">
        <f t="shared" si="0"/>
        <v>4331350407</v>
      </c>
      <c r="T11" s="34"/>
      <c r="U11" s="34">
        <v>0.32</v>
      </c>
    </row>
    <row r="12" spans="1:21" s="32" customFormat="1" ht="37.5" customHeight="1" x14ac:dyDescent="0.25">
      <c r="A12" s="31" t="s">
        <v>23</v>
      </c>
      <c r="C12" s="33">
        <v>0</v>
      </c>
      <c r="D12" s="33"/>
      <c r="E12" s="33">
        <v>0</v>
      </c>
      <c r="F12" s="33"/>
      <c r="G12" s="33">
        <v>0</v>
      </c>
      <c r="H12" s="33"/>
      <c r="I12" s="33">
        <v>0</v>
      </c>
      <c r="J12" s="34"/>
      <c r="K12" s="34">
        <v>0</v>
      </c>
      <c r="L12" s="34"/>
      <c r="M12" s="33">
        <v>0</v>
      </c>
      <c r="N12" s="33"/>
      <c r="O12" s="33">
        <v>0</v>
      </c>
      <c r="P12" s="33"/>
      <c r="Q12" s="33">
        <v>0</v>
      </c>
      <c r="R12" s="33"/>
      <c r="S12" s="33">
        <f t="shared" si="0"/>
        <v>0</v>
      </c>
      <c r="T12" s="34"/>
      <c r="U12" s="34">
        <v>0</v>
      </c>
    </row>
    <row r="13" spans="1:21" s="32" customFormat="1" ht="37.5" customHeight="1" x14ac:dyDescent="0.25">
      <c r="A13" s="31" t="s">
        <v>20</v>
      </c>
      <c r="C13" s="33">
        <v>0</v>
      </c>
      <c r="D13" s="33"/>
      <c r="E13" s="33">
        <v>18882967835</v>
      </c>
      <c r="F13" s="33"/>
      <c r="G13" s="33">
        <v>0</v>
      </c>
      <c r="H13" s="33"/>
      <c r="I13" s="33">
        <v>18882967835</v>
      </c>
      <c r="J13" s="34"/>
      <c r="K13" s="34">
        <v>1.39</v>
      </c>
      <c r="L13" s="34"/>
      <c r="M13" s="33">
        <v>0</v>
      </c>
      <c r="N13" s="33"/>
      <c r="O13" s="33">
        <v>18882967835</v>
      </c>
      <c r="P13" s="33"/>
      <c r="Q13" s="33">
        <v>0</v>
      </c>
      <c r="R13" s="33"/>
      <c r="S13" s="33">
        <f t="shared" si="0"/>
        <v>18882967835</v>
      </c>
      <c r="T13" s="34"/>
      <c r="U13" s="34">
        <v>1.39</v>
      </c>
    </row>
    <row r="14" spans="1:21" s="32" customFormat="1" ht="37.5" customHeight="1" x14ac:dyDescent="0.25">
      <c r="A14" s="31" t="s">
        <v>18</v>
      </c>
      <c r="C14" s="33">
        <v>0</v>
      </c>
      <c r="D14" s="33"/>
      <c r="E14" s="33">
        <v>14349751342</v>
      </c>
      <c r="F14" s="33"/>
      <c r="G14" s="33">
        <v>0</v>
      </c>
      <c r="H14" s="33"/>
      <c r="I14" s="33">
        <v>14349751342</v>
      </c>
      <c r="J14" s="34"/>
      <c r="K14" s="34">
        <v>1.06</v>
      </c>
      <c r="L14" s="34"/>
      <c r="M14" s="33">
        <v>0</v>
      </c>
      <c r="N14" s="33"/>
      <c r="O14" s="33">
        <v>14349751342</v>
      </c>
      <c r="P14" s="33"/>
      <c r="Q14" s="33">
        <v>0</v>
      </c>
      <c r="R14" s="33"/>
      <c r="S14" s="33">
        <f t="shared" si="0"/>
        <v>14349751342</v>
      </c>
      <c r="T14" s="34"/>
      <c r="U14" s="34">
        <v>1.06</v>
      </c>
    </row>
    <row r="15" spans="1:21" s="32" customFormat="1" ht="37.5" customHeight="1" x14ac:dyDescent="0.25">
      <c r="A15" s="31" t="s">
        <v>15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4"/>
      <c r="K15" s="34">
        <v>0</v>
      </c>
      <c r="L15" s="34"/>
      <c r="M15" s="33">
        <v>0</v>
      </c>
      <c r="N15" s="33"/>
      <c r="O15" s="33">
        <v>0</v>
      </c>
      <c r="P15" s="33"/>
      <c r="Q15" s="33">
        <v>0</v>
      </c>
      <c r="R15" s="33"/>
      <c r="S15" s="33">
        <f t="shared" si="0"/>
        <v>0</v>
      </c>
      <c r="T15" s="34"/>
      <c r="U15" s="34">
        <v>0</v>
      </c>
    </row>
    <row r="16" spans="1:21" s="32" customFormat="1" ht="37.5" customHeight="1" x14ac:dyDescent="0.25">
      <c r="A16" s="31" t="s">
        <v>17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v>0</v>
      </c>
      <c r="J16" s="34"/>
      <c r="K16" s="34">
        <v>0</v>
      </c>
      <c r="L16" s="34"/>
      <c r="M16" s="33">
        <v>0</v>
      </c>
      <c r="N16" s="33"/>
      <c r="O16" s="33">
        <v>0</v>
      </c>
      <c r="P16" s="33"/>
      <c r="Q16" s="33">
        <v>0</v>
      </c>
      <c r="R16" s="33"/>
      <c r="S16" s="33">
        <f t="shared" si="0"/>
        <v>0</v>
      </c>
      <c r="T16" s="34"/>
      <c r="U16" s="34">
        <v>0</v>
      </c>
    </row>
    <row r="17" spans="1:21" s="32" customFormat="1" ht="37.5" customHeight="1" x14ac:dyDescent="0.25">
      <c r="A17" s="31" t="s">
        <v>29</v>
      </c>
      <c r="C17" s="33">
        <v>0</v>
      </c>
      <c r="D17" s="33"/>
      <c r="E17" s="33">
        <v>9598588125</v>
      </c>
      <c r="F17" s="33"/>
      <c r="G17" s="33">
        <v>0</v>
      </c>
      <c r="H17" s="33"/>
      <c r="I17" s="33">
        <v>9598588125</v>
      </c>
      <c r="J17" s="34"/>
      <c r="K17" s="34">
        <v>0.71</v>
      </c>
      <c r="L17" s="34"/>
      <c r="M17" s="33">
        <v>0</v>
      </c>
      <c r="N17" s="33"/>
      <c r="O17" s="33">
        <v>9598588125</v>
      </c>
      <c r="P17" s="33"/>
      <c r="Q17" s="33">
        <v>0</v>
      </c>
      <c r="R17" s="33"/>
      <c r="S17" s="33">
        <f t="shared" si="0"/>
        <v>9598588125</v>
      </c>
      <c r="T17" s="34"/>
      <c r="U17" s="34">
        <v>0.71</v>
      </c>
    </row>
    <row r="18" spans="1:21" s="32" customFormat="1" ht="37.5" customHeight="1" x14ac:dyDescent="0.25">
      <c r="A18" s="31" t="s">
        <v>30</v>
      </c>
      <c r="C18" s="33">
        <v>0</v>
      </c>
      <c r="D18" s="33"/>
      <c r="E18" s="33">
        <v>6775758365</v>
      </c>
      <c r="F18" s="33"/>
      <c r="G18" s="33">
        <v>0</v>
      </c>
      <c r="H18" s="33"/>
      <c r="I18" s="33">
        <v>6775758365</v>
      </c>
      <c r="J18" s="34"/>
      <c r="K18" s="34">
        <v>0.5</v>
      </c>
      <c r="L18" s="34"/>
      <c r="M18" s="33">
        <v>0</v>
      </c>
      <c r="N18" s="33"/>
      <c r="O18" s="33">
        <v>6775758365</v>
      </c>
      <c r="P18" s="33"/>
      <c r="Q18" s="33">
        <v>0</v>
      </c>
      <c r="R18" s="33"/>
      <c r="S18" s="33">
        <f t="shared" si="0"/>
        <v>6775758365</v>
      </c>
      <c r="T18" s="34"/>
      <c r="U18" s="34">
        <v>0.5</v>
      </c>
    </row>
    <row r="19" spans="1:21" s="32" customFormat="1" ht="37.5" customHeight="1" x14ac:dyDescent="0.25">
      <c r="A19" s="31" t="s">
        <v>21</v>
      </c>
      <c r="C19" s="33">
        <v>0</v>
      </c>
      <c r="D19" s="33"/>
      <c r="E19" s="33">
        <v>3057351711</v>
      </c>
      <c r="F19" s="33"/>
      <c r="G19" s="33">
        <v>0</v>
      </c>
      <c r="H19" s="33"/>
      <c r="I19" s="33">
        <v>3057351711</v>
      </c>
      <c r="J19" s="34"/>
      <c r="K19" s="34">
        <v>0.23</v>
      </c>
      <c r="L19" s="34"/>
      <c r="M19" s="33">
        <v>0</v>
      </c>
      <c r="N19" s="33"/>
      <c r="O19" s="33">
        <v>3057351711</v>
      </c>
      <c r="P19" s="33"/>
      <c r="Q19" s="33">
        <v>0</v>
      </c>
      <c r="R19" s="33"/>
      <c r="S19" s="33">
        <f t="shared" si="0"/>
        <v>3057351711</v>
      </c>
      <c r="T19" s="34"/>
      <c r="U19" s="34">
        <v>0.23</v>
      </c>
    </row>
    <row r="20" spans="1:21" s="32" customFormat="1" ht="37.5" customHeight="1" x14ac:dyDescent="0.25">
      <c r="A20" s="31" t="s">
        <v>19</v>
      </c>
      <c r="C20" s="33">
        <v>0</v>
      </c>
      <c r="D20" s="33"/>
      <c r="E20" s="33">
        <v>-13468405173</v>
      </c>
      <c r="F20" s="33"/>
      <c r="G20" s="33">
        <v>0</v>
      </c>
      <c r="H20" s="33"/>
      <c r="I20" s="33">
        <v>-13468405173</v>
      </c>
      <c r="J20" s="34"/>
      <c r="K20" s="34">
        <v>-0.99</v>
      </c>
      <c r="L20" s="34"/>
      <c r="M20" s="33">
        <v>0</v>
      </c>
      <c r="N20" s="33"/>
      <c r="O20" s="33">
        <v>-13468405173</v>
      </c>
      <c r="P20" s="33"/>
      <c r="Q20" s="33">
        <v>0</v>
      </c>
      <c r="R20" s="33"/>
      <c r="S20" s="33">
        <f t="shared" si="0"/>
        <v>-13468405173</v>
      </c>
      <c r="T20" s="34"/>
      <c r="U20" s="34">
        <v>-0.99</v>
      </c>
    </row>
    <row r="21" spans="1:21" s="32" customFormat="1" ht="37.5" customHeight="1" x14ac:dyDescent="0.25">
      <c r="A21" s="31" t="s">
        <v>25</v>
      </c>
      <c r="C21" s="33">
        <v>0</v>
      </c>
      <c r="D21" s="33"/>
      <c r="E21" s="33">
        <v>12375286875</v>
      </c>
      <c r="F21" s="33"/>
      <c r="G21" s="33">
        <v>0</v>
      </c>
      <c r="H21" s="33"/>
      <c r="I21" s="33">
        <v>12375286875</v>
      </c>
      <c r="J21" s="34"/>
      <c r="K21" s="34">
        <v>0.91</v>
      </c>
      <c r="L21" s="34"/>
      <c r="M21" s="33">
        <v>0</v>
      </c>
      <c r="N21" s="33"/>
      <c r="O21" s="33">
        <v>12375286875</v>
      </c>
      <c r="P21" s="33"/>
      <c r="Q21" s="33">
        <v>0</v>
      </c>
      <c r="R21" s="33"/>
      <c r="S21" s="33">
        <f t="shared" si="0"/>
        <v>12375286875</v>
      </c>
      <c r="T21" s="34"/>
      <c r="U21" s="34">
        <v>0.91</v>
      </c>
    </row>
    <row r="22" spans="1:21" s="32" customFormat="1" ht="37.5" customHeight="1" x14ac:dyDescent="0.25">
      <c r="A22" s="31" t="s">
        <v>24</v>
      </c>
      <c r="C22" s="33">
        <v>0</v>
      </c>
      <c r="D22" s="33"/>
      <c r="E22" s="33">
        <v>17528312301</v>
      </c>
      <c r="F22" s="33"/>
      <c r="G22" s="33">
        <v>0</v>
      </c>
      <c r="H22" s="33"/>
      <c r="I22" s="33">
        <v>17528312301</v>
      </c>
      <c r="J22" s="34"/>
      <c r="K22" s="34">
        <v>1.29</v>
      </c>
      <c r="L22" s="34"/>
      <c r="M22" s="33">
        <v>0</v>
      </c>
      <c r="N22" s="33"/>
      <c r="O22" s="33">
        <v>17528312301</v>
      </c>
      <c r="P22" s="33"/>
      <c r="Q22" s="33">
        <v>0</v>
      </c>
      <c r="R22" s="33"/>
      <c r="S22" s="33">
        <f t="shared" si="0"/>
        <v>17528312301</v>
      </c>
      <c r="T22" s="34"/>
      <c r="U22" s="34">
        <v>1.29</v>
      </c>
    </row>
    <row r="23" spans="1:21" s="32" customFormat="1" ht="37.5" customHeight="1" x14ac:dyDescent="0.25">
      <c r="A23" s="31" t="s">
        <v>27</v>
      </c>
      <c r="C23" s="33">
        <v>0</v>
      </c>
      <c r="D23" s="33"/>
      <c r="E23" s="33">
        <v>16930982185</v>
      </c>
      <c r="F23" s="33"/>
      <c r="G23" s="33">
        <v>0</v>
      </c>
      <c r="H23" s="33"/>
      <c r="I23" s="33">
        <v>16930982185</v>
      </c>
      <c r="J23" s="34"/>
      <c r="K23" s="34">
        <v>1.25</v>
      </c>
      <c r="L23" s="34"/>
      <c r="M23" s="33">
        <v>0</v>
      </c>
      <c r="N23" s="33"/>
      <c r="O23" s="33">
        <v>16930982185</v>
      </c>
      <c r="P23" s="33"/>
      <c r="Q23" s="33">
        <v>0</v>
      </c>
      <c r="R23" s="33"/>
      <c r="S23" s="33">
        <f t="shared" si="0"/>
        <v>16930982185</v>
      </c>
      <c r="T23" s="34"/>
      <c r="U23" s="34">
        <v>1.25</v>
      </c>
    </row>
    <row r="24" spans="1:21" s="32" customFormat="1" ht="37.5" customHeight="1" thickBot="1" x14ac:dyDescent="0.3">
      <c r="A24" s="35"/>
      <c r="C24" s="36">
        <f>SUM(C8:C23)</f>
        <v>0</v>
      </c>
      <c r="D24" s="34"/>
      <c r="E24" s="36">
        <f>SUM(E8:E23)</f>
        <v>198962236341</v>
      </c>
      <c r="F24" s="34"/>
      <c r="G24" s="36">
        <f>SUM(G8:G23)</f>
        <v>38269596393</v>
      </c>
      <c r="H24" s="34"/>
      <c r="I24" s="36">
        <f>SUM(I8:I23)</f>
        <v>237231832734</v>
      </c>
      <c r="J24" s="34"/>
      <c r="K24" s="37">
        <f>SUM(K8:K23)</f>
        <v>17.490000000000002</v>
      </c>
      <c r="L24" s="34"/>
      <c r="M24" s="36">
        <f>SUM(M8:M23)</f>
        <v>0</v>
      </c>
      <c r="N24" s="34"/>
      <c r="O24" s="36">
        <f>SUM(O8:O23)</f>
        <v>198962236341</v>
      </c>
      <c r="P24" s="34"/>
      <c r="Q24" s="36">
        <f>SUM(Q8:Q23)</f>
        <v>38269596393</v>
      </c>
      <c r="R24" s="34"/>
      <c r="S24" s="36">
        <f>SUM(S8:S23)</f>
        <v>237231832734</v>
      </c>
      <c r="T24" s="34"/>
      <c r="U24" s="38">
        <f>SUM(U8:U23)</f>
        <v>17.490000000000002</v>
      </c>
    </row>
    <row r="25" spans="1:21" s="30" customFormat="1" ht="27.75" customHeight="1" thickTop="1" x14ac:dyDescent="0.25"/>
  </sheetData>
  <mergeCells count="7">
    <mergeCell ref="A2:U2"/>
    <mergeCell ref="A3:U3"/>
    <mergeCell ref="A4:U4"/>
    <mergeCell ref="U7"/>
    <mergeCell ref="M6:U6"/>
    <mergeCell ref="C6:K6"/>
    <mergeCell ref="A6:A7"/>
  </mergeCells>
  <pageMargins left="0.7" right="0.19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view="pageBreakPreview" topLeftCell="A19" zoomScale="86" zoomScaleNormal="100" zoomScaleSheetLayoutView="86" workbookViewId="0">
      <selection activeCell="Q38" sqref="Q38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2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7.75" x14ac:dyDescent="0.4">
      <c r="A3" s="20" t="s">
        <v>224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7.75" x14ac:dyDescent="0.4">
      <c r="A6" s="20" t="s">
        <v>228</v>
      </c>
      <c r="C6" s="21" t="s">
        <v>226</v>
      </c>
      <c r="D6" s="21" t="s">
        <v>226</v>
      </c>
      <c r="E6" s="21" t="s">
        <v>226</v>
      </c>
      <c r="F6" s="21" t="s">
        <v>226</v>
      </c>
      <c r="G6" s="21" t="s">
        <v>226</v>
      </c>
      <c r="H6" s="21" t="s">
        <v>226</v>
      </c>
      <c r="I6" s="21" t="s">
        <v>226</v>
      </c>
      <c r="K6" s="21" t="s">
        <v>227</v>
      </c>
      <c r="L6" s="21" t="s">
        <v>227</v>
      </c>
      <c r="M6" s="21" t="s">
        <v>227</v>
      </c>
      <c r="N6" s="21" t="s">
        <v>227</v>
      </c>
      <c r="O6" s="21" t="s">
        <v>227</v>
      </c>
      <c r="P6" s="21" t="s">
        <v>227</v>
      </c>
      <c r="Q6" s="21" t="s">
        <v>227</v>
      </c>
    </row>
    <row r="7" spans="1:17" ht="27.75" x14ac:dyDescent="0.4">
      <c r="A7" s="21" t="s">
        <v>228</v>
      </c>
      <c r="C7" s="11" t="s">
        <v>248</v>
      </c>
      <c r="E7" s="11" t="s">
        <v>245</v>
      </c>
      <c r="G7" s="11" t="s">
        <v>246</v>
      </c>
      <c r="I7" s="11" t="s">
        <v>249</v>
      </c>
      <c r="K7" s="11" t="s">
        <v>248</v>
      </c>
      <c r="M7" s="11" t="s">
        <v>245</v>
      </c>
      <c r="O7" s="11" t="s">
        <v>246</v>
      </c>
      <c r="Q7" s="23" t="s">
        <v>249</v>
      </c>
    </row>
    <row r="8" spans="1:17" ht="22.5" customHeight="1" x14ac:dyDescent="0.45">
      <c r="A8" s="2" t="s">
        <v>68</v>
      </c>
      <c r="C8" s="7">
        <v>0</v>
      </c>
      <c r="D8" s="7"/>
      <c r="E8" s="7">
        <v>0</v>
      </c>
      <c r="F8" s="7"/>
      <c r="G8" s="7">
        <v>359007631</v>
      </c>
      <c r="H8" s="7"/>
      <c r="I8" s="7">
        <v>359007631</v>
      </c>
      <c r="J8" s="7"/>
      <c r="K8" s="7">
        <v>0</v>
      </c>
      <c r="L8" s="7"/>
      <c r="M8" s="7">
        <v>0</v>
      </c>
      <c r="N8" s="7"/>
      <c r="O8" s="7">
        <v>359007631</v>
      </c>
      <c r="P8" s="7"/>
      <c r="Q8" s="7">
        <f>K8+M8+O8</f>
        <v>359007631</v>
      </c>
    </row>
    <row r="9" spans="1:17" ht="22.5" customHeight="1" x14ac:dyDescent="0.45">
      <c r="A9" s="2" t="s">
        <v>113</v>
      </c>
      <c r="C9" s="7">
        <v>22253341234</v>
      </c>
      <c r="D9" s="7"/>
      <c r="E9" s="7">
        <v>1033046623</v>
      </c>
      <c r="F9" s="7"/>
      <c r="G9" s="7">
        <v>1594548000</v>
      </c>
      <c r="H9" s="7"/>
      <c r="I9" s="7">
        <v>24880935857</v>
      </c>
      <c r="J9" s="7"/>
      <c r="K9" s="7">
        <v>22253341234</v>
      </c>
      <c r="L9" s="7"/>
      <c r="M9" s="7">
        <v>1033046623</v>
      </c>
      <c r="N9" s="7"/>
      <c r="O9" s="7">
        <v>1594548000</v>
      </c>
      <c r="P9" s="7"/>
      <c r="Q9" s="7">
        <f t="shared" ref="Q9:Q37" si="0">K9+M9+O9</f>
        <v>24880935857</v>
      </c>
    </row>
    <row r="10" spans="1:17" ht="22.5" customHeight="1" x14ac:dyDescent="0.45">
      <c r="A10" s="2" t="s">
        <v>49</v>
      </c>
      <c r="C10" s="7">
        <v>0</v>
      </c>
      <c r="D10" s="7"/>
      <c r="E10" s="7">
        <v>0</v>
      </c>
      <c r="F10" s="7"/>
      <c r="G10" s="7">
        <v>-32847208336</v>
      </c>
      <c r="H10" s="7"/>
      <c r="I10" s="7">
        <v>-32847208336</v>
      </c>
      <c r="J10" s="7"/>
      <c r="K10" s="7">
        <v>0</v>
      </c>
      <c r="L10" s="7"/>
      <c r="M10" s="7">
        <v>0</v>
      </c>
      <c r="N10" s="7"/>
      <c r="O10" s="7">
        <v>-32847208336</v>
      </c>
      <c r="P10" s="7"/>
      <c r="Q10" s="7">
        <f t="shared" si="0"/>
        <v>-32847208336</v>
      </c>
    </row>
    <row r="11" spans="1:17" ht="22.5" customHeight="1" x14ac:dyDescent="0.45">
      <c r="A11" s="2" t="s">
        <v>101</v>
      </c>
      <c r="C11" s="7">
        <v>43245655760</v>
      </c>
      <c r="D11" s="7"/>
      <c r="E11" s="7">
        <v>-4368412096</v>
      </c>
      <c r="F11" s="7"/>
      <c r="G11" s="7">
        <v>-47456310040</v>
      </c>
      <c r="H11" s="7"/>
      <c r="I11" s="7">
        <v>-8579066376</v>
      </c>
      <c r="J11" s="7"/>
      <c r="K11" s="7">
        <v>43245655760</v>
      </c>
      <c r="L11" s="7"/>
      <c r="M11" s="7">
        <v>-4368412096</v>
      </c>
      <c r="N11" s="7"/>
      <c r="O11" s="7">
        <v>-47456310040</v>
      </c>
      <c r="P11" s="7"/>
      <c r="Q11" s="7">
        <f t="shared" si="0"/>
        <v>-8579066376</v>
      </c>
    </row>
    <row r="12" spans="1:17" ht="22.5" customHeight="1" x14ac:dyDescent="0.45">
      <c r="A12" s="2" t="s">
        <v>62</v>
      </c>
      <c r="C12" s="7">
        <v>555416306</v>
      </c>
      <c r="D12" s="7"/>
      <c r="E12" s="7">
        <v>0</v>
      </c>
      <c r="F12" s="7"/>
      <c r="G12" s="7">
        <v>0</v>
      </c>
      <c r="H12" s="7"/>
      <c r="I12" s="7">
        <v>555416306</v>
      </c>
      <c r="J12" s="7"/>
      <c r="K12" s="7">
        <v>555416306</v>
      </c>
      <c r="L12" s="7"/>
      <c r="M12" s="7">
        <v>0</v>
      </c>
      <c r="N12" s="7"/>
      <c r="O12" s="7">
        <v>0</v>
      </c>
      <c r="P12" s="7"/>
      <c r="Q12" s="7">
        <f t="shared" si="0"/>
        <v>555416306</v>
      </c>
    </row>
    <row r="13" spans="1:17" ht="22.5" customHeight="1" x14ac:dyDescent="0.45">
      <c r="A13" s="2" t="s">
        <v>129</v>
      </c>
      <c r="C13" s="7">
        <v>2911998754</v>
      </c>
      <c r="D13" s="7"/>
      <c r="E13" s="7">
        <v>-563768125</v>
      </c>
      <c r="F13" s="7"/>
      <c r="G13" s="7">
        <v>0</v>
      </c>
      <c r="H13" s="7"/>
      <c r="I13" s="7">
        <v>2348230629</v>
      </c>
      <c r="J13" s="7"/>
      <c r="K13" s="7">
        <v>2911998754</v>
      </c>
      <c r="L13" s="7"/>
      <c r="M13" s="7">
        <v>-563768125</v>
      </c>
      <c r="N13" s="7"/>
      <c r="O13" s="7">
        <v>0</v>
      </c>
      <c r="P13" s="7"/>
      <c r="Q13" s="7">
        <f t="shared" si="0"/>
        <v>2348230629</v>
      </c>
    </row>
    <row r="14" spans="1:17" ht="22.5" customHeight="1" x14ac:dyDescent="0.45">
      <c r="A14" s="2" t="s">
        <v>95</v>
      </c>
      <c r="C14" s="7">
        <v>15033892565</v>
      </c>
      <c r="D14" s="7"/>
      <c r="E14" s="7">
        <v>0</v>
      </c>
      <c r="F14" s="7"/>
      <c r="G14" s="7">
        <v>0</v>
      </c>
      <c r="H14" s="7"/>
      <c r="I14" s="7">
        <v>15033892565</v>
      </c>
      <c r="J14" s="7"/>
      <c r="K14" s="7">
        <v>15033892565</v>
      </c>
      <c r="L14" s="7"/>
      <c r="M14" s="7">
        <v>0</v>
      </c>
      <c r="N14" s="7"/>
      <c r="O14" s="7">
        <v>0</v>
      </c>
      <c r="P14" s="7"/>
      <c r="Q14" s="7">
        <f t="shared" si="0"/>
        <v>15033892565</v>
      </c>
    </row>
    <row r="15" spans="1:17" ht="22.5" customHeight="1" x14ac:dyDescent="0.45">
      <c r="A15" s="2" t="s">
        <v>122</v>
      </c>
      <c r="C15" s="7">
        <v>7621671541</v>
      </c>
      <c r="D15" s="7"/>
      <c r="E15" s="7">
        <v>0</v>
      </c>
      <c r="F15" s="7"/>
      <c r="G15" s="7">
        <v>0</v>
      </c>
      <c r="H15" s="7"/>
      <c r="I15" s="7">
        <v>7621671541</v>
      </c>
      <c r="J15" s="7"/>
      <c r="K15" s="7">
        <v>7621671541</v>
      </c>
      <c r="L15" s="7"/>
      <c r="M15" s="7">
        <v>0</v>
      </c>
      <c r="N15" s="7"/>
      <c r="O15" s="7">
        <v>0</v>
      </c>
      <c r="P15" s="7"/>
      <c r="Q15" s="7">
        <f t="shared" si="0"/>
        <v>7621671541</v>
      </c>
    </row>
    <row r="16" spans="1:17" ht="22.5" customHeight="1" x14ac:dyDescent="0.45">
      <c r="A16" s="2" t="s">
        <v>110</v>
      </c>
      <c r="C16" s="7">
        <v>14652393412</v>
      </c>
      <c r="D16" s="7"/>
      <c r="E16" s="7">
        <v>0</v>
      </c>
      <c r="F16" s="7"/>
      <c r="G16" s="7">
        <v>0</v>
      </c>
      <c r="H16" s="7"/>
      <c r="I16" s="7">
        <v>14652393412</v>
      </c>
      <c r="J16" s="7"/>
      <c r="K16" s="7">
        <v>14652393412</v>
      </c>
      <c r="L16" s="7"/>
      <c r="M16" s="7">
        <v>0</v>
      </c>
      <c r="N16" s="7"/>
      <c r="O16" s="7">
        <v>0</v>
      </c>
      <c r="P16" s="7"/>
      <c r="Q16" s="7">
        <f t="shared" si="0"/>
        <v>14652393412</v>
      </c>
    </row>
    <row r="17" spans="1:17" ht="22.5" customHeight="1" x14ac:dyDescent="0.45">
      <c r="A17" s="2" t="s">
        <v>98</v>
      </c>
      <c r="C17" s="7">
        <v>37137013936</v>
      </c>
      <c r="D17" s="7"/>
      <c r="E17" s="7">
        <v>0</v>
      </c>
      <c r="F17" s="7"/>
      <c r="G17" s="7">
        <v>0</v>
      </c>
      <c r="H17" s="7"/>
      <c r="I17" s="7">
        <v>37137013936</v>
      </c>
      <c r="J17" s="7"/>
      <c r="K17" s="7">
        <v>37137013936</v>
      </c>
      <c r="L17" s="7"/>
      <c r="M17" s="7">
        <v>0</v>
      </c>
      <c r="N17" s="7"/>
      <c r="O17" s="7">
        <v>0</v>
      </c>
      <c r="P17" s="7"/>
      <c r="Q17" s="7">
        <f t="shared" si="0"/>
        <v>37137013936</v>
      </c>
    </row>
    <row r="18" spans="1:17" ht="22.5" customHeight="1" x14ac:dyDescent="0.45">
      <c r="A18" s="2" t="s">
        <v>107</v>
      </c>
      <c r="C18" s="7">
        <v>28984947534</v>
      </c>
      <c r="D18" s="7"/>
      <c r="E18" s="7">
        <v>83385844076</v>
      </c>
      <c r="F18" s="7"/>
      <c r="G18" s="7">
        <v>0</v>
      </c>
      <c r="H18" s="7"/>
      <c r="I18" s="7">
        <v>112370791610</v>
      </c>
      <c r="J18" s="7"/>
      <c r="K18" s="7">
        <v>28984947534</v>
      </c>
      <c r="L18" s="7"/>
      <c r="M18" s="7">
        <v>83385844076</v>
      </c>
      <c r="N18" s="7"/>
      <c r="O18" s="7">
        <v>0</v>
      </c>
      <c r="P18" s="7"/>
      <c r="Q18" s="7">
        <f t="shared" si="0"/>
        <v>112370791610</v>
      </c>
    </row>
    <row r="19" spans="1:17" ht="22.5" customHeight="1" x14ac:dyDescent="0.45">
      <c r="A19" s="2" t="s">
        <v>83</v>
      </c>
      <c r="C19" s="7">
        <v>21851129872</v>
      </c>
      <c r="D19" s="7"/>
      <c r="E19" s="7">
        <v>-13762785482</v>
      </c>
      <c r="F19" s="7"/>
      <c r="G19" s="7">
        <v>0</v>
      </c>
      <c r="H19" s="7"/>
      <c r="I19" s="7">
        <v>8088344390</v>
      </c>
      <c r="J19" s="7"/>
      <c r="K19" s="7">
        <v>21851129872</v>
      </c>
      <c r="L19" s="7"/>
      <c r="M19" s="7">
        <v>-13762785482</v>
      </c>
      <c r="N19" s="7"/>
      <c r="O19" s="7">
        <v>0</v>
      </c>
      <c r="P19" s="7"/>
      <c r="Q19" s="7">
        <f t="shared" si="0"/>
        <v>8088344390</v>
      </c>
    </row>
    <row r="20" spans="1:17" ht="22.5" customHeight="1" x14ac:dyDescent="0.45">
      <c r="A20" s="2" t="s">
        <v>104</v>
      </c>
      <c r="C20" s="7">
        <v>18300082191</v>
      </c>
      <c r="D20" s="7"/>
      <c r="E20" s="7">
        <v>2260290248</v>
      </c>
      <c r="F20" s="7"/>
      <c r="G20" s="7">
        <v>0</v>
      </c>
      <c r="H20" s="7"/>
      <c r="I20" s="7">
        <v>20560372439</v>
      </c>
      <c r="J20" s="7"/>
      <c r="K20" s="7">
        <v>18300082191</v>
      </c>
      <c r="L20" s="7"/>
      <c r="M20" s="7">
        <v>2260290248</v>
      </c>
      <c r="N20" s="7"/>
      <c r="O20" s="7">
        <v>0</v>
      </c>
      <c r="P20" s="7"/>
      <c r="Q20" s="7">
        <f t="shared" si="0"/>
        <v>20560372439</v>
      </c>
    </row>
    <row r="21" spans="1:17" ht="22.5" customHeight="1" x14ac:dyDescent="0.45">
      <c r="A21" s="2" t="s">
        <v>89</v>
      </c>
      <c r="C21" s="7">
        <v>38434389042</v>
      </c>
      <c r="D21" s="7"/>
      <c r="E21" s="7">
        <v>0</v>
      </c>
      <c r="F21" s="7"/>
      <c r="G21" s="7">
        <v>0</v>
      </c>
      <c r="H21" s="7"/>
      <c r="I21" s="7">
        <v>38434389042</v>
      </c>
      <c r="J21" s="7"/>
      <c r="K21" s="7">
        <v>38434389042</v>
      </c>
      <c r="L21" s="7"/>
      <c r="M21" s="7">
        <v>0</v>
      </c>
      <c r="N21" s="7"/>
      <c r="O21" s="7">
        <v>0</v>
      </c>
      <c r="P21" s="7"/>
      <c r="Q21" s="7">
        <f t="shared" si="0"/>
        <v>38434389042</v>
      </c>
    </row>
    <row r="22" spans="1:17" ht="22.5" customHeight="1" x14ac:dyDescent="0.45">
      <c r="A22" s="2" t="s">
        <v>125</v>
      </c>
      <c r="C22" s="7">
        <v>28664970940</v>
      </c>
      <c r="D22" s="7"/>
      <c r="E22" s="7">
        <v>0</v>
      </c>
      <c r="F22" s="7"/>
      <c r="G22" s="7">
        <v>0</v>
      </c>
      <c r="H22" s="7"/>
      <c r="I22" s="7">
        <v>28664970940</v>
      </c>
      <c r="J22" s="7"/>
      <c r="K22" s="7">
        <v>28664970940</v>
      </c>
      <c r="L22" s="7"/>
      <c r="M22" s="7">
        <v>0</v>
      </c>
      <c r="N22" s="7"/>
      <c r="O22" s="7">
        <v>0</v>
      </c>
      <c r="P22" s="7"/>
      <c r="Q22" s="7">
        <f t="shared" si="0"/>
        <v>28664970940</v>
      </c>
    </row>
    <row r="23" spans="1:17" ht="22.5" customHeight="1" x14ac:dyDescent="0.45">
      <c r="A23" s="2" t="s">
        <v>86</v>
      </c>
      <c r="C23" s="7">
        <v>28841003540</v>
      </c>
      <c r="D23" s="7"/>
      <c r="E23" s="7">
        <v>0</v>
      </c>
      <c r="F23" s="7"/>
      <c r="G23" s="7">
        <v>0</v>
      </c>
      <c r="H23" s="7"/>
      <c r="I23" s="7">
        <v>28841003540</v>
      </c>
      <c r="J23" s="7"/>
      <c r="K23" s="7">
        <v>28841003540</v>
      </c>
      <c r="L23" s="7"/>
      <c r="M23" s="7">
        <v>0</v>
      </c>
      <c r="N23" s="7"/>
      <c r="O23" s="7">
        <v>0</v>
      </c>
      <c r="P23" s="7"/>
      <c r="Q23" s="7">
        <f t="shared" si="0"/>
        <v>28841003540</v>
      </c>
    </row>
    <row r="24" spans="1:17" ht="22.5" customHeight="1" x14ac:dyDescent="0.45">
      <c r="A24" s="2" t="s">
        <v>80</v>
      </c>
      <c r="C24" s="7">
        <v>98326569452</v>
      </c>
      <c r="D24" s="7"/>
      <c r="E24" s="7">
        <v>0</v>
      </c>
      <c r="F24" s="7"/>
      <c r="G24" s="7">
        <v>0</v>
      </c>
      <c r="H24" s="7"/>
      <c r="I24" s="7">
        <v>98326569452</v>
      </c>
      <c r="J24" s="7"/>
      <c r="K24" s="7">
        <v>98326569452</v>
      </c>
      <c r="L24" s="7"/>
      <c r="M24" s="7">
        <v>0</v>
      </c>
      <c r="N24" s="7"/>
      <c r="O24" s="7">
        <v>0</v>
      </c>
      <c r="P24" s="7"/>
      <c r="Q24" s="7">
        <f t="shared" si="0"/>
        <v>98326569452</v>
      </c>
    </row>
    <row r="25" spans="1:17" ht="22.5" customHeight="1" x14ac:dyDescent="0.45">
      <c r="A25" s="2" t="s">
        <v>128</v>
      </c>
      <c r="C25" s="7">
        <v>28736863413</v>
      </c>
      <c r="D25" s="7"/>
      <c r="E25" s="7">
        <v>0</v>
      </c>
      <c r="F25" s="7"/>
      <c r="G25" s="7">
        <v>0</v>
      </c>
      <c r="H25" s="7"/>
      <c r="I25" s="7">
        <v>28736863413</v>
      </c>
      <c r="J25" s="7"/>
      <c r="K25" s="7">
        <v>28736863413</v>
      </c>
      <c r="L25" s="7"/>
      <c r="M25" s="7">
        <v>0</v>
      </c>
      <c r="N25" s="7"/>
      <c r="O25" s="7">
        <v>0</v>
      </c>
      <c r="P25" s="7"/>
      <c r="Q25" s="7">
        <f t="shared" si="0"/>
        <v>28736863413</v>
      </c>
    </row>
    <row r="26" spans="1:17" ht="22.5" customHeight="1" x14ac:dyDescent="0.45">
      <c r="A26" s="2" t="s">
        <v>59</v>
      </c>
      <c r="C26" s="7">
        <v>36987788945</v>
      </c>
      <c r="D26" s="7"/>
      <c r="E26" s="7">
        <v>0</v>
      </c>
      <c r="F26" s="7"/>
      <c r="G26" s="7">
        <v>0</v>
      </c>
      <c r="H26" s="7"/>
      <c r="I26" s="7">
        <v>36987788945</v>
      </c>
      <c r="J26" s="7"/>
      <c r="K26" s="7">
        <v>36987788945</v>
      </c>
      <c r="L26" s="7"/>
      <c r="M26" s="7">
        <v>0</v>
      </c>
      <c r="N26" s="7"/>
      <c r="O26" s="7">
        <v>0</v>
      </c>
      <c r="P26" s="7"/>
      <c r="Q26" s="7">
        <f t="shared" si="0"/>
        <v>36987788945</v>
      </c>
    </row>
    <row r="27" spans="1:17" ht="22.5" customHeight="1" x14ac:dyDescent="0.45">
      <c r="A27" s="2" t="s">
        <v>132</v>
      </c>
      <c r="C27" s="7">
        <v>20730748195</v>
      </c>
      <c r="D27" s="7"/>
      <c r="E27" s="7">
        <v>49798650362</v>
      </c>
      <c r="F27" s="7"/>
      <c r="G27" s="7">
        <v>0</v>
      </c>
      <c r="H27" s="7"/>
      <c r="I27" s="7">
        <v>70529398557</v>
      </c>
      <c r="J27" s="7"/>
      <c r="K27" s="7">
        <v>20730748195</v>
      </c>
      <c r="L27" s="7"/>
      <c r="M27" s="7">
        <v>49798650362</v>
      </c>
      <c r="N27" s="7"/>
      <c r="O27" s="7">
        <v>0</v>
      </c>
      <c r="P27" s="7"/>
      <c r="Q27" s="7">
        <f t="shared" si="0"/>
        <v>70529398557</v>
      </c>
    </row>
    <row r="28" spans="1:17" ht="22.5" customHeight="1" x14ac:dyDescent="0.45">
      <c r="A28" s="2" t="s">
        <v>119</v>
      </c>
      <c r="C28" s="7">
        <v>39487162110</v>
      </c>
      <c r="D28" s="7"/>
      <c r="E28" s="7">
        <v>0</v>
      </c>
      <c r="F28" s="7"/>
      <c r="G28" s="7">
        <v>0</v>
      </c>
      <c r="H28" s="7"/>
      <c r="I28" s="7">
        <v>39487162110</v>
      </c>
      <c r="J28" s="7"/>
      <c r="K28" s="7">
        <v>39487162110</v>
      </c>
      <c r="L28" s="7"/>
      <c r="M28" s="7">
        <v>0</v>
      </c>
      <c r="N28" s="7"/>
      <c r="O28" s="7">
        <v>0</v>
      </c>
      <c r="P28" s="7"/>
      <c r="Q28" s="7">
        <f t="shared" si="0"/>
        <v>39487162110</v>
      </c>
    </row>
    <row r="29" spans="1:17" ht="22.5" customHeight="1" x14ac:dyDescent="0.45">
      <c r="A29" s="2" t="s">
        <v>92</v>
      </c>
      <c r="C29" s="7">
        <v>1565088</v>
      </c>
      <c r="D29" s="7"/>
      <c r="E29" s="7">
        <v>0</v>
      </c>
      <c r="F29" s="7"/>
      <c r="G29" s="7">
        <v>0</v>
      </c>
      <c r="H29" s="7"/>
      <c r="I29" s="7">
        <v>1565088</v>
      </c>
      <c r="J29" s="7"/>
      <c r="K29" s="7">
        <v>1565088</v>
      </c>
      <c r="L29" s="7"/>
      <c r="M29" s="7">
        <v>0</v>
      </c>
      <c r="N29" s="7"/>
      <c r="O29" s="7">
        <v>0</v>
      </c>
      <c r="P29" s="7"/>
      <c r="Q29" s="7">
        <f t="shared" si="0"/>
        <v>1565088</v>
      </c>
    </row>
    <row r="30" spans="1:17" ht="22.5" customHeight="1" x14ac:dyDescent="0.45">
      <c r="A30" s="2" t="s">
        <v>116</v>
      </c>
      <c r="C30" s="7">
        <v>63053508</v>
      </c>
      <c r="D30" s="7"/>
      <c r="E30" s="7">
        <v>-61488852</v>
      </c>
      <c r="F30" s="7"/>
      <c r="G30" s="7">
        <v>0</v>
      </c>
      <c r="H30" s="7"/>
      <c r="I30" s="7">
        <v>1564656</v>
      </c>
      <c r="J30" s="7"/>
      <c r="K30" s="7">
        <v>63053508</v>
      </c>
      <c r="L30" s="7"/>
      <c r="M30" s="7">
        <v>-61488852</v>
      </c>
      <c r="N30" s="7"/>
      <c r="O30" s="7">
        <v>0</v>
      </c>
      <c r="P30" s="7"/>
      <c r="Q30" s="7">
        <f t="shared" si="0"/>
        <v>1564656</v>
      </c>
    </row>
    <row r="31" spans="1:17" ht="22.5" customHeight="1" x14ac:dyDescent="0.45">
      <c r="A31" s="2" t="s">
        <v>53</v>
      </c>
      <c r="C31" s="7">
        <v>0</v>
      </c>
      <c r="D31" s="7"/>
      <c r="E31" s="7">
        <v>52287633961</v>
      </c>
      <c r="F31" s="7"/>
      <c r="G31" s="7">
        <v>0</v>
      </c>
      <c r="H31" s="7"/>
      <c r="I31" s="7">
        <v>52287633961</v>
      </c>
      <c r="J31" s="7"/>
      <c r="K31" s="7">
        <v>0</v>
      </c>
      <c r="L31" s="7"/>
      <c r="M31" s="7">
        <v>52287633961</v>
      </c>
      <c r="N31" s="7"/>
      <c r="O31" s="7">
        <v>0</v>
      </c>
      <c r="P31" s="7"/>
      <c r="Q31" s="7">
        <f t="shared" si="0"/>
        <v>52287633961</v>
      </c>
    </row>
    <row r="32" spans="1:17" ht="22.5" customHeight="1" x14ac:dyDescent="0.45">
      <c r="A32" s="2" t="s">
        <v>65</v>
      </c>
      <c r="C32" s="7">
        <v>0</v>
      </c>
      <c r="D32" s="7"/>
      <c r="E32" s="7">
        <v>3416538920</v>
      </c>
      <c r="F32" s="7"/>
      <c r="G32" s="7">
        <v>0</v>
      </c>
      <c r="H32" s="7"/>
      <c r="I32" s="7">
        <v>3416538920</v>
      </c>
      <c r="J32" s="7"/>
      <c r="K32" s="7">
        <v>0</v>
      </c>
      <c r="L32" s="7"/>
      <c r="M32" s="7">
        <v>3416538920</v>
      </c>
      <c r="N32" s="7"/>
      <c r="O32" s="7">
        <v>0</v>
      </c>
      <c r="P32" s="7"/>
      <c r="Q32" s="7">
        <f t="shared" si="0"/>
        <v>3416538920</v>
      </c>
    </row>
    <row r="33" spans="1:17" ht="22.5" customHeight="1" x14ac:dyDescent="0.45">
      <c r="A33" s="2" t="s">
        <v>74</v>
      </c>
      <c r="C33" s="7">
        <v>0</v>
      </c>
      <c r="D33" s="7"/>
      <c r="E33" s="7">
        <v>926268783</v>
      </c>
      <c r="F33" s="7"/>
      <c r="G33" s="7">
        <v>0</v>
      </c>
      <c r="H33" s="7"/>
      <c r="I33" s="7">
        <v>926268783</v>
      </c>
      <c r="J33" s="7"/>
      <c r="K33" s="7">
        <v>0</v>
      </c>
      <c r="L33" s="7"/>
      <c r="M33" s="7">
        <v>926268783</v>
      </c>
      <c r="N33" s="7"/>
      <c r="O33" s="7">
        <v>0</v>
      </c>
      <c r="P33" s="7"/>
      <c r="Q33" s="7">
        <f t="shared" si="0"/>
        <v>926268783</v>
      </c>
    </row>
    <row r="34" spans="1:17" ht="22.5" customHeight="1" x14ac:dyDescent="0.45">
      <c r="A34" s="2" t="s">
        <v>77</v>
      </c>
      <c r="C34" s="7">
        <v>0</v>
      </c>
      <c r="D34" s="7"/>
      <c r="E34" s="7">
        <v>726724458</v>
      </c>
      <c r="F34" s="7"/>
      <c r="G34" s="7">
        <v>0</v>
      </c>
      <c r="H34" s="7"/>
      <c r="I34" s="7">
        <v>726724458</v>
      </c>
      <c r="J34" s="7"/>
      <c r="K34" s="7">
        <v>0</v>
      </c>
      <c r="L34" s="7"/>
      <c r="M34" s="7">
        <v>726724458</v>
      </c>
      <c r="N34" s="7"/>
      <c r="O34" s="7">
        <v>0</v>
      </c>
      <c r="P34" s="7"/>
      <c r="Q34" s="7">
        <f t="shared" si="0"/>
        <v>726724458</v>
      </c>
    </row>
    <row r="35" spans="1:17" ht="22.5" customHeight="1" x14ac:dyDescent="0.45">
      <c r="A35" s="2" t="s">
        <v>71</v>
      </c>
      <c r="C35" s="7">
        <v>0</v>
      </c>
      <c r="D35" s="7"/>
      <c r="E35" s="7">
        <v>1254964496</v>
      </c>
      <c r="F35" s="7"/>
      <c r="G35" s="7">
        <v>0</v>
      </c>
      <c r="H35" s="7"/>
      <c r="I35" s="7">
        <v>1254964496</v>
      </c>
      <c r="J35" s="7"/>
      <c r="K35" s="7">
        <v>0</v>
      </c>
      <c r="L35" s="7"/>
      <c r="M35" s="7">
        <v>1254964496</v>
      </c>
      <c r="N35" s="7"/>
      <c r="O35" s="7">
        <v>0</v>
      </c>
      <c r="P35" s="7"/>
      <c r="Q35" s="7">
        <f t="shared" si="0"/>
        <v>1254964496</v>
      </c>
    </row>
    <row r="36" spans="1:17" ht="22.5" customHeight="1" x14ac:dyDescent="0.45">
      <c r="A36" s="2" t="s">
        <v>56</v>
      </c>
      <c r="C36" s="7">
        <v>0</v>
      </c>
      <c r="D36" s="7"/>
      <c r="E36" s="7">
        <v>41066567137</v>
      </c>
      <c r="F36" s="7"/>
      <c r="G36" s="7">
        <v>0</v>
      </c>
      <c r="H36" s="7"/>
      <c r="I36" s="7">
        <v>41066567137</v>
      </c>
      <c r="J36" s="7"/>
      <c r="K36" s="7">
        <v>0</v>
      </c>
      <c r="L36" s="7"/>
      <c r="M36" s="7">
        <v>41066567137</v>
      </c>
      <c r="N36" s="7"/>
      <c r="O36" s="7">
        <v>0</v>
      </c>
      <c r="P36" s="7"/>
      <c r="Q36" s="7">
        <f t="shared" si="0"/>
        <v>41066567137</v>
      </c>
    </row>
    <row r="37" spans="1:17" ht="22.5" customHeight="1" x14ac:dyDescent="0.45">
      <c r="A37" s="28" t="s">
        <v>260</v>
      </c>
      <c r="C37" s="7"/>
      <c r="D37" s="7"/>
      <c r="E37" s="7"/>
      <c r="F37" s="7"/>
      <c r="G37" s="7"/>
      <c r="H37" s="7"/>
      <c r="I37" s="7"/>
      <c r="J37" s="7"/>
      <c r="K37" s="7">
        <v>107500000000</v>
      </c>
      <c r="L37" s="7"/>
      <c r="M37" s="44"/>
      <c r="N37" s="7"/>
      <c r="O37" s="7"/>
      <c r="P37" s="7"/>
      <c r="Q37" s="7">
        <f t="shared" si="0"/>
        <v>107500000000</v>
      </c>
    </row>
    <row r="38" spans="1:17" s="39" customFormat="1" ht="21" customHeight="1" thickBot="1" x14ac:dyDescent="0.3">
      <c r="C38" s="40">
        <f>SUM(C8:C36)</f>
        <v>532821657338</v>
      </c>
      <c r="E38" s="40">
        <f>SUM(E8:E36)</f>
        <v>217400074509</v>
      </c>
      <c r="G38" s="40">
        <f>SUM(G8:G36)</f>
        <v>-78349962745</v>
      </c>
      <c r="I38" s="40">
        <f>SUM(I8:I36)</f>
        <v>671871769102</v>
      </c>
      <c r="K38" s="40">
        <f>SUM(K8:K37)</f>
        <v>640321657338</v>
      </c>
      <c r="M38" s="40">
        <f>SUM(M8:M36)</f>
        <v>217400074509</v>
      </c>
      <c r="O38" s="40">
        <f>SUM(O8:O36)</f>
        <v>-78349962745</v>
      </c>
      <c r="Q38" s="40">
        <f>SUM(Q8:Q36)</f>
        <v>671871769102</v>
      </c>
    </row>
    <row r="39" spans="1:17" ht="18.75" thickTop="1" x14ac:dyDescent="0.4"/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46" bottom="0.31" header="0.3" footer="0.17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9"/>
  <sheetViews>
    <sheetView rightToLeft="1" topLeftCell="A11" workbookViewId="0">
      <selection activeCell="C12" sqref="C12"/>
    </sheetView>
  </sheetViews>
  <sheetFormatPr defaultRowHeight="18" x14ac:dyDescent="0.4"/>
  <cols>
    <col min="1" max="1" width="48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7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7.75" x14ac:dyDescent="0.4">
      <c r="A3" s="20" t="s">
        <v>224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7.75" x14ac:dyDescent="0.4">
      <c r="A6" s="21" t="s">
        <v>250</v>
      </c>
      <c r="B6" s="21" t="s">
        <v>250</v>
      </c>
      <c r="C6" s="21" t="s">
        <v>250</v>
      </c>
      <c r="E6" s="21" t="s">
        <v>226</v>
      </c>
      <c r="F6" s="21" t="s">
        <v>226</v>
      </c>
      <c r="G6" s="21" t="s">
        <v>226</v>
      </c>
      <c r="I6" s="21" t="s">
        <v>227</v>
      </c>
      <c r="J6" s="21" t="s">
        <v>227</v>
      </c>
      <c r="K6" s="21" t="s">
        <v>227</v>
      </c>
    </row>
    <row r="7" spans="1:11" ht="27.75" x14ac:dyDescent="0.4">
      <c r="A7" s="11" t="s">
        <v>251</v>
      </c>
      <c r="C7" s="11" t="s">
        <v>155</v>
      </c>
      <c r="E7" s="11" t="s">
        <v>252</v>
      </c>
      <c r="G7" s="11" t="s">
        <v>253</v>
      </c>
      <c r="I7" s="11" t="s">
        <v>252</v>
      </c>
      <c r="K7" s="24" t="s">
        <v>253</v>
      </c>
    </row>
    <row r="8" spans="1:11" ht="18.75" x14ac:dyDescent="0.45">
      <c r="A8" s="2" t="s">
        <v>147</v>
      </c>
      <c r="C8" s="7">
        <v>0</v>
      </c>
      <c r="E8" s="7">
        <v>82819178074</v>
      </c>
      <c r="F8" s="7"/>
      <c r="G8" s="15">
        <f>E8/307782078056*100</f>
        <v>26.908382254450601</v>
      </c>
      <c r="H8" s="7"/>
      <c r="I8" s="7">
        <v>82819178074</v>
      </c>
      <c r="J8" s="7"/>
      <c r="K8" s="15">
        <f>I8/307782078056*100</f>
        <v>26.908382254450601</v>
      </c>
    </row>
    <row r="9" spans="1:11" ht="18.75" x14ac:dyDescent="0.45">
      <c r="A9" s="2" t="s">
        <v>151</v>
      </c>
      <c r="C9" s="7">
        <v>0</v>
      </c>
      <c r="E9" s="7">
        <v>96438356160</v>
      </c>
      <c r="F9" s="7"/>
      <c r="G9" s="15">
        <f t="shared" ref="G9:G27" si="0">E9/307782078056*100</f>
        <v>31.333324139313056</v>
      </c>
      <c r="H9" s="7"/>
      <c r="I9" s="7">
        <v>96438356160</v>
      </c>
      <c r="J9" s="7"/>
      <c r="K9" s="15">
        <f t="shared" ref="K9:K27" si="1">I9/307782078056*100</f>
        <v>31.333324139313056</v>
      </c>
    </row>
    <row r="10" spans="1:11" ht="18.75" x14ac:dyDescent="0.45">
      <c r="A10" s="2" t="s">
        <v>161</v>
      </c>
      <c r="C10" s="1" t="s">
        <v>162</v>
      </c>
      <c r="E10" s="7">
        <v>1139</v>
      </c>
      <c r="F10" s="7"/>
      <c r="G10" s="15">
        <f t="shared" si="0"/>
        <v>3.7006703158094941E-7</v>
      </c>
      <c r="H10" s="7"/>
      <c r="I10" s="7">
        <v>1139</v>
      </c>
      <c r="J10" s="7"/>
      <c r="K10" s="15">
        <f t="shared" si="1"/>
        <v>3.7006703158094941E-7</v>
      </c>
    </row>
    <row r="11" spans="1:11" ht="18.75" x14ac:dyDescent="0.45">
      <c r="A11" s="2" t="s">
        <v>172</v>
      </c>
      <c r="C11" s="1" t="s">
        <v>173</v>
      </c>
      <c r="E11" s="7">
        <v>1791</v>
      </c>
      <c r="F11" s="7"/>
      <c r="G11" s="15">
        <f t="shared" si="0"/>
        <v>5.8190522700744552E-7</v>
      </c>
      <c r="H11" s="7"/>
      <c r="I11" s="7">
        <v>1791</v>
      </c>
      <c r="J11" s="7"/>
      <c r="K11" s="15">
        <f t="shared" si="1"/>
        <v>5.8190522700744552E-7</v>
      </c>
    </row>
    <row r="12" spans="1:11" ht="18.75" x14ac:dyDescent="0.45">
      <c r="A12" s="2" t="s">
        <v>174</v>
      </c>
      <c r="C12" s="1" t="s">
        <v>175</v>
      </c>
      <c r="E12" s="7">
        <v>3372</v>
      </c>
      <c r="F12" s="7"/>
      <c r="G12" s="15">
        <f t="shared" si="0"/>
        <v>1.0955803603959276E-6</v>
      </c>
      <c r="H12" s="7"/>
      <c r="I12" s="7">
        <v>3372</v>
      </c>
      <c r="J12" s="7"/>
      <c r="K12" s="15">
        <f t="shared" si="1"/>
        <v>1.0955803603959276E-6</v>
      </c>
    </row>
    <row r="13" spans="1:11" ht="18.75" x14ac:dyDescent="0.45">
      <c r="A13" s="2" t="s">
        <v>178</v>
      </c>
      <c r="C13" s="1" t="s">
        <v>179</v>
      </c>
      <c r="E13" s="7">
        <v>-4233</v>
      </c>
      <c r="F13" s="7"/>
      <c r="G13" s="15">
        <f t="shared" si="0"/>
        <v>-1.3753237442336779E-6</v>
      </c>
      <c r="H13" s="7"/>
      <c r="I13" s="7">
        <v>-4233</v>
      </c>
      <c r="J13" s="7"/>
      <c r="K13" s="15">
        <f t="shared" si="1"/>
        <v>-1.3753237442336779E-6</v>
      </c>
    </row>
    <row r="14" spans="1:11" ht="18.75" x14ac:dyDescent="0.45">
      <c r="A14" s="2" t="s">
        <v>181</v>
      </c>
      <c r="C14" s="1" t="s">
        <v>182</v>
      </c>
      <c r="E14" s="7">
        <v>6777</v>
      </c>
      <c r="F14" s="7"/>
      <c r="G14" s="15">
        <f t="shared" si="0"/>
        <v>2.2018825926462637E-6</v>
      </c>
      <c r="H14" s="7"/>
      <c r="I14" s="7">
        <v>6777</v>
      </c>
      <c r="J14" s="7"/>
      <c r="K14" s="15">
        <f t="shared" si="1"/>
        <v>2.2018825926462637E-6</v>
      </c>
    </row>
    <row r="15" spans="1:11" ht="18.75" x14ac:dyDescent="0.45">
      <c r="A15" s="2" t="s">
        <v>184</v>
      </c>
      <c r="C15" s="1" t="s">
        <v>185</v>
      </c>
      <c r="E15" s="7">
        <v>101861</v>
      </c>
      <c r="F15" s="7"/>
      <c r="G15" s="15">
        <f t="shared" si="0"/>
        <v>3.3095169362482081E-5</v>
      </c>
      <c r="H15" s="7"/>
      <c r="I15" s="7">
        <v>101861</v>
      </c>
      <c r="J15" s="7"/>
      <c r="K15" s="15">
        <f t="shared" si="1"/>
        <v>3.3095169362482081E-5</v>
      </c>
    </row>
    <row r="16" spans="1:11" ht="18.75" x14ac:dyDescent="0.45">
      <c r="A16" s="2" t="s">
        <v>187</v>
      </c>
      <c r="C16" s="1" t="s">
        <v>188</v>
      </c>
      <c r="E16" s="7">
        <v>-60</v>
      </c>
      <c r="F16" s="7"/>
      <c r="G16" s="15">
        <f t="shared" si="0"/>
        <v>-1.9494312462560989E-8</v>
      </c>
      <c r="H16" s="7"/>
      <c r="I16" s="7">
        <v>-60</v>
      </c>
      <c r="J16" s="7"/>
      <c r="K16" s="15">
        <f t="shared" si="1"/>
        <v>-1.9494312462560989E-8</v>
      </c>
    </row>
    <row r="17" spans="1:11" ht="18.75" x14ac:dyDescent="0.45">
      <c r="A17" s="2" t="s">
        <v>190</v>
      </c>
      <c r="C17" s="1" t="s">
        <v>191</v>
      </c>
      <c r="E17" s="7">
        <v>20098356156</v>
      </c>
      <c r="F17" s="7"/>
      <c r="G17" s="15">
        <f t="shared" si="0"/>
        <v>6.5300605814816697</v>
      </c>
      <c r="H17" s="7"/>
      <c r="I17" s="7">
        <v>20098356156</v>
      </c>
      <c r="J17" s="7"/>
      <c r="K17" s="15">
        <f t="shared" si="1"/>
        <v>6.5300605814816697</v>
      </c>
    </row>
    <row r="18" spans="1:11" ht="18.75" x14ac:dyDescent="0.45">
      <c r="A18" s="2" t="s">
        <v>190</v>
      </c>
      <c r="C18" s="1" t="s">
        <v>194</v>
      </c>
      <c r="E18" s="7">
        <v>25767123270</v>
      </c>
      <c r="F18" s="7"/>
      <c r="G18" s="15">
        <f t="shared" si="0"/>
        <v>8.3718725381117718</v>
      </c>
      <c r="H18" s="7"/>
      <c r="I18" s="7">
        <v>25767123270</v>
      </c>
      <c r="J18" s="7"/>
      <c r="K18" s="15">
        <f t="shared" si="1"/>
        <v>8.3718725381117718</v>
      </c>
    </row>
    <row r="19" spans="1:11" ht="18.75" x14ac:dyDescent="0.45">
      <c r="A19" s="2" t="s">
        <v>196</v>
      </c>
      <c r="C19" s="1" t="s">
        <v>197</v>
      </c>
      <c r="E19" s="7">
        <v>1651</v>
      </c>
      <c r="F19" s="7"/>
      <c r="G19" s="15">
        <f t="shared" si="0"/>
        <v>5.3641849792813649E-7</v>
      </c>
      <c r="H19" s="7"/>
      <c r="I19" s="7">
        <v>1651</v>
      </c>
      <c r="J19" s="7"/>
      <c r="K19" s="15">
        <f t="shared" si="1"/>
        <v>5.3641849792813649E-7</v>
      </c>
    </row>
    <row r="20" spans="1:11" ht="18.75" x14ac:dyDescent="0.45">
      <c r="A20" s="2" t="s">
        <v>199</v>
      </c>
      <c r="C20" s="1" t="s">
        <v>200</v>
      </c>
      <c r="E20" s="7">
        <v>17308354</v>
      </c>
      <c r="F20" s="7"/>
      <c r="G20" s="15">
        <f t="shared" si="0"/>
        <v>5.6235743514769562E-3</v>
      </c>
      <c r="H20" s="7"/>
      <c r="I20" s="7">
        <v>17308354</v>
      </c>
      <c r="J20" s="7"/>
      <c r="K20" s="15">
        <f t="shared" si="1"/>
        <v>5.6235743514769562E-3</v>
      </c>
    </row>
    <row r="21" spans="1:11" ht="18.75" x14ac:dyDescent="0.45">
      <c r="A21" s="2" t="s">
        <v>205</v>
      </c>
      <c r="C21" s="1" t="s">
        <v>206</v>
      </c>
      <c r="E21" s="7">
        <v>35589041070</v>
      </c>
      <c r="F21" s="7"/>
      <c r="G21" s="15">
        <f t="shared" si="0"/>
        <v>11.563064781024931</v>
      </c>
      <c r="H21" s="7"/>
      <c r="I21" s="7">
        <v>35589041070</v>
      </c>
      <c r="J21" s="7"/>
      <c r="K21" s="15">
        <f t="shared" si="1"/>
        <v>11.563064781024931</v>
      </c>
    </row>
    <row r="22" spans="1:11" ht="18.75" x14ac:dyDescent="0.45">
      <c r="A22" s="2" t="s">
        <v>208</v>
      </c>
      <c r="C22" s="1" t="s">
        <v>209</v>
      </c>
      <c r="E22" s="7">
        <v>35589041070</v>
      </c>
      <c r="F22" s="7"/>
      <c r="G22" s="15">
        <f t="shared" si="0"/>
        <v>11.563064781024931</v>
      </c>
      <c r="H22" s="7"/>
      <c r="I22" s="7">
        <v>35589041070</v>
      </c>
      <c r="J22" s="7"/>
      <c r="K22" s="15">
        <f t="shared" si="1"/>
        <v>11.563064781024931</v>
      </c>
    </row>
    <row r="23" spans="1:11" ht="18.75" x14ac:dyDescent="0.45">
      <c r="A23" s="2" t="s">
        <v>210</v>
      </c>
      <c r="C23" s="1" t="s">
        <v>211</v>
      </c>
      <c r="E23" s="7">
        <v>547945204</v>
      </c>
      <c r="F23" s="7"/>
      <c r="G23" s="15">
        <f t="shared" si="0"/>
        <v>0.17803025031896208</v>
      </c>
      <c r="H23" s="7"/>
      <c r="I23" s="7">
        <v>547945204</v>
      </c>
      <c r="J23" s="7"/>
      <c r="K23" s="15">
        <f t="shared" si="1"/>
        <v>0.17803025031896208</v>
      </c>
    </row>
    <row r="24" spans="1:11" ht="18.75" x14ac:dyDescent="0.45">
      <c r="A24" s="2" t="s">
        <v>213</v>
      </c>
      <c r="C24" s="1" t="s">
        <v>214</v>
      </c>
      <c r="E24" s="7">
        <v>284931506</v>
      </c>
      <c r="F24" s="7"/>
      <c r="G24" s="15">
        <f t="shared" si="0"/>
        <v>9.2575730139867848E-2</v>
      </c>
      <c r="H24" s="7"/>
      <c r="I24" s="7">
        <v>284931506</v>
      </c>
      <c r="J24" s="7"/>
      <c r="K24" s="15">
        <f t="shared" si="1"/>
        <v>9.2575730139867848E-2</v>
      </c>
    </row>
    <row r="25" spans="1:11" ht="18.75" x14ac:dyDescent="0.45">
      <c r="A25" s="2" t="s">
        <v>213</v>
      </c>
      <c r="C25" s="1" t="s">
        <v>216</v>
      </c>
      <c r="E25" s="7">
        <v>536986298</v>
      </c>
      <c r="F25" s="7"/>
      <c r="G25" s="15">
        <f t="shared" si="0"/>
        <v>0.17446964468876483</v>
      </c>
      <c r="H25" s="7"/>
      <c r="I25" s="7">
        <v>536986298</v>
      </c>
      <c r="J25" s="7"/>
      <c r="K25" s="15">
        <f t="shared" si="1"/>
        <v>0.17446964468876483</v>
      </c>
    </row>
    <row r="26" spans="1:11" ht="18.75" x14ac:dyDescent="0.45">
      <c r="A26" s="2" t="s">
        <v>218</v>
      </c>
      <c r="C26" s="1" t="s">
        <v>219</v>
      </c>
      <c r="E26" s="7">
        <v>5153424636</v>
      </c>
      <c r="F26" s="7"/>
      <c r="G26" s="15">
        <f t="shared" si="0"/>
        <v>1.6743745017740606</v>
      </c>
      <c r="H26" s="7"/>
      <c r="I26" s="7">
        <v>5153424636</v>
      </c>
      <c r="J26" s="7"/>
      <c r="K26" s="15">
        <f t="shared" si="1"/>
        <v>1.6743745017740606</v>
      </c>
    </row>
    <row r="27" spans="1:11" ht="18.75" x14ac:dyDescent="0.45">
      <c r="A27" s="2" t="s">
        <v>221</v>
      </c>
      <c r="C27" s="1" t="s">
        <v>222</v>
      </c>
      <c r="E27" s="7">
        <v>4940273960</v>
      </c>
      <c r="F27" s="7"/>
      <c r="G27" s="15">
        <f t="shared" si="0"/>
        <v>1.6051207371148921</v>
      </c>
      <c r="H27" s="7"/>
      <c r="I27" s="7">
        <v>4940273960</v>
      </c>
      <c r="J27" s="7"/>
      <c r="K27" s="15">
        <f t="shared" si="1"/>
        <v>1.6051207371148921</v>
      </c>
    </row>
    <row r="28" spans="1:11" ht="18.75" thickBot="1" x14ac:dyDescent="0.45">
      <c r="E28" s="9">
        <f>SUM(E8:E27)</f>
        <v>307782078056</v>
      </c>
      <c r="G28" s="16">
        <f>SUM(G8:G27)</f>
        <v>100.00000000000001</v>
      </c>
      <c r="I28" s="9">
        <f>SUM(I8:I27)</f>
        <v>307782078056</v>
      </c>
      <c r="K28" s="16">
        <f>SUM(K8:K27)</f>
        <v>100.00000000000001</v>
      </c>
    </row>
    <row r="29" spans="1:11" ht="18.75" thickTop="1" x14ac:dyDescent="0.4"/>
  </sheetData>
  <mergeCells count="7">
    <mergeCell ref="A2:K2"/>
    <mergeCell ref="A3:K3"/>
    <mergeCell ref="A4:K4"/>
    <mergeCell ref="K7"/>
    <mergeCell ref="I6:K6"/>
    <mergeCell ref="A6:C6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6" sqref="A6:A7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0" t="s">
        <v>0</v>
      </c>
      <c r="B2" s="20"/>
      <c r="C2" s="20"/>
      <c r="D2" s="20"/>
      <c r="E2" s="20"/>
    </row>
    <row r="3" spans="1:5" ht="27.75" x14ac:dyDescent="0.4">
      <c r="A3" s="20" t="s">
        <v>224</v>
      </c>
      <c r="B3" s="20"/>
      <c r="C3" s="20"/>
      <c r="D3" s="20"/>
      <c r="E3" s="20"/>
    </row>
    <row r="4" spans="1:5" ht="27.75" x14ac:dyDescent="0.4">
      <c r="A4" s="20" t="s">
        <v>2</v>
      </c>
      <c r="B4" s="20"/>
      <c r="C4" s="20"/>
      <c r="D4" s="20"/>
      <c r="E4" s="20"/>
    </row>
    <row r="6" spans="1:5" ht="27.75" x14ac:dyDescent="0.4">
      <c r="A6" s="20" t="s">
        <v>254</v>
      </c>
      <c r="C6" s="21" t="s">
        <v>226</v>
      </c>
      <c r="E6" s="21" t="s">
        <v>6</v>
      </c>
    </row>
    <row r="7" spans="1:5" ht="27.75" x14ac:dyDescent="0.4">
      <c r="A7" s="21" t="s">
        <v>254</v>
      </c>
      <c r="C7" s="20" t="s">
        <v>158</v>
      </c>
      <c r="E7" s="20" t="s">
        <v>158</v>
      </c>
    </row>
    <row r="8" spans="1:5" ht="18.75" x14ac:dyDescent="0.45">
      <c r="A8" s="2" t="s">
        <v>254</v>
      </c>
      <c r="C8" s="7">
        <v>-3756</v>
      </c>
      <c r="D8" s="7"/>
      <c r="E8" s="7">
        <v>-3756</v>
      </c>
    </row>
    <row r="9" spans="1:5" ht="18.75" x14ac:dyDescent="0.45">
      <c r="A9" s="2" t="s">
        <v>255</v>
      </c>
      <c r="C9" s="7">
        <v>86561796</v>
      </c>
      <c r="D9" s="7"/>
      <c r="E9" s="7">
        <v>86561796</v>
      </c>
    </row>
    <row r="10" spans="1:5" ht="18.75" x14ac:dyDescent="0.45">
      <c r="A10" s="2" t="s">
        <v>256</v>
      </c>
      <c r="C10" s="7">
        <v>181732441</v>
      </c>
      <c r="D10" s="7"/>
      <c r="E10" s="7">
        <v>181732441</v>
      </c>
    </row>
    <row r="11" spans="1:5" ht="19.5" thickBot="1" x14ac:dyDescent="0.5">
      <c r="A11" s="2" t="s">
        <v>233</v>
      </c>
      <c r="C11" s="9">
        <v>268290481</v>
      </c>
      <c r="D11" s="7"/>
      <c r="E11" s="9">
        <v>268290481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0" sqref="E10:G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0" t="s">
        <v>0</v>
      </c>
      <c r="B2" s="20"/>
      <c r="C2" s="20"/>
      <c r="D2" s="20"/>
      <c r="E2" s="20"/>
      <c r="F2" s="20"/>
      <c r="G2" s="20"/>
    </row>
    <row r="3" spans="1:7" ht="27.75" x14ac:dyDescent="0.4">
      <c r="A3" s="20" t="s">
        <v>224</v>
      </c>
      <c r="B3" s="20"/>
      <c r="C3" s="20"/>
      <c r="D3" s="20"/>
      <c r="E3" s="20"/>
      <c r="F3" s="20"/>
      <c r="G3" s="20"/>
    </row>
    <row r="4" spans="1:7" ht="27.75" x14ac:dyDescent="0.4">
      <c r="A4" s="20" t="s">
        <v>2</v>
      </c>
      <c r="B4" s="20"/>
      <c r="C4" s="20"/>
      <c r="D4" s="20"/>
      <c r="E4" s="20"/>
      <c r="F4" s="20"/>
      <c r="G4" s="20"/>
    </row>
    <row r="6" spans="1:7" ht="27.75" x14ac:dyDescent="0.4">
      <c r="A6" s="21" t="s">
        <v>228</v>
      </c>
      <c r="C6" s="21" t="s">
        <v>158</v>
      </c>
      <c r="E6" s="21" t="s">
        <v>247</v>
      </c>
      <c r="G6" s="21" t="s">
        <v>13</v>
      </c>
    </row>
    <row r="7" spans="1:7" ht="18.75" x14ac:dyDescent="0.45">
      <c r="A7" s="2" t="s">
        <v>257</v>
      </c>
      <c r="C7" s="7">
        <v>237231832734</v>
      </c>
      <c r="D7" s="4"/>
      <c r="E7" s="4">
        <v>17.47</v>
      </c>
      <c r="F7" s="4"/>
      <c r="G7" s="4">
        <v>0.36</v>
      </c>
    </row>
    <row r="8" spans="1:7" ht="18.75" x14ac:dyDescent="0.45">
      <c r="A8" s="2" t="s">
        <v>258</v>
      </c>
      <c r="C8" s="7">
        <v>671871769102</v>
      </c>
      <c r="D8" s="4"/>
      <c r="E8" s="4">
        <v>49.49</v>
      </c>
      <c r="F8" s="4"/>
      <c r="G8" s="4">
        <v>1.01</v>
      </c>
    </row>
    <row r="9" spans="1:7" ht="18.75" x14ac:dyDescent="0.45">
      <c r="A9" s="2" t="s">
        <v>259</v>
      </c>
      <c r="C9" s="7">
        <v>307782078056</v>
      </c>
      <c r="D9" s="4"/>
      <c r="E9" s="4">
        <v>22.67</v>
      </c>
      <c r="F9" s="4"/>
      <c r="G9" s="4">
        <v>0.46</v>
      </c>
    </row>
    <row r="10" spans="1:7" ht="18.75" thickBot="1" x14ac:dyDescent="0.45">
      <c r="C10" s="13">
        <f>SUM(C7:C9)</f>
        <v>1216885679892</v>
      </c>
      <c r="E10" s="14">
        <f>SUM(E7:E9)</f>
        <v>89.63000000000001</v>
      </c>
      <c r="F10" s="4"/>
      <c r="G10" s="14">
        <f>SUM(G7:G9)</f>
        <v>1.83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view="pageBreakPreview" zoomScale="60" zoomScaleNormal="100" workbookViewId="0">
      <selection activeCell="C7" sqref="C7"/>
    </sheetView>
  </sheetViews>
  <sheetFormatPr defaultRowHeight="18" x14ac:dyDescent="0.4"/>
  <cols>
    <col min="1" max="1" width="33.71093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7.75" x14ac:dyDescent="0.4">
      <c r="A6" s="20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4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1" t="s">
        <v>6</v>
      </c>
      <c r="Q6" s="21" t="s">
        <v>6</v>
      </c>
    </row>
    <row r="7" spans="1:17" ht="27.75" x14ac:dyDescent="0.4">
      <c r="A7" s="21" t="s">
        <v>3</v>
      </c>
      <c r="C7" s="23" t="s">
        <v>33</v>
      </c>
      <c r="E7" s="23" t="s">
        <v>34</v>
      </c>
      <c r="G7" s="23" t="s">
        <v>35</v>
      </c>
      <c r="I7" s="23" t="s">
        <v>36</v>
      </c>
      <c r="K7" s="23" t="s">
        <v>33</v>
      </c>
      <c r="M7" s="23" t="s">
        <v>34</v>
      </c>
      <c r="O7" s="23" t="s">
        <v>35</v>
      </c>
      <c r="Q7" s="23" t="s">
        <v>36</v>
      </c>
    </row>
    <row r="8" spans="1:17" ht="18.75" x14ac:dyDescent="0.45">
      <c r="A8" s="2" t="s">
        <v>37</v>
      </c>
      <c r="C8" s="3">
        <v>59405940</v>
      </c>
      <c r="E8" s="3">
        <v>19243</v>
      </c>
      <c r="G8" s="1" t="s">
        <v>38</v>
      </c>
      <c r="I8" s="3">
        <v>0.21934692614504001</v>
      </c>
      <c r="K8" s="3">
        <v>59405940</v>
      </c>
      <c r="M8" s="3">
        <v>19243</v>
      </c>
      <c r="O8" s="1" t="s">
        <v>38</v>
      </c>
      <c r="Q8" s="3">
        <v>0.21934692614504001</v>
      </c>
    </row>
    <row r="9" spans="1:17" ht="18.75" x14ac:dyDescent="0.45">
      <c r="A9" s="2" t="s">
        <v>39</v>
      </c>
      <c r="C9" s="3">
        <v>5487000</v>
      </c>
      <c r="E9" s="3">
        <v>253239</v>
      </c>
      <c r="G9" s="1" t="s">
        <v>40</v>
      </c>
      <c r="I9" s="3">
        <v>0.21933518795041401</v>
      </c>
      <c r="K9" s="3">
        <v>5487000</v>
      </c>
      <c r="M9" s="3">
        <v>253239</v>
      </c>
      <c r="O9" s="1" t="s">
        <v>40</v>
      </c>
      <c r="Q9" s="3">
        <v>0.21933518795041401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42"/>
  <sheetViews>
    <sheetView rightToLeft="1" view="pageBreakPreview" topLeftCell="U31" zoomScale="95" zoomScaleNormal="80" zoomScaleSheetLayoutView="95" workbookViewId="0">
      <selection activeCell="AG38" sqref="AG38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5.5703125" style="1" bestFit="1" customWidth="1"/>
    <col min="28" max="28" width="1" style="1" customWidth="1"/>
    <col min="29" max="29" width="9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4" bestFit="1" customWidth="1"/>
    <col min="38" max="38" width="1" style="1" customWidth="1"/>
    <col min="39" max="39" width="9.140625" style="1" customWidth="1"/>
    <col min="40" max="40" width="15.5703125" style="1" bestFit="1" customWidth="1"/>
    <col min="41" max="16384" width="9.140625" style="1"/>
  </cols>
  <sheetData>
    <row r="2" spans="1:40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40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40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40" ht="27.75" x14ac:dyDescent="0.4">
      <c r="A6" s="21" t="s">
        <v>41</v>
      </c>
      <c r="B6" s="21" t="s">
        <v>41</v>
      </c>
      <c r="C6" s="21" t="s">
        <v>41</v>
      </c>
      <c r="D6" s="21" t="s">
        <v>41</v>
      </c>
      <c r="E6" s="21" t="s">
        <v>41</v>
      </c>
      <c r="F6" s="21" t="s">
        <v>41</v>
      </c>
      <c r="G6" s="21" t="s">
        <v>41</v>
      </c>
      <c r="H6" s="21" t="s">
        <v>41</v>
      </c>
      <c r="I6" s="21" t="s">
        <v>41</v>
      </c>
      <c r="J6" s="21" t="s">
        <v>41</v>
      </c>
      <c r="K6" s="21" t="s">
        <v>41</v>
      </c>
      <c r="L6" s="21" t="s">
        <v>41</v>
      </c>
      <c r="M6" s="21" t="s">
        <v>41</v>
      </c>
      <c r="O6" s="21" t="s">
        <v>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40" ht="27.75" x14ac:dyDescent="0.4">
      <c r="A7" s="22" t="s">
        <v>42</v>
      </c>
      <c r="C7" s="22" t="s">
        <v>43</v>
      </c>
      <c r="E7" s="22" t="s">
        <v>44</v>
      </c>
      <c r="G7" s="22" t="s">
        <v>45</v>
      </c>
      <c r="I7" s="22" t="s">
        <v>46</v>
      </c>
      <c r="K7" s="22" t="s">
        <v>47</v>
      </c>
      <c r="M7" s="22" t="s">
        <v>36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48</v>
      </c>
      <c r="AG7" s="22" t="s">
        <v>8</v>
      </c>
      <c r="AI7" s="22" t="s">
        <v>9</v>
      </c>
      <c r="AK7" s="22" t="s">
        <v>13</v>
      </c>
    </row>
    <row r="8" spans="1:40" ht="27.75" x14ac:dyDescent="0.4">
      <c r="A8" s="21" t="s">
        <v>42</v>
      </c>
      <c r="C8" s="21" t="s">
        <v>43</v>
      </c>
      <c r="E8" s="21" t="s">
        <v>44</v>
      </c>
      <c r="G8" s="21" t="s">
        <v>45</v>
      </c>
      <c r="I8" s="21" t="s">
        <v>46</v>
      </c>
      <c r="K8" s="21" t="s">
        <v>47</v>
      </c>
      <c r="M8" s="21" t="s">
        <v>36</v>
      </c>
      <c r="O8" s="21" t="s">
        <v>7</v>
      </c>
      <c r="Q8" s="21" t="s">
        <v>8</v>
      </c>
      <c r="S8" s="21" t="s">
        <v>9</v>
      </c>
      <c r="U8" s="23" t="s">
        <v>7</v>
      </c>
      <c r="W8" s="23" t="s">
        <v>8</v>
      </c>
      <c r="Y8" s="23" t="s">
        <v>7</v>
      </c>
      <c r="AA8" s="21" t="s">
        <v>14</v>
      </c>
      <c r="AC8" s="21" t="s">
        <v>7</v>
      </c>
      <c r="AE8" s="21" t="s">
        <v>48</v>
      </c>
      <c r="AG8" s="21" t="s">
        <v>8</v>
      </c>
      <c r="AI8" s="21" t="s">
        <v>9</v>
      </c>
      <c r="AK8" s="21" t="s">
        <v>13</v>
      </c>
    </row>
    <row r="9" spans="1:40" s="4" customFormat="1" ht="18.75" x14ac:dyDescent="0.45">
      <c r="A9" s="12" t="s">
        <v>49</v>
      </c>
      <c r="C9" s="4" t="s">
        <v>50</v>
      </c>
      <c r="E9" s="4" t="s">
        <v>50</v>
      </c>
      <c r="G9" s="4" t="s">
        <v>51</v>
      </c>
      <c r="I9" s="4" t="s">
        <v>52</v>
      </c>
      <c r="K9" s="5">
        <v>18</v>
      </c>
      <c r="M9" s="5">
        <v>18</v>
      </c>
      <c r="O9" s="5">
        <v>1839750</v>
      </c>
      <c r="Q9" s="5">
        <v>499999896000</v>
      </c>
      <c r="S9" s="5">
        <v>694994853159</v>
      </c>
      <c r="U9" s="5">
        <v>0</v>
      </c>
      <c r="W9" s="5">
        <v>0</v>
      </c>
      <c r="Y9" s="5">
        <v>1839750</v>
      </c>
      <c r="AA9" s="5">
        <v>662147644822</v>
      </c>
      <c r="AC9" s="5">
        <v>0</v>
      </c>
      <c r="AE9" s="5">
        <v>0</v>
      </c>
      <c r="AG9" s="5">
        <v>0</v>
      </c>
      <c r="AI9" s="5">
        <v>0</v>
      </c>
      <c r="AK9" s="4">
        <v>0</v>
      </c>
    </row>
    <row r="10" spans="1:40" s="4" customFormat="1" ht="18.75" x14ac:dyDescent="0.45">
      <c r="A10" s="12" t="s">
        <v>53</v>
      </c>
      <c r="C10" s="4" t="s">
        <v>50</v>
      </c>
      <c r="E10" s="4" t="s">
        <v>50</v>
      </c>
      <c r="G10" s="4" t="s">
        <v>54</v>
      </c>
      <c r="I10" s="4" t="s">
        <v>55</v>
      </c>
      <c r="K10" s="5">
        <v>0</v>
      </c>
      <c r="M10" s="5">
        <v>0</v>
      </c>
      <c r="O10" s="5">
        <v>3490000</v>
      </c>
      <c r="Q10" s="5">
        <v>3503188710000</v>
      </c>
      <c r="S10" s="5">
        <v>3989344546783</v>
      </c>
      <c r="U10" s="5">
        <v>0</v>
      </c>
      <c r="W10" s="5">
        <v>0</v>
      </c>
      <c r="Y10" s="5">
        <v>0</v>
      </c>
      <c r="AA10" s="5">
        <v>0</v>
      </c>
      <c r="AC10" s="5">
        <v>3490000</v>
      </c>
      <c r="AE10" s="5">
        <v>1158901</v>
      </c>
      <c r="AG10" s="5">
        <v>3503188710000</v>
      </c>
      <c r="AI10" s="5">
        <v>4041632180744</v>
      </c>
      <c r="AK10" s="19">
        <f t="shared" ref="AK10:AK37" si="0">AI10/66525641075281*100</f>
        <v>6.0752998624552204</v>
      </c>
      <c r="AN10" s="5"/>
    </row>
    <row r="11" spans="1:40" s="4" customFormat="1" ht="18.75" x14ac:dyDescent="0.45">
      <c r="A11" s="12" t="s">
        <v>56</v>
      </c>
      <c r="C11" s="4" t="s">
        <v>50</v>
      </c>
      <c r="E11" s="4" t="s">
        <v>50</v>
      </c>
      <c r="G11" s="4" t="s">
        <v>57</v>
      </c>
      <c r="I11" s="4" t="s">
        <v>58</v>
      </c>
      <c r="K11" s="5">
        <v>0</v>
      </c>
      <c r="M11" s="5">
        <v>0</v>
      </c>
      <c r="O11" s="5">
        <v>3466000</v>
      </c>
      <c r="Q11" s="5">
        <v>2999947776000</v>
      </c>
      <c r="S11" s="5">
        <v>3299158538681</v>
      </c>
      <c r="U11" s="5">
        <v>0</v>
      </c>
      <c r="W11" s="5">
        <v>0</v>
      </c>
      <c r="Y11" s="5">
        <v>0</v>
      </c>
      <c r="AA11" s="5">
        <v>0</v>
      </c>
      <c r="AC11" s="5">
        <v>3466000</v>
      </c>
      <c r="AE11" s="5">
        <v>964411</v>
      </c>
      <c r="AG11" s="5">
        <v>2999947776000</v>
      </c>
      <c r="AI11" s="5">
        <v>3340225105818</v>
      </c>
      <c r="AK11" s="19">
        <f t="shared" si="0"/>
        <v>5.0209589142300368</v>
      </c>
    </row>
    <row r="12" spans="1:40" s="4" customFormat="1" ht="18.75" x14ac:dyDescent="0.45">
      <c r="A12" s="12" t="s">
        <v>59</v>
      </c>
      <c r="C12" s="4" t="s">
        <v>50</v>
      </c>
      <c r="E12" s="4" t="s">
        <v>50</v>
      </c>
      <c r="G12" s="4" t="s">
        <v>60</v>
      </c>
      <c r="I12" s="4" t="s">
        <v>61</v>
      </c>
      <c r="K12" s="5">
        <v>18</v>
      </c>
      <c r="M12" s="5">
        <v>18</v>
      </c>
      <c r="O12" s="5">
        <v>2500000</v>
      </c>
      <c r="Q12" s="5">
        <v>2500000000000</v>
      </c>
      <c r="S12" s="5">
        <v>2499546875000</v>
      </c>
      <c r="U12" s="5">
        <v>0</v>
      </c>
      <c r="W12" s="5">
        <v>0</v>
      </c>
      <c r="Y12" s="5">
        <v>0</v>
      </c>
      <c r="AA12" s="5">
        <v>0</v>
      </c>
      <c r="AC12" s="5">
        <v>2500000</v>
      </c>
      <c r="AE12" s="5">
        <v>1000000</v>
      </c>
      <c r="AG12" s="5">
        <v>2500000000000</v>
      </c>
      <c r="AI12" s="5">
        <v>2499546875000</v>
      </c>
      <c r="AK12" s="19">
        <f t="shared" si="0"/>
        <v>3.7572683774238129</v>
      </c>
    </row>
    <row r="13" spans="1:40" s="4" customFormat="1" ht="18.75" x14ac:dyDescent="0.45">
      <c r="A13" s="12" t="s">
        <v>62</v>
      </c>
      <c r="C13" s="4" t="s">
        <v>50</v>
      </c>
      <c r="E13" s="4" t="s">
        <v>50</v>
      </c>
      <c r="G13" s="4" t="s">
        <v>63</v>
      </c>
      <c r="I13" s="4" t="s">
        <v>64</v>
      </c>
      <c r="K13" s="5">
        <v>18</v>
      </c>
      <c r="M13" s="5">
        <v>18</v>
      </c>
      <c r="O13" s="5">
        <v>36725</v>
      </c>
      <c r="Q13" s="5">
        <v>36725371332</v>
      </c>
      <c r="S13" s="5">
        <v>36718343593</v>
      </c>
      <c r="U13" s="5">
        <v>0</v>
      </c>
      <c r="W13" s="5">
        <v>0</v>
      </c>
      <c r="Y13" s="5">
        <v>0</v>
      </c>
      <c r="AA13" s="5">
        <v>0</v>
      </c>
      <c r="AC13" s="5">
        <v>36725</v>
      </c>
      <c r="AE13" s="5">
        <v>1000000</v>
      </c>
      <c r="AG13" s="5">
        <v>36725371332</v>
      </c>
      <c r="AI13" s="5">
        <v>36718343593</v>
      </c>
      <c r="AK13" s="19">
        <f t="shared" si="0"/>
        <v>5.5194272463228423E-2</v>
      </c>
    </row>
    <row r="14" spans="1:40" s="4" customFormat="1" ht="18.75" x14ac:dyDescent="0.45">
      <c r="A14" s="12" t="s">
        <v>65</v>
      </c>
      <c r="C14" s="4" t="s">
        <v>50</v>
      </c>
      <c r="E14" s="4" t="s">
        <v>50</v>
      </c>
      <c r="G14" s="4" t="s">
        <v>66</v>
      </c>
      <c r="I14" s="4" t="s">
        <v>67</v>
      </c>
      <c r="K14" s="5">
        <v>0</v>
      </c>
      <c r="M14" s="5">
        <v>0</v>
      </c>
      <c r="O14" s="5">
        <v>166772</v>
      </c>
      <c r="Q14" s="5">
        <v>98316005177</v>
      </c>
      <c r="S14" s="5">
        <v>135811173762</v>
      </c>
      <c r="U14" s="5">
        <v>0</v>
      </c>
      <c r="W14" s="5">
        <v>0</v>
      </c>
      <c r="Y14" s="5">
        <v>0</v>
      </c>
      <c r="AA14" s="5">
        <v>0</v>
      </c>
      <c r="AC14" s="5">
        <v>166772</v>
      </c>
      <c r="AE14" s="5">
        <v>834990</v>
      </c>
      <c r="AG14" s="5">
        <v>98316005177</v>
      </c>
      <c r="AI14" s="5">
        <v>139227712682</v>
      </c>
      <c r="AK14" s="19">
        <f t="shared" si="0"/>
        <v>0.20928428562522033</v>
      </c>
    </row>
    <row r="15" spans="1:40" s="4" customFormat="1" ht="18.75" x14ac:dyDescent="0.45">
      <c r="A15" s="12" t="s">
        <v>68</v>
      </c>
      <c r="C15" s="4" t="s">
        <v>50</v>
      </c>
      <c r="E15" s="4" t="s">
        <v>50</v>
      </c>
      <c r="G15" s="4" t="s">
        <v>69</v>
      </c>
      <c r="I15" s="4" t="s">
        <v>70</v>
      </c>
      <c r="K15" s="5">
        <v>0</v>
      </c>
      <c r="M15" s="5">
        <v>0</v>
      </c>
      <c r="O15" s="5">
        <v>25500</v>
      </c>
      <c r="Q15" s="5">
        <v>17862380662</v>
      </c>
      <c r="S15" s="5">
        <v>25140992369</v>
      </c>
      <c r="U15" s="5">
        <v>0</v>
      </c>
      <c r="W15" s="5">
        <v>0</v>
      </c>
      <c r="Y15" s="5">
        <v>25500</v>
      </c>
      <c r="AA15" s="5">
        <v>25500000000</v>
      </c>
      <c r="AC15" s="5">
        <v>0</v>
      </c>
      <c r="AE15" s="5">
        <v>0</v>
      </c>
      <c r="AG15" s="5">
        <v>0</v>
      </c>
      <c r="AI15" s="5">
        <v>0</v>
      </c>
      <c r="AK15" s="19">
        <f t="shared" si="0"/>
        <v>0</v>
      </c>
    </row>
    <row r="16" spans="1:40" s="4" customFormat="1" ht="18.75" x14ac:dyDescent="0.45">
      <c r="A16" s="12" t="s">
        <v>71</v>
      </c>
      <c r="C16" s="4" t="s">
        <v>50</v>
      </c>
      <c r="E16" s="4" t="s">
        <v>50</v>
      </c>
      <c r="G16" s="4" t="s">
        <v>72</v>
      </c>
      <c r="I16" s="4" t="s">
        <v>73</v>
      </c>
      <c r="K16" s="5">
        <v>0</v>
      </c>
      <c r="M16" s="5">
        <v>0</v>
      </c>
      <c r="O16" s="5">
        <v>156899</v>
      </c>
      <c r="Q16" s="5">
        <v>83637896726</v>
      </c>
      <c r="S16" s="5">
        <v>98044101285</v>
      </c>
      <c r="U16" s="5">
        <v>0</v>
      </c>
      <c r="W16" s="5">
        <v>0</v>
      </c>
      <c r="Y16" s="5">
        <v>0</v>
      </c>
      <c r="AA16" s="5">
        <v>0</v>
      </c>
      <c r="AC16" s="5">
        <v>156899</v>
      </c>
      <c r="AE16" s="5">
        <v>633000</v>
      </c>
      <c r="AG16" s="5">
        <v>83637896726</v>
      </c>
      <c r="AI16" s="5">
        <v>99299065781</v>
      </c>
      <c r="AK16" s="19">
        <f t="shared" si="0"/>
        <v>0.14926435007012154</v>
      </c>
    </row>
    <row r="17" spans="1:37" s="4" customFormat="1" ht="18.75" x14ac:dyDescent="0.45">
      <c r="A17" s="12" t="s">
        <v>74</v>
      </c>
      <c r="C17" s="4" t="s">
        <v>50</v>
      </c>
      <c r="E17" s="4" t="s">
        <v>50</v>
      </c>
      <c r="G17" s="4" t="s">
        <v>75</v>
      </c>
      <c r="I17" s="4" t="s">
        <v>76</v>
      </c>
      <c r="K17" s="5">
        <v>0</v>
      </c>
      <c r="M17" s="5">
        <v>0</v>
      </c>
      <c r="O17" s="5">
        <v>45170</v>
      </c>
      <c r="Q17" s="5">
        <v>28868798627</v>
      </c>
      <c r="S17" s="5">
        <v>37258495673</v>
      </c>
      <c r="U17" s="5">
        <v>0</v>
      </c>
      <c r="W17" s="5">
        <v>0</v>
      </c>
      <c r="Y17" s="5">
        <v>0</v>
      </c>
      <c r="AA17" s="5">
        <v>0</v>
      </c>
      <c r="AC17" s="5">
        <v>45170</v>
      </c>
      <c r="AE17" s="5">
        <v>845510</v>
      </c>
      <c r="AG17" s="5">
        <v>28868798627</v>
      </c>
      <c r="AI17" s="5">
        <v>38184764456</v>
      </c>
      <c r="AK17" s="19">
        <f t="shared" si="0"/>
        <v>5.7398566686174116E-2</v>
      </c>
    </row>
    <row r="18" spans="1:37" s="4" customFormat="1" ht="18.75" x14ac:dyDescent="0.45">
      <c r="A18" s="12" t="s">
        <v>77</v>
      </c>
      <c r="C18" s="4" t="s">
        <v>50</v>
      </c>
      <c r="E18" s="4" t="s">
        <v>50</v>
      </c>
      <c r="G18" s="4" t="s">
        <v>78</v>
      </c>
      <c r="I18" s="4" t="s">
        <v>79</v>
      </c>
      <c r="K18" s="5">
        <v>0</v>
      </c>
      <c r="M18" s="5">
        <v>0</v>
      </c>
      <c r="O18" s="5">
        <v>38458</v>
      </c>
      <c r="Q18" s="5">
        <v>25246565100</v>
      </c>
      <c r="S18" s="5">
        <v>34306008508</v>
      </c>
      <c r="U18" s="5">
        <v>0</v>
      </c>
      <c r="W18" s="5">
        <v>0</v>
      </c>
      <c r="Y18" s="5">
        <v>0</v>
      </c>
      <c r="AA18" s="5">
        <v>0</v>
      </c>
      <c r="AC18" s="5">
        <v>38458</v>
      </c>
      <c r="AE18" s="5">
        <v>911100</v>
      </c>
      <c r="AG18" s="5">
        <v>25246565100</v>
      </c>
      <c r="AI18" s="5">
        <v>35032732966</v>
      </c>
      <c r="AK18" s="19">
        <f t="shared" si="0"/>
        <v>5.2660496614165136E-2</v>
      </c>
    </row>
    <row r="19" spans="1:37" s="4" customFormat="1" ht="18.75" x14ac:dyDescent="0.45">
      <c r="A19" s="12" t="s">
        <v>80</v>
      </c>
      <c r="C19" s="4" t="s">
        <v>50</v>
      </c>
      <c r="E19" s="4" t="s">
        <v>50</v>
      </c>
      <c r="G19" s="4" t="s">
        <v>81</v>
      </c>
      <c r="I19" s="4" t="s">
        <v>82</v>
      </c>
      <c r="K19" s="5">
        <v>18</v>
      </c>
      <c r="M19" s="5">
        <v>18</v>
      </c>
      <c r="O19" s="5">
        <v>6499900</v>
      </c>
      <c r="Q19" s="5">
        <v>6499900000000</v>
      </c>
      <c r="S19" s="5">
        <v>6563709112056</v>
      </c>
      <c r="U19" s="5">
        <v>0</v>
      </c>
      <c r="W19" s="5">
        <v>0</v>
      </c>
      <c r="Y19" s="5">
        <v>0</v>
      </c>
      <c r="AA19" s="5">
        <v>0</v>
      </c>
      <c r="AC19" s="5">
        <v>6499900</v>
      </c>
      <c r="AE19" s="5">
        <v>1010000</v>
      </c>
      <c r="AG19" s="5">
        <v>6499900000000</v>
      </c>
      <c r="AI19" s="5">
        <v>6563709112056</v>
      </c>
      <c r="AK19" s="19">
        <f t="shared" si="0"/>
        <v>9.8664349654721093</v>
      </c>
    </row>
    <row r="20" spans="1:37" s="4" customFormat="1" ht="18.75" x14ac:dyDescent="0.45">
      <c r="A20" s="12" t="s">
        <v>83</v>
      </c>
      <c r="C20" s="4" t="s">
        <v>50</v>
      </c>
      <c r="E20" s="4" t="s">
        <v>50</v>
      </c>
      <c r="G20" s="4" t="s">
        <v>84</v>
      </c>
      <c r="I20" s="4" t="s">
        <v>85</v>
      </c>
      <c r="K20" s="5">
        <v>18</v>
      </c>
      <c r="M20" s="5">
        <v>18</v>
      </c>
      <c r="O20" s="5">
        <v>1509020</v>
      </c>
      <c r="Q20" s="5">
        <v>1509020000000</v>
      </c>
      <c r="S20" s="5">
        <v>1508746490125</v>
      </c>
      <c r="U20" s="5">
        <v>0</v>
      </c>
      <c r="W20" s="5">
        <v>0</v>
      </c>
      <c r="Y20" s="5">
        <v>0</v>
      </c>
      <c r="AA20" s="5">
        <v>0</v>
      </c>
      <c r="AC20" s="5">
        <v>1509020</v>
      </c>
      <c r="AE20" s="5">
        <v>990878</v>
      </c>
      <c r="AG20" s="5">
        <v>1509020000000</v>
      </c>
      <c r="AI20" s="5">
        <v>1494983704642</v>
      </c>
      <c r="AK20" s="19">
        <f t="shared" si="0"/>
        <v>2.2472293095984801</v>
      </c>
    </row>
    <row r="21" spans="1:37" s="4" customFormat="1" ht="18.75" x14ac:dyDescent="0.45">
      <c r="A21" s="12" t="s">
        <v>86</v>
      </c>
      <c r="C21" s="4" t="s">
        <v>50</v>
      </c>
      <c r="E21" s="4" t="s">
        <v>50</v>
      </c>
      <c r="G21" s="4" t="s">
        <v>87</v>
      </c>
      <c r="I21" s="4" t="s">
        <v>88</v>
      </c>
      <c r="K21" s="5">
        <v>18</v>
      </c>
      <c r="M21" s="5">
        <v>18</v>
      </c>
      <c r="O21" s="5">
        <v>2000000</v>
      </c>
      <c r="Q21" s="5">
        <v>2000000000000</v>
      </c>
      <c r="S21" s="5">
        <v>1999637500000</v>
      </c>
      <c r="U21" s="5">
        <v>0</v>
      </c>
      <c r="W21" s="5">
        <v>0</v>
      </c>
      <c r="Y21" s="5">
        <v>0</v>
      </c>
      <c r="AA21" s="5">
        <v>0</v>
      </c>
      <c r="AC21" s="5">
        <v>2000000</v>
      </c>
      <c r="AE21" s="5">
        <v>1000000</v>
      </c>
      <c r="AG21" s="5">
        <v>2000000000000</v>
      </c>
      <c r="AI21" s="5">
        <v>1999637500000</v>
      </c>
      <c r="AK21" s="19">
        <f t="shared" si="0"/>
        <v>3.0058147019390504</v>
      </c>
    </row>
    <row r="22" spans="1:37" s="4" customFormat="1" ht="18.75" x14ac:dyDescent="0.45">
      <c r="A22" s="12" t="s">
        <v>89</v>
      </c>
      <c r="C22" s="4" t="s">
        <v>50</v>
      </c>
      <c r="E22" s="4" t="s">
        <v>50</v>
      </c>
      <c r="G22" s="4" t="s">
        <v>90</v>
      </c>
      <c r="I22" s="4" t="s">
        <v>91</v>
      </c>
      <c r="K22" s="5">
        <v>18</v>
      </c>
      <c r="M22" s="5">
        <v>18</v>
      </c>
      <c r="O22" s="5">
        <v>2597880</v>
      </c>
      <c r="Q22" s="5">
        <v>2597880000000</v>
      </c>
      <c r="S22" s="5">
        <v>2623383225592</v>
      </c>
      <c r="U22" s="5">
        <v>0</v>
      </c>
      <c r="W22" s="5">
        <v>0</v>
      </c>
      <c r="Y22" s="5">
        <v>0</v>
      </c>
      <c r="AA22" s="5">
        <v>0</v>
      </c>
      <c r="AC22" s="5">
        <v>2597880</v>
      </c>
      <c r="AE22" s="5">
        <v>1010000</v>
      </c>
      <c r="AG22" s="5">
        <v>2597880000000</v>
      </c>
      <c r="AI22" s="5">
        <v>2623383225592</v>
      </c>
      <c r="AK22" s="19">
        <f t="shared" si="0"/>
        <v>3.9434166784253253</v>
      </c>
    </row>
    <row r="23" spans="1:37" s="4" customFormat="1" ht="18.75" x14ac:dyDescent="0.45">
      <c r="A23" s="12" t="s">
        <v>92</v>
      </c>
      <c r="C23" s="4" t="s">
        <v>50</v>
      </c>
      <c r="E23" s="4" t="s">
        <v>50</v>
      </c>
      <c r="G23" s="4" t="s">
        <v>93</v>
      </c>
      <c r="I23" s="4" t="s">
        <v>94</v>
      </c>
      <c r="K23" s="5">
        <v>18.5</v>
      </c>
      <c r="M23" s="5">
        <v>18.5</v>
      </c>
      <c r="O23" s="5">
        <v>100</v>
      </c>
      <c r="Q23" s="5">
        <v>103528759</v>
      </c>
      <c r="S23" s="5">
        <v>100981693</v>
      </c>
      <c r="U23" s="5">
        <v>0</v>
      </c>
      <c r="W23" s="5">
        <v>0</v>
      </c>
      <c r="Y23" s="5">
        <v>0</v>
      </c>
      <c r="AA23" s="5">
        <v>0</v>
      </c>
      <c r="AC23" s="5">
        <v>100</v>
      </c>
      <c r="AE23" s="5">
        <v>1010000</v>
      </c>
      <c r="AG23" s="5">
        <v>103528759</v>
      </c>
      <c r="AI23" s="5">
        <v>100981693</v>
      </c>
      <c r="AK23" s="19">
        <f t="shared" si="0"/>
        <v>1.5179364132053718E-4</v>
      </c>
    </row>
    <row r="24" spans="1:37" s="4" customFormat="1" ht="18.75" x14ac:dyDescent="0.45">
      <c r="A24" s="12" t="s">
        <v>95</v>
      </c>
      <c r="C24" s="4" t="s">
        <v>50</v>
      </c>
      <c r="E24" s="4" t="s">
        <v>50</v>
      </c>
      <c r="G24" s="4" t="s">
        <v>96</v>
      </c>
      <c r="I24" s="4" t="s">
        <v>97</v>
      </c>
      <c r="K24" s="5">
        <v>18</v>
      </c>
      <c r="M24" s="5">
        <v>18</v>
      </c>
      <c r="O24" s="5">
        <v>1000000</v>
      </c>
      <c r="Q24" s="5">
        <v>1000000000000</v>
      </c>
      <c r="S24" s="5">
        <v>999818750000</v>
      </c>
      <c r="U24" s="5">
        <v>0</v>
      </c>
      <c r="W24" s="5">
        <v>0</v>
      </c>
      <c r="Y24" s="5">
        <v>0</v>
      </c>
      <c r="AA24" s="5">
        <v>0</v>
      </c>
      <c r="AC24" s="5">
        <v>1000000</v>
      </c>
      <c r="AE24" s="5">
        <v>1000000</v>
      </c>
      <c r="AG24" s="5">
        <v>1000000000000</v>
      </c>
      <c r="AI24" s="5">
        <v>999818750000</v>
      </c>
      <c r="AK24" s="19">
        <f t="shared" si="0"/>
        <v>1.5029073509695252</v>
      </c>
    </row>
    <row r="25" spans="1:37" s="4" customFormat="1" ht="18.75" x14ac:dyDescent="0.45">
      <c r="A25" s="12" t="s">
        <v>98</v>
      </c>
      <c r="C25" s="4" t="s">
        <v>50</v>
      </c>
      <c r="E25" s="4" t="s">
        <v>50</v>
      </c>
      <c r="G25" s="4" t="s">
        <v>99</v>
      </c>
      <c r="I25" s="4" t="s">
        <v>100</v>
      </c>
      <c r="K25" s="5">
        <v>18</v>
      </c>
      <c r="M25" s="5">
        <v>18</v>
      </c>
      <c r="O25" s="5">
        <v>2500000</v>
      </c>
      <c r="Q25" s="5">
        <v>2500000000000</v>
      </c>
      <c r="S25" s="5">
        <v>2499546875000</v>
      </c>
      <c r="U25" s="5">
        <v>0</v>
      </c>
      <c r="W25" s="5">
        <v>0</v>
      </c>
      <c r="Y25" s="5">
        <v>0</v>
      </c>
      <c r="AA25" s="5">
        <v>0</v>
      </c>
      <c r="AC25" s="5">
        <v>2500000</v>
      </c>
      <c r="AE25" s="5">
        <v>1000000</v>
      </c>
      <c r="AG25" s="5">
        <v>2500000000000</v>
      </c>
      <c r="AI25" s="5">
        <v>2499546875000</v>
      </c>
      <c r="AK25" s="19">
        <f t="shared" si="0"/>
        <v>3.7572683774238129</v>
      </c>
    </row>
    <row r="26" spans="1:37" s="4" customFormat="1" ht="18.75" x14ac:dyDescent="0.45">
      <c r="A26" s="12" t="s">
        <v>101</v>
      </c>
      <c r="C26" s="4" t="s">
        <v>50</v>
      </c>
      <c r="E26" s="4" t="s">
        <v>50</v>
      </c>
      <c r="G26" s="4" t="s">
        <v>102</v>
      </c>
      <c r="I26" s="4" t="s">
        <v>103</v>
      </c>
      <c r="K26" s="5">
        <v>17</v>
      </c>
      <c r="M26" s="5">
        <v>17</v>
      </c>
      <c r="O26" s="5">
        <v>3195000</v>
      </c>
      <c r="Q26" s="5">
        <v>2936597282778</v>
      </c>
      <c r="S26" s="5">
        <v>3169593866966</v>
      </c>
      <c r="U26" s="5">
        <v>0</v>
      </c>
      <c r="W26" s="5">
        <v>0</v>
      </c>
      <c r="Y26" s="5">
        <v>2927000</v>
      </c>
      <c r="AA26" s="5">
        <v>2856268650386</v>
      </c>
      <c r="AC26" s="5">
        <v>268000</v>
      </c>
      <c r="AE26" s="5">
        <v>975925</v>
      </c>
      <c r="AG26" s="5">
        <v>246324905103</v>
      </c>
      <c r="AI26" s="5">
        <v>261500494443</v>
      </c>
      <c r="AK26" s="19">
        <f t="shared" si="0"/>
        <v>0.39308226154045439</v>
      </c>
    </row>
    <row r="27" spans="1:37" s="4" customFormat="1" ht="18.75" x14ac:dyDescent="0.45">
      <c r="A27" s="12" t="s">
        <v>104</v>
      </c>
      <c r="C27" s="4" t="s">
        <v>50</v>
      </c>
      <c r="E27" s="4" t="s">
        <v>50</v>
      </c>
      <c r="G27" s="4" t="s">
        <v>105</v>
      </c>
      <c r="I27" s="4" t="s">
        <v>106</v>
      </c>
      <c r="K27" s="5">
        <v>18</v>
      </c>
      <c r="M27" s="5">
        <v>18</v>
      </c>
      <c r="O27" s="5">
        <v>1300000</v>
      </c>
      <c r="Q27" s="5">
        <v>1273012000000</v>
      </c>
      <c r="S27" s="5">
        <v>1288157479131</v>
      </c>
      <c r="U27" s="5">
        <v>0</v>
      </c>
      <c r="W27" s="5">
        <v>0</v>
      </c>
      <c r="Y27" s="5">
        <v>0</v>
      </c>
      <c r="AA27" s="5">
        <v>0</v>
      </c>
      <c r="AC27" s="5">
        <v>1300000</v>
      </c>
      <c r="AE27" s="5">
        <v>992809</v>
      </c>
      <c r="AG27" s="5">
        <v>1273012000000</v>
      </c>
      <c r="AI27" s="5">
        <v>1290417769379</v>
      </c>
      <c r="AK27" s="19">
        <f t="shared" si="0"/>
        <v>1.9397299274707507</v>
      </c>
    </row>
    <row r="28" spans="1:37" s="4" customFormat="1" ht="18.75" x14ac:dyDescent="0.45">
      <c r="A28" s="12" t="s">
        <v>107</v>
      </c>
      <c r="C28" s="4" t="s">
        <v>50</v>
      </c>
      <c r="E28" s="4" t="s">
        <v>50</v>
      </c>
      <c r="G28" s="4" t="s">
        <v>108</v>
      </c>
      <c r="I28" s="4" t="s">
        <v>109</v>
      </c>
      <c r="K28" s="5">
        <v>18</v>
      </c>
      <c r="M28" s="5">
        <v>18</v>
      </c>
      <c r="O28" s="5">
        <v>2105500</v>
      </c>
      <c r="Q28" s="5">
        <v>1999993395000</v>
      </c>
      <c r="S28" s="5">
        <v>2021732534049</v>
      </c>
      <c r="U28" s="5">
        <v>0</v>
      </c>
      <c r="W28" s="5">
        <v>0</v>
      </c>
      <c r="Y28" s="5">
        <v>0</v>
      </c>
      <c r="AA28" s="5">
        <v>0</v>
      </c>
      <c r="AC28" s="5">
        <v>2105500</v>
      </c>
      <c r="AE28" s="5">
        <v>1000000</v>
      </c>
      <c r="AG28" s="5">
        <v>1999993395000</v>
      </c>
      <c r="AI28" s="5">
        <v>2105118378125</v>
      </c>
      <c r="AK28" s="19">
        <f t="shared" si="0"/>
        <v>3.1643714274663353</v>
      </c>
    </row>
    <row r="29" spans="1:37" s="4" customFormat="1" ht="18.75" x14ac:dyDescent="0.45">
      <c r="A29" s="12" t="s">
        <v>110</v>
      </c>
      <c r="C29" s="4" t="s">
        <v>50</v>
      </c>
      <c r="E29" s="4" t="s">
        <v>50</v>
      </c>
      <c r="G29" s="4" t="s">
        <v>111</v>
      </c>
      <c r="I29" s="4" t="s">
        <v>112</v>
      </c>
      <c r="K29" s="5">
        <v>18</v>
      </c>
      <c r="M29" s="5">
        <v>18</v>
      </c>
      <c r="O29" s="5">
        <v>1000000</v>
      </c>
      <c r="Q29" s="5">
        <v>1000000000000</v>
      </c>
      <c r="S29" s="5">
        <v>999818750000</v>
      </c>
      <c r="U29" s="5">
        <v>0</v>
      </c>
      <c r="W29" s="5">
        <v>0</v>
      </c>
      <c r="Y29" s="5">
        <v>0</v>
      </c>
      <c r="AA29" s="5">
        <v>0</v>
      </c>
      <c r="AC29" s="5">
        <v>1000000</v>
      </c>
      <c r="AE29" s="5">
        <v>1000000</v>
      </c>
      <c r="AG29" s="5">
        <v>1000000000000</v>
      </c>
      <c r="AI29" s="5">
        <v>999818750000</v>
      </c>
      <c r="AK29" s="19">
        <f t="shared" si="0"/>
        <v>1.5029073509695252</v>
      </c>
    </row>
    <row r="30" spans="1:37" s="4" customFormat="1" ht="18.75" x14ac:dyDescent="0.45">
      <c r="A30" s="12" t="s">
        <v>113</v>
      </c>
      <c r="C30" s="4" t="s">
        <v>50</v>
      </c>
      <c r="E30" s="4" t="s">
        <v>50</v>
      </c>
      <c r="G30" s="4" t="s">
        <v>114</v>
      </c>
      <c r="I30" s="4" t="s">
        <v>115</v>
      </c>
      <c r="K30" s="5">
        <v>17</v>
      </c>
      <c r="M30" s="5">
        <v>17</v>
      </c>
      <c r="O30" s="5">
        <v>1596900</v>
      </c>
      <c r="Q30" s="5">
        <v>1495778519937</v>
      </c>
      <c r="S30" s="5">
        <v>1576335204349</v>
      </c>
      <c r="U30" s="5">
        <v>0</v>
      </c>
      <c r="W30" s="5">
        <v>0</v>
      </c>
      <c r="Y30" s="5">
        <v>1000000</v>
      </c>
      <c r="AA30" s="5">
        <v>988716599690</v>
      </c>
      <c r="AC30" s="5">
        <v>596900</v>
      </c>
      <c r="AE30" s="5">
        <v>989032</v>
      </c>
      <c r="AG30" s="5">
        <v>559102134482</v>
      </c>
      <c r="AI30" s="5">
        <v>590246199282</v>
      </c>
      <c r="AK30" s="19">
        <f t="shared" si="0"/>
        <v>0.88724616515017452</v>
      </c>
    </row>
    <row r="31" spans="1:37" s="4" customFormat="1" ht="18.75" x14ac:dyDescent="0.45">
      <c r="A31" s="12" t="s">
        <v>116</v>
      </c>
      <c r="C31" s="4" t="s">
        <v>50</v>
      </c>
      <c r="E31" s="4" t="s">
        <v>50</v>
      </c>
      <c r="G31" s="4" t="s">
        <v>117</v>
      </c>
      <c r="I31" s="4" t="s">
        <v>118</v>
      </c>
      <c r="K31" s="5">
        <v>18</v>
      </c>
      <c r="M31" s="5">
        <v>18</v>
      </c>
      <c r="O31" s="5">
        <v>4100</v>
      </c>
      <c r="Q31" s="5">
        <v>3775684218</v>
      </c>
      <c r="S31" s="5">
        <v>4091058361</v>
      </c>
      <c r="U31" s="5">
        <v>0</v>
      </c>
      <c r="W31" s="5">
        <v>0</v>
      </c>
      <c r="Y31" s="5">
        <v>0</v>
      </c>
      <c r="AA31" s="5">
        <v>0</v>
      </c>
      <c r="AC31" s="5">
        <v>4100</v>
      </c>
      <c r="AE31" s="5">
        <v>983000</v>
      </c>
      <c r="AG31" s="5">
        <v>3775684218</v>
      </c>
      <c r="AI31" s="5">
        <v>4029569508</v>
      </c>
      <c r="AK31" s="19">
        <f t="shared" si="0"/>
        <v>6.0571674964245798E-3</v>
      </c>
    </row>
    <row r="32" spans="1:37" s="4" customFormat="1" ht="18.75" x14ac:dyDescent="0.45">
      <c r="A32" s="12" t="s">
        <v>119</v>
      </c>
      <c r="C32" s="4" t="s">
        <v>50</v>
      </c>
      <c r="E32" s="4" t="s">
        <v>50</v>
      </c>
      <c r="G32" s="4" t="s">
        <v>120</v>
      </c>
      <c r="I32" s="4" t="s">
        <v>121</v>
      </c>
      <c r="K32" s="5">
        <v>17</v>
      </c>
      <c r="M32" s="5">
        <v>17</v>
      </c>
      <c r="O32" s="5">
        <v>3000310</v>
      </c>
      <c r="Q32" s="5">
        <v>2761695345700</v>
      </c>
      <c r="S32" s="5">
        <v>2999766193812</v>
      </c>
      <c r="U32" s="5">
        <v>0</v>
      </c>
      <c r="W32" s="5">
        <v>0</v>
      </c>
      <c r="Y32" s="5">
        <v>0</v>
      </c>
      <c r="AA32" s="5">
        <v>0</v>
      </c>
      <c r="AC32" s="5">
        <v>3000310</v>
      </c>
      <c r="AE32" s="5">
        <v>1000000</v>
      </c>
      <c r="AG32" s="5">
        <v>2761695345700</v>
      </c>
      <c r="AI32" s="5">
        <v>2999766193812</v>
      </c>
      <c r="AK32" s="19">
        <f t="shared" si="0"/>
        <v>4.5091879541866238</v>
      </c>
    </row>
    <row r="33" spans="1:37" s="4" customFormat="1" ht="18.75" x14ac:dyDescent="0.45">
      <c r="A33" s="12" t="s">
        <v>122</v>
      </c>
      <c r="C33" s="4" t="s">
        <v>50</v>
      </c>
      <c r="E33" s="4" t="s">
        <v>50</v>
      </c>
      <c r="G33" s="4" t="s">
        <v>123</v>
      </c>
      <c r="I33" s="4" t="s">
        <v>124</v>
      </c>
      <c r="K33" s="5">
        <v>18</v>
      </c>
      <c r="M33" s="5">
        <v>18</v>
      </c>
      <c r="O33" s="5">
        <v>500000</v>
      </c>
      <c r="Q33" s="5">
        <v>500000000000</v>
      </c>
      <c r="S33" s="5">
        <v>499909375000</v>
      </c>
      <c r="U33" s="5">
        <v>0</v>
      </c>
      <c r="W33" s="5">
        <v>0</v>
      </c>
      <c r="Y33" s="5">
        <v>0</v>
      </c>
      <c r="AA33" s="5">
        <v>0</v>
      </c>
      <c r="AC33" s="5">
        <v>500000</v>
      </c>
      <c r="AE33" s="5">
        <v>1000000</v>
      </c>
      <c r="AG33" s="5">
        <v>500000000000</v>
      </c>
      <c r="AI33" s="5">
        <v>499909375000</v>
      </c>
      <c r="AK33" s="19">
        <f t="shared" si="0"/>
        <v>0.75145367548476261</v>
      </c>
    </row>
    <row r="34" spans="1:37" s="4" customFormat="1" ht="18.75" x14ac:dyDescent="0.45">
      <c r="A34" s="12" t="s">
        <v>125</v>
      </c>
      <c r="C34" s="4" t="s">
        <v>50</v>
      </c>
      <c r="E34" s="4" t="s">
        <v>50</v>
      </c>
      <c r="G34" s="4" t="s">
        <v>126</v>
      </c>
      <c r="I34" s="4" t="s">
        <v>127</v>
      </c>
      <c r="K34" s="5">
        <v>18</v>
      </c>
      <c r="M34" s="5">
        <v>18</v>
      </c>
      <c r="O34" s="5">
        <v>1993999</v>
      </c>
      <c r="Q34" s="5">
        <v>1993999000000</v>
      </c>
      <c r="S34" s="5">
        <v>1993637587681</v>
      </c>
      <c r="U34" s="5">
        <v>0</v>
      </c>
      <c r="W34" s="5">
        <v>0</v>
      </c>
      <c r="Y34" s="5">
        <v>0</v>
      </c>
      <c r="AA34" s="5">
        <v>0</v>
      </c>
      <c r="AC34" s="5">
        <v>1993999</v>
      </c>
      <c r="AE34" s="5">
        <v>1000000</v>
      </c>
      <c r="AG34" s="5">
        <v>1993999000000</v>
      </c>
      <c r="AI34" s="5">
        <v>1993637587681</v>
      </c>
      <c r="AK34" s="19">
        <f t="shared" si="0"/>
        <v>2.9967957549255066</v>
      </c>
    </row>
    <row r="35" spans="1:37" s="4" customFormat="1" ht="18.75" x14ac:dyDescent="0.45">
      <c r="A35" s="12" t="s">
        <v>128</v>
      </c>
      <c r="C35" s="4" t="s">
        <v>50</v>
      </c>
      <c r="E35" s="4" t="s">
        <v>50</v>
      </c>
      <c r="G35" s="4" t="s">
        <v>126</v>
      </c>
      <c r="I35" s="4" t="s">
        <v>127</v>
      </c>
      <c r="K35" s="5">
        <v>18</v>
      </c>
      <c r="M35" s="5">
        <v>18</v>
      </c>
      <c r="O35" s="5">
        <v>1999000</v>
      </c>
      <c r="Q35" s="5">
        <v>1999000000000</v>
      </c>
      <c r="S35" s="5">
        <v>1998637681250</v>
      </c>
      <c r="U35" s="5">
        <v>0</v>
      </c>
      <c r="W35" s="5">
        <v>0</v>
      </c>
      <c r="Y35" s="5">
        <v>0</v>
      </c>
      <c r="AA35" s="5">
        <v>0</v>
      </c>
      <c r="AC35" s="5">
        <v>1999000</v>
      </c>
      <c r="AE35" s="5">
        <v>1000000</v>
      </c>
      <c r="AG35" s="5">
        <v>1999000000000</v>
      </c>
      <c r="AI35" s="5">
        <v>1998637681250</v>
      </c>
      <c r="AK35" s="19">
        <f t="shared" si="0"/>
        <v>3.0043117945880811</v>
      </c>
    </row>
    <row r="36" spans="1:37" s="4" customFormat="1" ht="18.75" x14ac:dyDescent="0.45">
      <c r="A36" s="12" t="s">
        <v>129</v>
      </c>
      <c r="C36" s="4" t="s">
        <v>50</v>
      </c>
      <c r="E36" s="4" t="s">
        <v>50</v>
      </c>
      <c r="G36" s="4" t="s">
        <v>130</v>
      </c>
      <c r="I36" s="4" t="s">
        <v>131</v>
      </c>
      <c r="K36" s="5">
        <v>18</v>
      </c>
      <c r="M36" s="5">
        <v>18</v>
      </c>
      <c r="O36" s="5">
        <v>0</v>
      </c>
      <c r="Q36" s="5">
        <v>0</v>
      </c>
      <c r="S36" s="5">
        <v>0</v>
      </c>
      <c r="U36" s="5">
        <v>3000000</v>
      </c>
      <c r="W36" s="5">
        <v>3000020018125</v>
      </c>
      <c r="Y36" s="5">
        <v>0</v>
      </c>
      <c r="AA36" s="5">
        <v>0</v>
      </c>
      <c r="AC36" s="5">
        <v>3000000</v>
      </c>
      <c r="AE36" s="5">
        <v>1000000</v>
      </c>
      <c r="AG36" s="5">
        <v>3000020018125</v>
      </c>
      <c r="AI36" s="5">
        <v>2999456250000</v>
      </c>
      <c r="AK36" s="19">
        <f t="shared" si="0"/>
        <v>4.508722052908575</v>
      </c>
    </row>
    <row r="37" spans="1:37" s="4" customFormat="1" ht="18.75" x14ac:dyDescent="0.45">
      <c r="A37" s="12" t="s">
        <v>132</v>
      </c>
      <c r="C37" s="4" t="s">
        <v>50</v>
      </c>
      <c r="E37" s="4" t="s">
        <v>50</v>
      </c>
      <c r="G37" s="4" t="s">
        <v>133</v>
      </c>
      <c r="I37" s="4" t="s">
        <v>134</v>
      </c>
      <c r="K37" s="5">
        <v>18</v>
      </c>
      <c r="M37" s="5">
        <v>18</v>
      </c>
      <c r="O37" s="5">
        <v>0</v>
      </c>
      <c r="Q37" s="5">
        <v>0</v>
      </c>
      <c r="S37" s="5">
        <v>0</v>
      </c>
      <c r="U37" s="5">
        <v>999998</v>
      </c>
      <c r="W37" s="5">
        <v>950018100000</v>
      </c>
      <c r="Y37" s="5">
        <v>0</v>
      </c>
      <c r="AA37" s="5">
        <v>0</v>
      </c>
      <c r="AC37" s="5">
        <v>999998</v>
      </c>
      <c r="AE37" s="5">
        <v>1000000</v>
      </c>
      <c r="AG37" s="5">
        <v>950018100000</v>
      </c>
      <c r="AI37" s="5">
        <v>999816750361</v>
      </c>
      <c r="AK37" s="19">
        <f t="shared" si="0"/>
        <v>1.5029043451525683</v>
      </c>
    </row>
    <row r="38" spans="1:37" ht="18.75" thickBot="1" x14ac:dyDescent="0.45">
      <c r="J38" s="4"/>
      <c r="K38" s="4"/>
      <c r="L38" s="4"/>
      <c r="M38" s="4"/>
      <c r="N38" s="4"/>
      <c r="O38" s="8">
        <f>SUM(O9:O37)</f>
        <v>44566983</v>
      </c>
      <c r="P38" s="4"/>
      <c r="Q38" s="8">
        <f>SUM(Q9:Q37)</f>
        <v>41864548156016</v>
      </c>
      <c r="R38" s="4"/>
      <c r="S38" s="8">
        <f>SUM(S9:S37)</f>
        <v>43596946593878</v>
      </c>
      <c r="T38" s="4"/>
      <c r="U38" s="8">
        <f>SUM(U9:U37)</f>
        <v>3999998</v>
      </c>
      <c r="V38" s="4"/>
      <c r="W38" s="8">
        <f>SUM(W9:W37)</f>
        <v>3950038118125</v>
      </c>
      <c r="X38" s="4"/>
      <c r="Y38" s="8">
        <f>SUM(Y9:Y37)</f>
        <v>5792250</v>
      </c>
      <c r="Z38" s="4"/>
      <c r="AA38" s="8">
        <f>SUM(AA9:AA37)</f>
        <v>4532632894898</v>
      </c>
      <c r="AB38" s="4"/>
      <c r="AC38" s="8">
        <f>SUM(AC9:AC37)</f>
        <v>42774731</v>
      </c>
      <c r="AD38" s="4"/>
      <c r="AE38" s="8">
        <f>SUM(AE9:AE37)</f>
        <v>26309556</v>
      </c>
      <c r="AF38" s="4"/>
      <c r="AG38" s="8">
        <f>SUM(AG9:AG37)</f>
        <v>41669775234349</v>
      </c>
      <c r="AH38" s="4"/>
      <c r="AI38" s="8">
        <f>SUM(AI9:AI37)</f>
        <v>43153401928864</v>
      </c>
      <c r="AJ38" s="4"/>
      <c r="AK38" s="18">
        <f>SUM(AK9:AK37)</f>
        <v>64.867322180377386</v>
      </c>
    </row>
    <row r="39" spans="1:37" ht="18.75" thickTop="1" x14ac:dyDescent="0.4"/>
    <row r="40" spans="1:37" x14ac:dyDescent="0.4">
      <c r="AI40" s="5"/>
    </row>
    <row r="42" spans="1:37" x14ac:dyDescent="0.4">
      <c r="AI42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6"/>
  <sheetViews>
    <sheetView rightToLeft="1" topLeftCell="A7" workbookViewId="0">
      <selection activeCell="G13" sqref="G13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9.140625" style="1" customWidth="1"/>
    <col min="13" max="16384" width="9.140625" style="1"/>
  </cols>
  <sheetData>
    <row r="2" spans="1:11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7.75" x14ac:dyDescent="0.4">
      <c r="A6" s="20" t="s">
        <v>3</v>
      </c>
      <c r="C6" s="21" t="s">
        <v>6</v>
      </c>
      <c r="D6" s="21" t="s">
        <v>6</v>
      </c>
      <c r="E6" s="21" t="s">
        <v>6</v>
      </c>
      <c r="F6" s="21" t="s">
        <v>6</v>
      </c>
      <c r="G6" s="21" t="s">
        <v>6</v>
      </c>
      <c r="H6" s="21" t="s">
        <v>6</v>
      </c>
      <c r="I6" s="21" t="s">
        <v>6</v>
      </c>
      <c r="J6" s="21" t="s">
        <v>6</v>
      </c>
      <c r="K6" s="21" t="s">
        <v>6</v>
      </c>
    </row>
    <row r="7" spans="1:11" ht="27.75" x14ac:dyDescent="0.4">
      <c r="A7" s="21" t="s">
        <v>3</v>
      </c>
      <c r="C7" s="23" t="s">
        <v>7</v>
      </c>
      <c r="E7" s="23" t="s">
        <v>135</v>
      </c>
      <c r="G7" s="23" t="s">
        <v>136</v>
      </c>
      <c r="I7" s="23" t="s">
        <v>137</v>
      </c>
      <c r="K7" s="23" t="s">
        <v>138</v>
      </c>
    </row>
    <row r="8" spans="1:11" ht="18.75" x14ac:dyDescent="0.45">
      <c r="A8" s="2" t="s">
        <v>101</v>
      </c>
      <c r="C8" s="5">
        <v>268000</v>
      </c>
      <c r="D8" s="4"/>
      <c r="E8" s="5">
        <v>975930</v>
      </c>
      <c r="F8" s="4"/>
      <c r="G8" s="5">
        <v>975925</v>
      </c>
      <c r="H8" s="4"/>
      <c r="I8" s="4" t="s">
        <v>16</v>
      </c>
      <c r="J8" s="4"/>
      <c r="K8" s="5">
        <v>261547900000</v>
      </c>
    </row>
    <row r="9" spans="1:11" ht="18.75" x14ac:dyDescent="0.45">
      <c r="A9" s="2" t="s">
        <v>104</v>
      </c>
      <c r="C9" s="5">
        <v>1300000</v>
      </c>
      <c r="D9" s="4"/>
      <c r="E9" s="5">
        <v>982000</v>
      </c>
      <c r="F9" s="4"/>
      <c r="G9" s="5">
        <v>992809</v>
      </c>
      <c r="H9" s="4"/>
      <c r="I9" s="4" t="s">
        <v>139</v>
      </c>
      <c r="J9" s="4"/>
      <c r="K9" s="5">
        <v>1290651700000</v>
      </c>
    </row>
    <row r="10" spans="1:11" ht="18.75" x14ac:dyDescent="0.45">
      <c r="A10" s="2" t="s">
        <v>113</v>
      </c>
      <c r="C10" s="5">
        <v>596900</v>
      </c>
      <c r="D10" s="4"/>
      <c r="E10" s="5">
        <v>988810</v>
      </c>
      <c r="F10" s="4"/>
      <c r="G10" s="5">
        <v>989032</v>
      </c>
      <c r="H10" s="4"/>
      <c r="I10" s="4" t="s">
        <v>22</v>
      </c>
      <c r="J10" s="4"/>
      <c r="K10" s="5">
        <v>590353200800</v>
      </c>
    </row>
    <row r="11" spans="1:11" ht="18.75" x14ac:dyDescent="0.45">
      <c r="A11" s="2" t="s">
        <v>110</v>
      </c>
      <c r="C11" s="5">
        <v>1000000</v>
      </c>
      <c r="D11" s="4"/>
      <c r="E11" s="5">
        <v>1000000</v>
      </c>
      <c r="F11" s="4"/>
      <c r="G11" s="5">
        <v>1000000</v>
      </c>
      <c r="H11" s="4"/>
      <c r="I11" s="4" t="s">
        <v>16</v>
      </c>
      <c r="J11" s="4"/>
      <c r="K11" s="5">
        <v>1000000000000</v>
      </c>
    </row>
    <row r="12" spans="1:11" ht="18.75" x14ac:dyDescent="0.45">
      <c r="A12" s="2" t="s">
        <v>62</v>
      </c>
      <c r="C12" s="5">
        <v>36725</v>
      </c>
      <c r="D12" s="4"/>
      <c r="E12" s="5">
        <v>991680</v>
      </c>
      <c r="F12" s="4"/>
      <c r="G12" s="5">
        <v>1000000</v>
      </c>
      <c r="H12" s="4"/>
      <c r="I12" s="4" t="s">
        <v>140</v>
      </c>
      <c r="J12" s="4"/>
      <c r="K12" s="5">
        <v>36725000000</v>
      </c>
    </row>
    <row r="13" spans="1:11" ht="18.75" x14ac:dyDescent="0.45">
      <c r="A13" s="2" t="s">
        <v>107</v>
      </c>
      <c r="C13" s="5">
        <v>2105500</v>
      </c>
      <c r="D13" s="4"/>
      <c r="E13" s="5">
        <v>927000</v>
      </c>
      <c r="F13" s="4"/>
      <c r="G13" s="5">
        <v>1000000</v>
      </c>
      <c r="H13" s="4"/>
      <c r="I13" s="4" t="s">
        <v>141</v>
      </c>
      <c r="J13" s="4"/>
      <c r="K13" s="5">
        <v>2105500000000</v>
      </c>
    </row>
    <row r="14" spans="1:11" ht="18.75" x14ac:dyDescent="0.45">
      <c r="A14" s="2" t="s">
        <v>119</v>
      </c>
      <c r="C14" s="5">
        <v>3000310</v>
      </c>
      <c r="D14" s="4"/>
      <c r="E14" s="5">
        <v>948400</v>
      </c>
      <c r="F14" s="4"/>
      <c r="G14" s="5">
        <v>1000000</v>
      </c>
      <c r="H14" s="4"/>
      <c r="I14" s="4" t="s">
        <v>142</v>
      </c>
      <c r="J14" s="4"/>
      <c r="K14" s="5">
        <v>3000310000000</v>
      </c>
    </row>
    <row r="15" spans="1:11" ht="18.75" thickBot="1" x14ac:dyDescent="0.45">
      <c r="K15" s="8">
        <f>SUM(K8:K14)</f>
        <v>8285087800800</v>
      </c>
    </row>
    <row r="16" spans="1:11" ht="18.75" thickTop="1" x14ac:dyDescent="0.4"/>
  </sheetData>
  <mergeCells count="10">
    <mergeCell ref="A2:K2"/>
    <mergeCell ref="A3:K3"/>
    <mergeCell ref="A4:K4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0"/>
  <sheetViews>
    <sheetView rightToLeft="1" topLeftCell="O7" workbookViewId="0">
      <selection activeCell="Q8" sqref="Q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8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8.71093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6" spans="1:31" ht="27.75" x14ac:dyDescent="0.4">
      <c r="A6" s="21" t="s">
        <v>143</v>
      </c>
      <c r="B6" s="21" t="s">
        <v>143</v>
      </c>
      <c r="C6" s="21" t="s">
        <v>143</v>
      </c>
      <c r="D6" s="21" t="s">
        <v>143</v>
      </c>
      <c r="E6" s="21" t="s">
        <v>143</v>
      </c>
      <c r="F6" s="21" t="s">
        <v>143</v>
      </c>
      <c r="G6" s="21" t="s">
        <v>143</v>
      </c>
      <c r="H6" s="21" t="s">
        <v>143</v>
      </c>
      <c r="I6" s="21" t="s">
        <v>143</v>
      </c>
      <c r="K6" s="21" t="s">
        <v>4</v>
      </c>
      <c r="L6" s="21" t="s">
        <v>4</v>
      </c>
      <c r="M6" s="21" t="s">
        <v>4</v>
      </c>
      <c r="N6" s="21" t="s">
        <v>4</v>
      </c>
      <c r="O6" s="21" t="s">
        <v>4</v>
      </c>
      <c r="Q6" s="21" t="s">
        <v>5</v>
      </c>
      <c r="R6" s="21" t="s">
        <v>5</v>
      </c>
      <c r="S6" s="21" t="s">
        <v>5</v>
      </c>
      <c r="T6" s="21" t="s">
        <v>5</v>
      </c>
      <c r="U6" s="21" t="s">
        <v>5</v>
      </c>
      <c r="V6" s="21" t="s">
        <v>5</v>
      </c>
      <c r="W6" s="21" t="s">
        <v>5</v>
      </c>
      <c r="Y6" s="21" t="s">
        <v>6</v>
      </c>
      <c r="Z6" s="21" t="s">
        <v>6</v>
      </c>
      <c r="AA6" s="21" t="s">
        <v>6</v>
      </c>
      <c r="AB6" s="21" t="s">
        <v>6</v>
      </c>
      <c r="AC6" s="21" t="s">
        <v>6</v>
      </c>
      <c r="AD6" s="21" t="s">
        <v>6</v>
      </c>
      <c r="AE6" s="21" t="s">
        <v>6</v>
      </c>
    </row>
    <row r="7" spans="1:31" ht="27.75" x14ac:dyDescent="0.4">
      <c r="A7" s="22" t="s">
        <v>144</v>
      </c>
      <c r="C7" s="22" t="s">
        <v>46</v>
      </c>
      <c r="E7" s="22" t="s">
        <v>47</v>
      </c>
      <c r="G7" s="22" t="s">
        <v>145</v>
      </c>
      <c r="I7" s="22" t="s">
        <v>44</v>
      </c>
      <c r="K7" s="22" t="s">
        <v>7</v>
      </c>
      <c r="M7" s="22" t="s">
        <v>8</v>
      </c>
      <c r="O7" s="22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20" t="s">
        <v>7</v>
      </c>
      <c r="AA7" s="20" t="s">
        <v>8</v>
      </c>
      <c r="AC7" s="20" t="s">
        <v>9</v>
      </c>
      <c r="AE7" s="20" t="s">
        <v>146</v>
      </c>
    </row>
    <row r="8" spans="1:31" ht="27.75" x14ac:dyDescent="0.4">
      <c r="A8" s="21" t="s">
        <v>144</v>
      </c>
      <c r="C8" s="21" t="s">
        <v>46</v>
      </c>
      <c r="E8" s="21" t="s">
        <v>47</v>
      </c>
      <c r="G8" s="21" t="s">
        <v>145</v>
      </c>
      <c r="I8" s="21" t="s">
        <v>44</v>
      </c>
      <c r="K8" s="21" t="s">
        <v>7</v>
      </c>
      <c r="M8" s="21" t="s">
        <v>8</v>
      </c>
      <c r="O8" s="21" t="s">
        <v>9</v>
      </c>
      <c r="Q8" s="11" t="s">
        <v>7</v>
      </c>
      <c r="S8" s="11" t="s">
        <v>8</v>
      </c>
      <c r="U8" s="11" t="s">
        <v>7</v>
      </c>
      <c r="W8" s="23" t="s">
        <v>14</v>
      </c>
      <c r="Y8" s="21" t="s">
        <v>7</v>
      </c>
      <c r="AA8" s="21" t="s">
        <v>8</v>
      </c>
      <c r="AC8" s="21" t="s">
        <v>9</v>
      </c>
      <c r="AE8" s="21" t="s">
        <v>146</v>
      </c>
    </row>
    <row r="9" spans="1:31" ht="18.75" x14ac:dyDescent="0.45">
      <c r="A9" s="2" t="s">
        <v>147</v>
      </c>
      <c r="C9" s="4" t="s">
        <v>148</v>
      </c>
      <c r="D9" s="4"/>
      <c r="E9" s="5">
        <v>21.5</v>
      </c>
      <c r="F9" s="4"/>
      <c r="G9" s="5">
        <v>0</v>
      </c>
      <c r="H9" s="4"/>
      <c r="I9" s="4" t="s">
        <v>149</v>
      </c>
      <c r="J9" s="4"/>
      <c r="K9" s="5">
        <v>0</v>
      </c>
      <c r="L9" s="4"/>
      <c r="M9" s="5">
        <v>0</v>
      </c>
      <c r="N9" s="4"/>
      <c r="O9" s="5">
        <v>0</v>
      </c>
      <c r="P9" s="4"/>
      <c r="Q9" s="5">
        <v>11000000</v>
      </c>
      <c r="R9" s="4"/>
      <c r="S9" s="5">
        <v>11000000000000</v>
      </c>
      <c r="T9" s="4"/>
      <c r="U9" s="5">
        <v>600000</v>
      </c>
      <c r="V9" s="4"/>
      <c r="W9" s="5">
        <v>600000000000</v>
      </c>
      <c r="X9" s="4"/>
      <c r="Y9" s="5">
        <v>10400000</v>
      </c>
      <c r="Z9" s="4"/>
      <c r="AA9" s="5">
        <v>10400000000000</v>
      </c>
      <c r="AB9" s="4"/>
      <c r="AC9" s="5">
        <v>10400000000000</v>
      </c>
      <c r="AD9" s="4"/>
      <c r="AE9" s="4" t="s">
        <v>150</v>
      </c>
    </row>
    <row r="10" spans="1:31" ht="18.75" x14ac:dyDescent="0.45">
      <c r="A10" s="2" t="s">
        <v>151</v>
      </c>
      <c r="C10" s="4" t="s">
        <v>152</v>
      </c>
      <c r="D10" s="4"/>
      <c r="E10" s="5">
        <v>20</v>
      </c>
      <c r="F10" s="4"/>
      <c r="G10" s="5">
        <v>0</v>
      </c>
      <c r="H10" s="4"/>
      <c r="I10" s="4" t="s">
        <v>149</v>
      </c>
      <c r="J10" s="4"/>
      <c r="K10" s="5">
        <v>11000000</v>
      </c>
      <c r="L10" s="4"/>
      <c r="M10" s="5">
        <v>11000000000000</v>
      </c>
      <c r="N10" s="4"/>
      <c r="O10" s="5">
        <v>11000000000000</v>
      </c>
      <c r="P10" s="4"/>
      <c r="Q10" s="5">
        <v>0</v>
      </c>
      <c r="R10" s="4"/>
      <c r="S10" s="5">
        <v>0</v>
      </c>
      <c r="T10" s="4"/>
      <c r="U10" s="5">
        <v>11000000</v>
      </c>
      <c r="V10" s="4"/>
      <c r="W10" s="5">
        <v>11000000000000</v>
      </c>
      <c r="X10" s="4"/>
      <c r="Y10" s="5">
        <v>0</v>
      </c>
      <c r="Z10" s="4"/>
      <c r="AA10" s="5">
        <v>0</v>
      </c>
      <c r="AB10" s="4"/>
      <c r="AC10" s="5">
        <v>0</v>
      </c>
      <c r="AD10" s="4"/>
      <c r="AE10" s="4" t="s">
        <v>16</v>
      </c>
    </row>
  </sheetData>
  <mergeCells count="22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2"/>
  <sheetViews>
    <sheetView rightToLeft="1" topLeftCell="A22" workbookViewId="0">
      <selection activeCell="S31" sqref="S31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4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7.75" x14ac:dyDescent="0.4">
      <c r="A6" s="20" t="s">
        <v>153</v>
      </c>
      <c r="C6" s="21" t="s">
        <v>154</v>
      </c>
      <c r="D6" s="21" t="s">
        <v>154</v>
      </c>
      <c r="E6" s="21" t="s">
        <v>154</v>
      </c>
      <c r="F6" s="21" t="s">
        <v>154</v>
      </c>
      <c r="G6" s="21" t="s">
        <v>154</v>
      </c>
      <c r="H6" s="21" t="s">
        <v>154</v>
      </c>
      <c r="I6" s="21" t="s">
        <v>154</v>
      </c>
      <c r="K6" s="1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7.75" x14ac:dyDescent="0.4">
      <c r="A7" s="21" t="s">
        <v>153</v>
      </c>
      <c r="C7" s="10" t="s">
        <v>155</v>
      </c>
      <c r="E7" s="10" t="s">
        <v>156</v>
      </c>
      <c r="G7" s="10" t="s">
        <v>157</v>
      </c>
      <c r="I7" s="10" t="s">
        <v>47</v>
      </c>
      <c r="K7" s="11" t="s">
        <v>158</v>
      </c>
      <c r="M7" s="11" t="s">
        <v>159</v>
      </c>
      <c r="O7" s="11" t="s">
        <v>160</v>
      </c>
      <c r="Q7" s="11" t="s">
        <v>158</v>
      </c>
      <c r="S7" s="23" t="s">
        <v>146</v>
      </c>
    </row>
    <row r="8" spans="1:19" ht="18.75" x14ac:dyDescent="0.45">
      <c r="A8" s="2" t="s">
        <v>161</v>
      </c>
      <c r="C8" s="1" t="s">
        <v>162</v>
      </c>
      <c r="E8" s="1" t="s">
        <v>163</v>
      </c>
      <c r="G8" s="4" t="s">
        <v>164</v>
      </c>
      <c r="H8" s="4"/>
      <c r="I8" s="5">
        <v>0</v>
      </c>
      <c r="J8" s="4"/>
      <c r="K8" s="5">
        <v>174412</v>
      </c>
      <c r="L8" s="4"/>
      <c r="M8" s="5">
        <v>1139</v>
      </c>
      <c r="N8" s="4"/>
      <c r="O8" s="5">
        <v>0</v>
      </c>
      <c r="P8" s="4"/>
      <c r="Q8" s="5">
        <v>175551</v>
      </c>
      <c r="S8" s="4">
        <v>0</v>
      </c>
    </row>
    <row r="9" spans="1:19" ht="18.75" x14ac:dyDescent="0.45">
      <c r="A9" s="2" t="s">
        <v>165</v>
      </c>
      <c r="C9" s="1" t="s">
        <v>166</v>
      </c>
      <c r="E9" s="1" t="s">
        <v>167</v>
      </c>
      <c r="G9" s="4" t="s">
        <v>168</v>
      </c>
      <c r="H9" s="4"/>
      <c r="I9" s="5">
        <v>0</v>
      </c>
      <c r="J9" s="4"/>
      <c r="K9" s="5">
        <v>188986</v>
      </c>
      <c r="L9" s="4"/>
      <c r="M9" s="5">
        <v>0</v>
      </c>
      <c r="N9" s="4"/>
      <c r="O9" s="5">
        <v>0</v>
      </c>
      <c r="P9" s="4"/>
      <c r="Q9" s="5">
        <v>188986</v>
      </c>
      <c r="S9" s="4">
        <v>0</v>
      </c>
    </row>
    <row r="10" spans="1:19" ht="18.75" x14ac:dyDescent="0.45">
      <c r="A10" s="2" t="s">
        <v>169</v>
      </c>
      <c r="C10" s="1" t="s">
        <v>170</v>
      </c>
      <c r="E10" s="1" t="s">
        <v>167</v>
      </c>
      <c r="G10" s="4" t="s">
        <v>164</v>
      </c>
      <c r="H10" s="4"/>
      <c r="I10" s="5">
        <v>0</v>
      </c>
      <c r="J10" s="4"/>
      <c r="K10" s="5">
        <v>29195719590</v>
      </c>
      <c r="L10" s="4"/>
      <c r="M10" s="5">
        <v>1559359460293</v>
      </c>
      <c r="N10" s="4"/>
      <c r="O10" s="5">
        <v>1566333041856</v>
      </c>
      <c r="P10" s="4"/>
      <c r="Q10" s="5">
        <v>22222138027</v>
      </c>
      <c r="S10" s="4">
        <v>0.03</v>
      </c>
    </row>
    <row r="11" spans="1:19" ht="18.75" x14ac:dyDescent="0.45">
      <c r="A11" s="2" t="s">
        <v>169</v>
      </c>
      <c r="C11" s="1" t="s">
        <v>171</v>
      </c>
      <c r="E11" s="1" t="s">
        <v>163</v>
      </c>
      <c r="G11" s="4" t="s">
        <v>164</v>
      </c>
      <c r="H11" s="4"/>
      <c r="I11" s="5">
        <v>0</v>
      </c>
      <c r="J11" s="4"/>
      <c r="K11" s="5">
        <v>162368833346</v>
      </c>
      <c r="L11" s="4"/>
      <c r="M11" s="5">
        <v>2553139149813</v>
      </c>
      <c r="N11" s="4"/>
      <c r="O11" s="5">
        <v>2660438486875</v>
      </c>
      <c r="P11" s="4"/>
      <c r="Q11" s="5">
        <v>55069496284</v>
      </c>
      <c r="S11" s="4">
        <v>0.08</v>
      </c>
    </row>
    <row r="12" spans="1:19" ht="18.75" x14ac:dyDescent="0.45">
      <c r="A12" s="2" t="s">
        <v>172</v>
      </c>
      <c r="C12" s="1" t="s">
        <v>173</v>
      </c>
      <c r="E12" s="1" t="s">
        <v>163</v>
      </c>
      <c r="G12" s="4" t="s">
        <v>164</v>
      </c>
      <c r="H12" s="4"/>
      <c r="I12" s="5">
        <v>0</v>
      </c>
      <c r="J12" s="4"/>
      <c r="K12" s="5">
        <v>274235</v>
      </c>
      <c r="L12" s="4"/>
      <c r="M12" s="5">
        <v>320000001791</v>
      </c>
      <c r="N12" s="4"/>
      <c r="O12" s="5">
        <v>320000000000</v>
      </c>
      <c r="P12" s="4"/>
      <c r="Q12" s="5">
        <v>276026</v>
      </c>
      <c r="S12" s="4">
        <v>0</v>
      </c>
    </row>
    <row r="13" spans="1:19" ht="18.75" x14ac:dyDescent="0.45">
      <c r="A13" s="2" t="s">
        <v>174</v>
      </c>
      <c r="C13" s="1" t="s">
        <v>175</v>
      </c>
      <c r="E13" s="1" t="s">
        <v>163</v>
      </c>
      <c r="G13" s="4" t="s">
        <v>164</v>
      </c>
      <c r="H13" s="4"/>
      <c r="I13" s="5">
        <v>0</v>
      </c>
      <c r="J13" s="4"/>
      <c r="K13" s="5">
        <v>410288</v>
      </c>
      <c r="L13" s="4"/>
      <c r="M13" s="5">
        <v>3372</v>
      </c>
      <c r="N13" s="4"/>
      <c r="O13" s="5">
        <v>300000</v>
      </c>
      <c r="P13" s="4"/>
      <c r="Q13" s="5">
        <v>113660</v>
      </c>
      <c r="S13" s="4">
        <v>0</v>
      </c>
    </row>
    <row r="14" spans="1:19" ht="18.75" x14ac:dyDescent="0.45">
      <c r="A14" s="2" t="s">
        <v>176</v>
      </c>
      <c r="C14" s="1" t="s">
        <v>177</v>
      </c>
      <c r="E14" s="1" t="s">
        <v>163</v>
      </c>
      <c r="G14" s="4" t="s">
        <v>164</v>
      </c>
      <c r="H14" s="4"/>
      <c r="I14" s="5">
        <v>0</v>
      </c>
      <c r="J14" s="4"/>
      <c r="K14" s="5">
        <v>34875</v>
      </c>
      <c r="L14" s="4"/>
      <c r="M14" s="5">
        <v>0</v>
      </c>
      <c r="N14" s="4"/>
      <c r="O14" s="5">
        <v>0</v>
      </c>
      <c r="P14" s="4"/>
      <c r="Q14" s="5">
        <v>34875</v>
      </c>
      <c r="S14" s="4">
        <v>0</v>
      </c>
    </row>
    <row r="15" spans="1:19" ht="18.75" x14ac:dyDescent="0.45">
      <c r="A15" s="2" t="s">
        <v>178</v>
      </c>
      <c r="C15" s="1" t="s">
        <v>179</v>
      </c>
      <c r="E15" s="1" t="s">
        <v>163</v>
      </c>
      <c r="G15" s="4" t="s">
        <v>180</v>
      </c>
      <c r="H15" s="4"/>
      <c r="I15" s="5">
        <v>0</v>
      </c>
      <c r="J15" s="4"/>
      <c r="K15" s="5">
        <v>650975</v>
      </c>
      <c r="L15" s="4"/>
      <c r="M15" s="5">
        <v>0</v>
      </c>
      <c r="N15" s="4"/>
      <c r="O15" s="5">
        <v>420000</v>
      </c>
      <c r="P15" s="4"/>
      <c r="Q15" s="5">
        <v>230975</v>
      </c>
      <c r="S15" s="4">
        <v>0</v>
      </c>
    </row>
    <row r="16" spans="1:19" ht="18.75" x14ac:dyDescent="0.45">
      <c r="A16" s="2" t="s">
        <v>181</v>
      </c>
      <c r="C16" s="1" t="s">
        <v>182</v>
      </c>
      <c r="E16" s="1" t="s">
        <v>163</v>
      </c>
      <c r="G16" s="4" t="s">
        <v>183</v>
      </c>
      <c r="H16" s="4"/>
      <c r="I16" s="5">
        <v>0</v>
      </c>
      <c r="J16" s="4"/>
      <c r="K16" s="5">
        <v>824591</v>
      </c>
      <c r="L16" s="4"/>
      <c r="M16" s="5">
        <v>6777</v>
      </c>
      <c r="N16" s="4"/>
      <c r="O16" s="5">
        <v>420000</v>
      </c>
      <c r="P16" s="4"/>
      <c r="Q16" s="5">
        <v>411368</v>
      </c>
      <c r="S16" s="4">
        <v>0</v>
      </c>
    </row>
    <row r="17" spans="1:19" ht="18.75" x14ac:dyDescent="0.45">
      <c r="A17" s="2" t="s">
        <v>184</v>
      </c>
      <c r="C17" s="1" t="s">
        <v>185</v>
      </c>
      <c r="E17" s="1" t="s">
        <v>163</v>
      </c>
      <c r="G17" s="4" t="s">
        <v>186</v>
      </c>
      <c r="H17" s="4"/>
      <c r="I17" s="5">
        <v>0</v>
      </c>
      <c r="J17" s="4"/>
      <c r="K17" s="5">
        <v>12893127</v>
      </c>
      <c r="L17" s="4"/>
      <c r="M17" s="5">
        <v>607408321039</v>
      </c>
      <c r="N17" s="4"/>
      <c r="O17" s="5">
        <v>607420170000</v>
      </c>
      <c r="P17" s="4"/>
      <c r="Q17" s="5">
        <v>1044166</v>
      </c>
      <c r="S17" s="4">
        <v>0</v>
      </c>
    </row>
    <row r="18" spans="1:19" ht="18.75" x14ac:dyDescent="0.45">
      <c r="A18" s="2" t="s">
        <v>187</v>
      </c>
      <c r="C18" s="1" t="s">
        <v>188</v>
      </c>
      <c r="E18" s="1" t="s">
        <v>163</v>
      </c>
      <c r="G18" s="4" t="s">
        <v>189</v>
      </c>
      <c r="H18" s="4"/>
      <c r="I18" s="5">
        <v>0</v>
      </c>
      <c r="J18" s="4"/>
      <c r="K18" s="5">
        <v>9315</v>
      </c>
      <c r="L18" s="4"/>
      <c r="M18" s="5">
        <v>0</v>
      </c>
      <c r="N18" s="4"/>
      <c r="O18" s="5">
        <v>0</v>
      </c>
      <c r="P18" s="4"/>
      <c r="Q18" s="5">
        <v>9315</v>
      </c>
      <c r="S18" s="4">
        <v>0</v>
      </c>
    </row>
    <row r="19" spans="1:19" ht="18.75" x14ac:dyDescent="0.45">
      <c r="A19" s="2" t="s">
        <v>190</v>
      </c>
      <c r="C19" s="1" t="s">
        <v>191</v>
      </c>
      <c r="E19" s="1" t="s">
        <v>192</v>
      </c>
      <c r="G19" s="4" t="s">
        <v>193</v>
      </c>
      <c r="H19" s="4"/>
      <c r="I19" s="5">
        <v>21.5</v>
      </c>
      <c r="J19" s="4"/>
      <c r="K19" s="5">
        <v>1170000000000</v>
      </c>
      <c r="L19" s="4"/>
      <c r="M19" s="5">
        <v>0</v>
      </c>
      <c r="N19" s="4"/>
      <c r="O19" s="5">
        <v>0</v>
      </c>
      <c r="P19" s="4"/>
      <c r="Q19" s="5">
        <v>1170000000000</v>
      </c>
      <c r="S19" s="4">
        <v>1.76</v>
      </c>
    </row>
    <row r="20" spans="1:19" ht="18.75" x14ac:dyDescent="0.45">
      <c r="A20" s="2" t="s">
        <v>190</v>
      </c>
      <c r="C20" s="1" t="s">
        <v>194</v>
      </c>
      <c r="E20" s="1" t="s">
        <v>192</v>
      </c>
      <c r="G20" s="4" t="s">
        <v>195</v>
      </c>
      <c r="H20" s="4"/>
      <c r="I20" s="5">
        <v>21.5</v>
      </c>
      <c r="J20" s="4"/>
      <c r="K20" s="5">
        <v>1500000000000</v>
      </c>
      <c r="L20" s="4"/>
      <c r="M20" s="5">
        <v>0</v>
      </c>
      <c r="N20" s="4"/>
      <c r="O20" s="5">
        <v>0</v>
      </c>
      <c r="P20" s="4"/>
      <c r="Q20" s="5">
        <v>1500000000000</v>
      </c>
      <c r="S20" s="4">
        <v>2.25</v>
      </c>
    </row>
    <row r="21" spans="1:19" ht="18.75" x14ac:dyDescent="0.45">
      <c r="A21" s="2" t="s">
        <v>196</v>
      </c>
      <c r="C21" s="1" t="s">
        <v>197</v>
      </c>
      <c r="E21" s="1" t="s">
        <v>163</v>
      </c>
      <c r="G21" s="4" t="s">
        <v>198</v>
      </c>
      <c r="H21" s="4"/>
      <c r="I21" s="5">
        <v>0</v>
      </c>
      <c r="J21" s="4"/>
      <c r="K21" s="5">
        <v>1025001</v>
      </c>
      <c r="L21" s="4"/>
      <c r="M21" s="5">
        <v>8357</v>
      </c>
      <c r="N21" s="4"/>
      <c r="O21" s="5">
        <v>420000</v>
      </c>
      <c r="P21" s="4"/>
      <c r="Q21" s="5">
        <v>613358</v>
      </c>
      <c r="S21" s="4">
        <v>0</v>
      </c>
    </row>
    <row r="22" spans="1:19" ht="18.75" x14ac:dyDescent="0.45">
      <c r="A22" s="2" t="s">
        <v>199</v>
      </c>
      <c r="C22" s="1" t="s">
        <v>200</v>
      </c>
      <c r="E22" s="1" t="s">
        <v>163</v>
      </c>
      <c r="G22" s="4" t="s">
        <v>201</v>
      </c>
      <c r="H22" s="4"/>
      <c r="I22" s="5">
        <v>0</v>
      </c>
      <c r="J22" s="4"/>
      <c r="K22" s="5">
        <v>30920908482</v>
      </c>
      <c r="L22" s="4"/>
      <c r="M22" s="5">
        <v>169126308354</v>
      </c>
      <c r="N22" s="4"/>
      <c r="O22" s="5">
        <v>151733720794</v>
      </c>
      <c r="P22" s="4"/>
      <c r="Q22" s="5">
        <v>48313496042</v>
      </c>
      <c r="S22" s="4">
        <v>7.0000000000000007E-2</v>
      </c>
    </row>
    <row r="23" spans="1:19" ht="18.75" x14ac:dyDescent="0.45">
      <c r="A23" s="2" t="s">
        <v>202</v>
      </c>
      <c r="C23" s="1" t="s">
        <v>203</v>
      </c>
      <c r="E23" s="1" t="s">
        <v>163</v>
      </c>
      <c r="G23" s="4" t="s">
        <v>204</v>
      </c>
      <c r="H23" s="4"/>
      <c r="I23" s="5">
        <v>0</v>
      </c>
      <c r="J23" s="4"/>
      <c r="K23" s="5">
        <v>730000</v>
      </c>
      <c r="L23" s="4"/>
      <c r="M23" s="5">
        <v>0</v>
      </c>
      <c r="N23" s="4"/>
      <c r="O23" s="5">
        <v>0</v>
      </c>
      <c r="P23" s="4"/>
      <c r="Q23" s="5">
        <v>730000</v>
      </c>
      <c r="S23" s="4">
        <v>0</v>
      </c>
    </row>
    <row r="24" spans="1:19" ht="18.75" x14ac:dyDescent="0.45">
      <c r="A24" s="2" t="s">
        <v>205</v>
      </c>
      <c r="C24" s="1" t="s">
        <v>206</v>
      </c>
      <c r="E24" s="1" t="s">
        <v>192</v>
      </c>
      <c r="G24" s="4" t="s">
        <v>207</v>
      </c>
      <c r="H24" s="4"/>
      <c r="I24" s="5">
        <v>20</v>
      </c>
      <c r="J24" s="4"/>
      <c r="K24" s="5">
        <v>2165000000000</v>
      </c>
      <c r="L24" s="4"/>
      <c r="M24" s="5">
        <v>0</v>
      </c>
      <c r="N24" s="4"/>
      <c r="O24" s="5">
        <v>0</v>
      </c>
      <c r="P24" s="4"/>
      <c r="Q24" s="5">
        <v>2165000000000</v>
      </c>
      <c r="S24" s="4">
        <v>3.25</v>
      </c>
    </row>
    <row r="25" spans="1:19" ht="18.75" x14ac:dyDescent="0.45">
      <c r="A25" s="2" t="s">
        <v>208</v>
      </c>
      <c r="C25" s="1" t="s">
        <v>209</v>
      </c>
      <c r="E25" s="1" t="s">
        <v>192</v>
      </c>
      <c r="G25" s="4" t="s">
        <v>207</v>
      </c>
      <c r="H25" s="4"/>
      <c r="I25" s="5">
        <v>20</v>
      </c>
      <c r="J25" s="4"/>
      <c r="K25" s="5">
        <v>2165000000000</v>
      </c>
      <c r="L25" s="4"/>
      <c r="M25" s="5">
        <v>0</v>
      </c>
      <c r="N25" s="4"/>
      <c r="O25" s="5">
        <v>0</v>
      </c>
      <c r="P25" s="4"/>
      <c r="Q25" s="5">
        <v>2165000000000</v>
      </c>
      <c r="S25" s="4">
        <v>3.25</v>
      </c>
    </row>
    <row r="26" spans="1:19" ht="18.75" x14ac:dyDescent="0.45">
      <c r="A26" s="2" t="s">
        <v>210</v>
      </c>
      <c r="C26" s="1" t="s">
        <v>211</v>
      </c>
      <c r="E26" s="1" t="s">
        <v>192</v>
      </c>
      <c r="G26" s="4" t="s">
        <v>212</v>
      </c>
      <c r="H26" s="4"/>
      <c r="I26" s="5">
        <v>20</v>
      </c>
      <c r="J26" s="4"/>
      <c r="K26" s="5">
        <v>500000000000</v>
      </c>
      <c r="L26" s="4"/>
      <c r="M26" s="5">
        <v>0</v>
      </c>
      <c r="N26" s="4"/>
      <c r="O26" s="5">
        <v>500000000000</v>
      </c>
      <c r="P26" s="4"/>
      <c r="Q26" s="5">
        <v>0</v>
      </c>
      <c r="S26" s="4">
        <v>0</v>
      </c>
    </row>
    <row r="27" spans="1:19" ht="18.75" x14ac:dyDescent="0.45">
      <c r="A27" s="2" t="s">
        <v>213</v>
      </c>
      <c r="C27" s="1" t="s">
        <v>214</v>
      </c>
      <c r="E27" s="1" t="s">
        <v>192</v>
      </c>
      <c r="G27" s="4" t="s">
        <v>215</v>
      </c>
      <c r="H27" s="4"/>
      <c r="I27" s="5">
        <v>20</v>
      </c>
      <c r="J27" s="4"/>
      <c r="K27" s="5">
        <v>260000000000</v>
      </c>
      <c r="L27" s="4"/>
      <c r="M27" s="5">
        <v>0</v>
      </c>
      <c r="N27" s="4"/>
      <c r="O27" s="5">
        <v>260000000000</v>
      </c>
      <c r="P27" s="4"/>
      <c r="Q27" s="5">
        <v>0</v>
      </c>
      <c r="S27" s="4">
        <v>0</v>
      </c>
    </row>
    <row r="28" spans="1:19" ht="18.75" x14ac:dyDescent="0.45">
      <c r="A28" s="2" t="s">
        <v>213</v>
      </c>
      <c r="C28" s="1" t="s">
        <v>216</v>
      </c>
      <c r="E28" s="1" t="s">
        <v>192</v>
      </c>
      <c r="G28" s="4" t="s">
        <v>217</v>
      </c>
      <c r="H28" s="4"/>
      <c r="I28" s="5">
        <v>20</v>
      </c>
      <c r="J28" s="4"/>
      <c r="K28" s="5">
        <v>340000000000</v>
      </c>
      <c r="L28" s="4"/>
      <c r="M28" s="5">
        <v>0</v>
      </c>
      <c r="N28" s="4"/>
      <c r="O28" s="5">
        <v>340000000000</v>
      </c>
      <c r="P28" s="4"/>
      <c r="Q28" s="5">
        <v>0</v>
      </c>
      <c r="S28" s="4">
        <v>0</v>
      </c>
    </row>
    <row r="29" spans="1:19" ht="18.75" x14ac:dyDescent="0.45">
      <c r="A29" s="2" t="s">
        <v>218</v>
      </c>
      <c r="C29" s="1" t="s">
        <v>219</v>
      </c>
      <c r="E29" s="1" t="s">
        <v>192</v>
      </c>
      <c r="G29" s="4" t="s">
        <v>220</v>
      </c>
      <c r="H29" s="4"/>
      <c r="I29" s="5">
        <v>21.5</v>
      </c>
      <c r="J29" s="4"/>
      <c r="K29" s="5">
        <v>300000000000</v>
      </c>
      <c r="L29" s="4"/>
      <c r="M29" s="5">
        <v>0</v>
      </c>
      <c r="N29" s="4"/>
      <c r="O29" s="5">
        <v>0</v>
      </c>
      <c r="P29" s="4"/>
      <c r="Q29" s="5">
        <v>300000000000</v>
      </c>
      <c r="S29" s="4">
        <v>0.45</v>
      </c>
    </row>
    <row r="30" spans="1:19" ht="18.75" x14ac:dyDescent="0.45">
      <c r="A30" s="2" t="s">
        <v>221</v>
      </c>
      <c r="C30" s="1" t="s">
        <v>222</v>
      </c>
      <c r="E30" s="1" t="s">
        <v>192</v>
      </c>
      <c r="G30" s="4" t="s">
        <v>223</v>
      </c>
      <c r="H30" s="4"/>
      <c r="I30" s="5">
        <v>24.5</v>
      </c>
      <c r="J30" s="4"/>
      <c r="K30" s="5">
        <v>0</v>
      </c>
      <c r="L30" s="4"/>
      <c r="M30" s="5">
        <v>320000000000</v>
      </c>
      <c r="N30" s="4"/>
      <c r="O30" s="5">
        <v>0</v>
      </c>
      <c r="P30" s="4"/>
      <c r="Q30" s="5">
        <v>320000000000</v>
      </c>
      <c r="S30" s="4">
        <v>0.48</v>
      </c>
    </row>
    <row r="31" spans="1:19" ht="18.75" thickBot="1" x14ac:dyDescent="0.45">
      <c r="K31" s="8">
        <f>SUM(K8:K30)</f>
        <v>8622502677223</v>
      </c>
      <c r="L31" s="5"/>
      <c r="M31" s="8">
        <f>SUM(M8:M30)</f>
        <v>5529033260935</v>
      </c>
      <c r="N31" s="5"/>
      <c r="O31" s="8">
        <f>SUM(O8:O30)</f>
        <v>6405926979525</v>
      </c>
      <c r="P31" s="5"/>
      <c r="Q31" s="8">
        <f>SUM(Q8:Q30)</f>
        <v>7745608958633</v>
      </c>
      <c r="R31" s="5"/>
      <c r="S31" s="18">
        <f>SUM(S8:S30)</f>
        <v>11.620000000000001</v>
      </c>
    </row>
    <row r="32" spans="1:19" ht="18.75" thickTop="1" x14ac:dyDescent="0.4"/>
  </sheetData>
  <mergeCells count="8">
    <mergeCell ref="A2:S2"/>
    <mergeCell ref="A3:S3"/>
    <mergeCell ref="A4:S4"/>
    <mergeCell ref="S7"/>
    <mergeCell ref="Q6:S6"/>
    <mergeCell ref="M6:O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49"/>
  <sheetViews>
    <sheetView rightToLeft="1" topLeftCell="A7" workbookViewId="0">
      <selection activeCell="S29" sqref="S8:S29"/>
    </sheetView>
  </sheetViews>
  <sheetFormatPr defaultRowHeight="18" x14ac:dyDescent="0.4"/>
  <cols>
    <col min="1" max="1" width="36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11.42578125" style="1" bestFit="1" customWidth="1"/>
    <col min="22" max="16384" width="9.140625" style="1"/>
  </cols>
  <sheetData>
    <row r="2" spans="1:19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7.75" x14ac:dyDescent="0.4">
      <c r="A3" s="20" t="s">
        <v>224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7.75" x14ac:dyDescent="0.4">
      <c r="A6" s="21" t="s">
        <v>225</v>
      </c>
      <c r="B6" s="21" t="s">
        <v>225</v>
      </c>
      <c r="C6" s="21" t="s">
        <v>225</v>
      </c>
      <c r="D6" s="21" t="s">
        <v>225</v>
      </c>
      <c r="E6" s="21" t="s">
        <v>225</v>
      </c>
      <c r="F6" s="21" t="s">
        <v>225</v>
      </c>
      <c r="G6" s="21" t="s">
        <v>225</v>
      </c>
      <c r="I6" s="21" t="s">
        <v>226</v>
      </c>
      <c r="J6" s="21" t="s">
        <v>226</v>
      </c>
      <c r="K6" s="21" t="s">
        <v>226</v>
      </c>
      <c r="L6" s="21" t="s">
        <v>226</v>
      </c>
      <c r="M6" s="21" t="s">
        <v>226</v>
      </c>
      <c r="O6" s="21" t="s">
        <v>227</v>
      </c>
      <c r="P6" s="21" t="s">
        <v>227</v>
      </c>
      <c r="Q6" s="21" t="s">
        <v>227</v>
      </c>
      <c r="R6" s="21" t="s">
        <v>227</v>
      </c>
      <c r="S6" s="21" t="s">
        <v>227</v>
      </c>
    </row>
    <row r="7" spans="1:19" ht="27.75" x14ac:dyDescent="0.4">
      <c r="A7" s="11" t="s">
        <v>228</v>
      </c>
      <c r="C7" s="11" t="s">
        <v>229</v>
      </c>
      <c r="E7" s="11" t="s">
        <v>46</v>
      </c>
      <c r="G7" s="11" t="s">
        <v>47</v>
      </c>
      <c r="I7" s="11" t="s">
        <v>230</v>
      </c>
      <c r="K7" s="11" t="s">
        <v>231</v>
      </c>
      <c r="M7" s="11" t="s">
        <v>232</v>
      </c>
      <c r="O7" s="11" t="s">
        <v>230</v>
      </c>
      <c r="Q7" s="11" t="s">
        <v>231</v>
      </c>
      <c r="S7" s="23" t="s">
        <v>232</v>
      </c>
    </row>
    <row r="8" spans="1:19" ht="18.75" x14ac:dyDescent="0.45">
      <c r="A8" s="2" t="s">
        <v>62</v>
      </c>
      <c r="C8" s="7">
        <v>0</v>
      </c>
      <c r="D8" s="7"/>
      <c r="E8" s="7">
        <v>0</v>
      </c>
      <c r="F8" s="7"/>
      <c r="G8" s="7">
        <v>18</v>
      </c>
      <c r="H8" s="7"/>
      <c r="I8" s="7">
        <v>555416306</v>
      </c>
      <c r="J8" s="7"/>
      <c r="K8" s="7">
        <v>0</v>
      </c>
      <c r="L8" s="7"/>
      <c r="M8" s="7">
        <v>555416306</v>
      </c>
      <c r="N8" s="7"/>
      <c r="O8" s="7">
        <v>555416306</v>
      </c>
      <c r="P8" s="7"/>
      <c r="Q8" s="7">
        <v>0</v>
      </c>
      <c r="R8" s="7"/>
      <c r="S8" s="7">
        <v>555416306</v>
      </c>
    </row>
    <row r="9" spans="1:19" ht="18.75" x14ac:dyDescent="0.45">
      <c r="A9" s="2" t="s">
        <v>129</v>
      </c>
      <c r="C9" s="7">
        <v>0</v>
      </c>
      <c r="D9" s="7"/>
      <c r="E9" s="7">
        <v>0</v>
      </c>
      <c r="F9" s="7"/>
      <c r="G9" s="7">
        <v>18</v>
      </c>
      <c r="H9" s="7"/>
      <c r="I9" s="7">
        <v>2911998754</v>
      </c>
      <c r="J9" s="7"/>
      <c r="K9" s="7">
        <v>0</v>
      </c>
      <c r="L9" s="7"/>
      <c r="M9" s="7">
        <v>2911998754</v>
      </c>
      <c r="N9" s="7"/>
      <c r="O9" s="7">
        <v>2911998754</v>
      </c>
      <c r="P9" s="7"/>
      <c r="Q9" s="7">
        <v>0</v>
      </c>
      <c r="R9" s="7"/>
      <c r="S9" s="7">
        <v>2911998754</v>
      </c>
    </row>
    <row r="10" spans="1:19" ht="18.75" x14ac:dyDescent="0.45">
      <c r="A10" s="2" t="s">
        <v>95</v>
      </c>
      <c r="C10" s="7">
        <v>0</v>
      </c>
      <c r="D10" s="7"/>
      <c r="E10" s="7">
        <v>0</v>
      </c>
      <c r="F10" s="7"/>
      <c r="G10" s="7">
        <v>18</v>
      </c>
      <c r="H10" s="7"/>
      <c r="I10" s="7">
        <v>15033892565</v>
      </c>
      <c r="J10" s="7"/>
      <c r="K10" s="7">
        <v>0</v>
      </c>
      <c r="L10" s="7"/>
      <c r="M10" s="7">
        <v>15033892565</v>
      </c>
      <c r="N10" s="7"/>
      <c r="O10" s="7">
        <v>15033892565</v>
      </c>
      <c r="P10" s="7"/>
      <c r="Q10" s="7">
        <v>0</v>
      </c>
      <c r="R10" s="7"/>
      <c r="S10" s="7">
        <v>15033892565</v>
      </c>
    </row>
    <row r="11" spans="1:19" ht="18.75" x14ac:dyDescent="0.45">
      <c r="A11" s="2" t="s">
        <v>122</v>
      </c>
      <c r="C11" s="7">
        <v>0</v>
      </c>
      <c r="D11" s="7"/>
      <c r="E11" s="7">
        <v>0</v>
      </c>
      <c r="F11" s="7"/>
      <c r="G11" s="7">
        <v>18</v>
      </c>
      <c r="H11" s="7"/>
      <c r="I11" s="7">
        <v>7621671541</v>
      </c>
      <c r="J11" s="7"/>
      <c r="K11" s="7">
        <v>0</v>
      </c>
      <c r="L11" s="7"/>
      <c r="M11" s="7">
        <v>7621671541</v>
      </c>
      <c r="N11" s="7"/>
      <c r="O11" s="7">
        <v>7621671541</v>
      </c>
      <c r="P11" s="7"/>
      <c r="Q11" s="7">
        <v>0</v>
      </c>
      <c r="R11" s="7"/>
      <c r="S11" s="7">
        <v>7621671541</v>
      </c>
    </row>
    <row r="12" spans="1:19" ht="18.75" x14ac:dyDescent="0.45">
      <c r="A12" s="2" t="s">
        <v>110</v>
      </c>
      <c r="C12" s="7">
        <v>0</v>
      </c>
      <c r="D12" s="7"/>
      <c r="E12" s="7">
        <v>0</v>
      </c>
      <c r="F12" s="7"/>
      <c r="G12" s="7">
        <v>18</v>
      </c>
      <c r="H12" s="7"/>
      <c r="I12" s="7">
        <v>14652393412</v>
      </c>
      <c r="J12" s="7"/>
      <c r="K12" s="7">
        <v>0</v>
      </c>
      <c r="L12" s="7"/>
      <c r="M12" s="7">
        <v>14652393412</v>
      </c>
      <c r="N12" s="7"/>
      <c r="O12" s="7">
        <v>14652393412</v>
      </c>
      <c r="P12" s="7"/>
      <c r="Q12" s="7">
        <v>0</v>
      </c>
      <c r="R12" s="7"/>
      <c r="S12" s="7">
        <v>14652393412</v>
      </c>
    </row>
    <row r="13" spans="1:19" ht="18.75" x14ac:dyDescent="0.45">
      <c r="A13" s="2" t="s">
        <v>98</v>
      </c>
      <c r="C13" s="7">
        <v>0</v>
      </c>
      <c r="D13" s="7"/>
      <c r="E13" s="7">
        <v>0</v>
      </c>
      <c r="F13" s="7"/>
      <c r="G13" s="7">
        <v>18</v>
      </c>
      <c r="H13" s="7"/>
      <c r="I13" s="7">
        <v>37137013936</v>
      </c>
      <c r="J13" s="7"/>
      <c r="K13" s="7">
        <v>0</v>
      </c>
      <c r="L13" s="7"/>
      <c r="M13" s="7">
        <v>37137013936</v>
      </c>
      <c r="N13" s="7"/>
      <c r="O13" s="7">
        <v>37137013936</v>
      </c>
      <c r="P13" s="7"/>
      <c r="Q13" s="7">
        <v>0</v>
      </c>
      <c r="R13" s="7"/>
      <c r="S13" s="7">
        <v>37137013936</v>
      </c>
    </row>
    <row r="14" spans="1:19" ht="18.75" x14ac:dyDescent="0.45">
      <c r="A14" s="2" t="s">
        <v>107</v>
      </c>
      <c r="C14" s="7">
        <v>0</v>
      </c>
      <c r="D14" s="7"/>
      <c r="E14" s="7">
        <v>0</v>
      </c>
      <c r="F14" s="7"/>
      <c r="G14" s="7">
        <v>18</v>
      </c>
      <c r="H14" s="7"/>
      <c r="I14" s="7">
        <v>28984947534</v>
      </c>
      <c r="J14" s="7"/>
      <c r="K14" s="7">
        <v>0</v>
      </c>
      <c r="L14" s="7"/>
      <c r="M14" s="7">
        <v>28984947534</v>
      </c>
      <c r="N14" s="7"/>
      <c r="O14" s="7">
        <v>28984947534</v>
      </c>
      <c r="P14" s="7"/>
      <c r="Q14" s="7">
        <v>0</v>
      </c>
      <c r="R14" s="7"/>
      <c r="S14" s="7">
        <v>28984947534</v>
      </c>
    </row>
    <row r="15" spans="1:19" ht="18.75" x14ac:dyDescent="0.45">
      <c r="A15" s="2" t="s">
        <v>83</v>
      </c>
      <c r="C15" s="7">
        <v>0</v>
      </c>
      <c r="D15" s="7"/>
      <c r="E15" s="7">
        <v>0</v>
      </c>
      <c r="F15" s="7"/>
      <c r="G15" s="7">
        <v>18</v>
      </c>
      <c r="H15" s="7"/>
      <c r="I15" s="7">
        <v>21851129872</v>
      </c>
      <c r="J15" s="7"/>
      <c r="K15" s="7">
        <v>0</v>
      </c>
      <c r="L15" s="7"/>
      <c r="M15" s="7">
        <v>21851129872</v>
      </c>
      <c r="N15" s="7"/>
      <c r="O15" s="7">
        <v>21851129872</v>
      </c>
      <c r="P15" s="7"/>
      <c r="Q15" s="7">
        <v>0</v>
      </c>
      <c r="R15" s="7"/>
      <c r="S15" s="7">
        <v>21851129872</v>
      </c>
    </row>
    <row r="16" spans="1:19" ht="18.75" x14ac:dyDescent="0.45">
      <c r="A16" s="2" t="s">
        <v>104</v>
      </c>
      <c r="C16" s="7">
        <v>0</v>
      </c>
      <c r="D16" s="7"/>
      <c r="E16" s="7">
        <v>0</v>
      </c>
      <c r="F16" s="7"/>
      <c r="G16" s="7">
        <v>18</v>
      </c>
      <c r="H16" s="7"/>
      <c r="I16" s="7">
        <v>18300082191</v>
      </c>
      <c r="J16" s="7"/>
      <c r="K16" s="7">
        <v>0</v>
      </c>
      <c r="L16" s="7"/>
      <c r="M16" s="7">
        <v>18300082191</v>
      </c>
      <c r="N16" s="7"/>
      <c r="O16" s="7">
        <v>18300082191</v>
      </c>
      <c r="P16" s="7"/>
      <c r="Q16" s="7">
        <v>0</v>
      </c>
      <c r="R16" s="7"/>
      <c r="S16" s="7">
        <v>18300082191</v>
      </c>
    </row>
    <row r="17" spans="1:19" ht="18.75" x14ac:dyDescent="0.45">
      <c r="A17" s="2" t="s">
        <v>89</v>
      </c>
      <c r="C17" s="7">
        <v>0</v>
      </c>
      <c r="D17" s="7"/>
      <c r="E17" s="7">
        <v>0</v>
      </c>
      <c r="F17" s="7"/>
      <c r="G17" s="7">
        <v>18</v>
      </c>
      <c r="H17" s="7"/>
      <c r="I17" s="7">
        <v>38434389042</v>
      </c>
      <c r="J17" s="7"/>
      <c r="K17" s="7">
        <v>0</v>
      </c>
      <c r="L17" s="7"/>
      <c r="M17" s="7">
        <v>38434389042</v>
      </c>
      <c r="N17" s="7"/>
      <c r="O17" s="7">
        <v>38434389042</v>
      </c>
      <c r="P17" s="7"/>
      <c r="Q17" s="7">
        <v>0</v>
      </c>
      <c r="R17" s="7"/>
      <c r="S17" s="7">
        <v>38434389042</v>
      </c>
    </row>
    <row r="18" spans="1:19" ht="18.75" x14ac:dyDescent="0.45">
      <c r="A18" s="2" t="s">
        <v>101</v>
      </c>
      <c r="C18" s="7">
        <v>0</v>
      </c>
      <c r="D18" s="7"/>
      <c r="E18" s="7">
        <v>0</v>
      </c>
      <c r="F18" s="7"/>
      <c r="G18" s="7">
        <v>17</v>
      </c>
      <c r="H18" s="7"/>
      <c r="I18" s="7">
        <v>43245655760</v>
      </c>
      <c r="J18" s="7"/>
      <c r="K18" s="7">
        <v>0</v>
      </c>
      <c r="L18" s="7"/>
      <c r="M18" s="7">
        <v>43245655760</v>
      </c>
      <c r="N18" s="7"/>
      <c r="O18" s="7">
        <v>43245655760</v>
      </c>
      <c r="P18" s="7"/>
      <c r="Q18" s="7">
        <v>0</v>
      </c>
      <c r="R18" s="7"/>
      <c r="S18" s="7">
        <v>43245655760</v>
      </c>
    </row>
    <row r="19" spans="1:19" ht="18.75" x14ac:dyDescent="0.45">
      <c r="A19" s="2" t="s">
        <v>125</v>
      </c>
      <c r="C19" s="7">
        <v>0</v>
      </c>
      <c r="D19" s="7"/>
      <c r="E19" s="7">
        <v>0</v>
      </c>
      <c r="F19" s="7"/>
      <c r="G19" s="7">
        <v>18</v>
      </c>
      <c r="H19" s="7"/>
      <c r="I19" s="7">
        <v>28664970940</v>
      </c>
      <c r="J19" s="7"/>
      <c r="K19" s="7">
        <v>0</v>
      </c>
      <c r="L19" s="7"/>
      <c r="M19" s="7">
        <v>28664970940</v>
      </c>
      <c r="N19" s="7"/>
      <c r="O19" s="7">
        <v>28664970940</v>
      </c>
      <c r="P19" s="7"/>
      <c r="Q19" s="7">
        <v>0</v>
      </c>
      <c r="R19" s="7"/>
      <c r="S19" s="7">
        <v>28664970940</v>
      </c>
    </row>
    <row r="20" spans="1:19" ht="18.75" x14ac:dyDescent="0.45">
      <c r="A20" s="2" t="s">
        <v>86</v>
      </c>
      <c r="C20" s="7">
        <v>0</v>
      </c>
      <c r="D20" s="7"/>
      <c r="E20" s="7">
        <v>0</v>
      </c>
      <c r="F20" s="7"/>
      <c r="G20" s="7">
        <v>18</v>
      </c>
      <c r="H20" s="7"/>
      <c r="I20" s="7">
        <v>28841003540</v>
      </c>
      <c r="J20" s="7"/>
      <c r="K20" s="7">
        <v>0</v>
      </c>
      <c r="L20" s="7"/>
      <c r="M20" s="7">
        <v>28841003540</v>
      </c>
      <c r="N20" s="7"/>
      <c r="O20" s="7">
        <v>28841003540</v>
      </c>
      <c r="P20" s="7"/>
      <c r="Q20" s="7">
        <v>0</v>
      </c>
      <c r="R20" s="7"/>
      <c r="S20" s="7">
        <v>28841003540</v>
      </c>
    </row>
    <row r="21" spans="1:19" ht="18.75" x14ac:dyDescent="0.45">
      <c r="A21" s="2" t="s">
        <v>80</v>
      </c>
      <c r="C21" s="7">
        <v>0</v>
      </c>
      <c r="D21" s="7"/>
      <c r="E21" s="7">
        <v>0</v>
      </c>
      <c r="F21" s="7"/>
      <c r="G21" s="7">
        <v>18</v>
      </c>
      <c r="H21" s="7"/>
      <c r="I21" s="7">
        <v>98326569452</v>
      </c>
      <c r="J21" s="7"/>
      <c r="K21" s="7">
        <v>0</v>
      </c>
      <c r="L21" s="7"/>
      <c r="M21" s="7">
        <v>98326569452</v>
      </c>
      <c r="N21" s="7"/>
      <c r="O21" s="7">
        <v>98326569452</v>
      </c>
      <c r="P21" s="7"/>
      <c r="Q21" s="7">
        <v>0</v>
      </c>
      <c r="R21" s="7"/>
      <c r="S21" s="7">
        <v>98326569452</v>
      </c>
    </row>
    <row r="22" spans="1:19" ht="18.75" x14ac:dyDescent="0.45">
      <c r="A22" s="2" t="s">
        <v>128</v>
      </c>
      <c r="C22" s="7">
        <v>0</v>
      </c>
      <c r="D22" s="7"/>
      <c r="E22" s="7">
        <v>0</v>
      </c>
      <c r="F22" s="7"/>
      <c r="G22" s="7">
        <v>18</v>
      </c>
      <c r="H22" s="7"/>
      <c r="I22" s="7">
        <v>28736863413</v>
      </c>
      <c r="J22" s="7"/>
      <c r="K22" s="7">
        <v>0</v>
      </c>
      <c r="L22" s="7"/>
      <c r="M22" s="7">
        <v>28736863413</v>
      </c>
      <c r="N22" s="7"/>
      <c r="O22" s="7">
        <v>28736863413</v>
      </c>
      <c r="P22" s="7"/>
      <c r="Q22" s="7">
        <v>0</v>
      </c>
      <c r="R22" s="7"/>
      <c r="S22" s="7">
        <v>28736863413</v>
      </c>
    </row>
    <row r="23" spans="1:19" ht="18.75" x14ac:dyDescent="0.45">
      <c r="A23" s="2" t="s">
        <v>59</v>
      </c>
      <c r="C23" s="7">
        <v>0</v>
      </c>
      <c r="D23" s="7"/>
      <c r="E23" s="7">
        <v>0</v>
      </c>
      <c r="F23" s="7"/>
      <c r="G23" s="7">
        <v>18</v>
      </c>
      <c r="H23" s="7"/>
      <c r="I23" s="7">
        <v>36987788945</v>
      </c>
      <c r="J23" s="7"/>
      <c r="K23" s="7">
        <v>0</v>
      </c>
      <c r="L23" s="7"/>
      <c r="M23" s="7">
        <v>36987788945</v>
      </c>
      <c r="N23" s="7"/>
      <c r="O23" s="7">
        <v>36987788945</v>
      </c>
      <c r="P23" s="7"/>
      <c r="Q23" s="7">
        <v>0</v>
      </c>
      <c r="R23" s="7"/>
      <c r="S23" s="7">
        <v>36987788945</v>
      </c>
    </row>
    <row r="24" spans="1:19" ht="18.75" x14ac:dyDescent="0.45">
      <c r="A24" s="2" t="s">
        <v>132</v>
      </c>
      <c r="C24" s="7">
        <v>0</v>
      </c>
      <c r="D24" s="7"/>
      <c r="E24" s="7">
        <v>0</v>
      </c>
      <c r="F24" s="7"/>
      <c r="G24" s="7">
        <v>18</v>
      </c>
      <c r="H24" s="7"/>
      <c r="I24" s="7">
        <v>20730748195</v>
      </c>
      <c r="J24" s="7"/>
      <c r="K24" s="7">
        <v>0</v>
      </c>
      <c r="L24" s="7"/>
      <c r="M24" s="7">
        <v>20730748195</v>
      </c>
      <c r="N24" s="7"/>
      <c r="O24" s="7">
        <v>20730748195</v>
      </c>
      <c r="P24" s="7"/>
      <c r="Q24" s="7">
        <v>0</v>
      </c>
      <c r="R24" s="7"/>
      <c r="S24" s="7">
        <v>20730748195</v>
      </c>
    </row>
    <row r="25" spans="1:19" ht="18.75" x14ac:dyDescent="0.45">
      <c r="A25" s="2" t="s">
        <v>119</v>
      </c>
      <c r="C25" s="7">
        <v>0</v>
      </c>
      <c r="D25" s="7"/>
      <c r="E25" s="7">
        <v>0</v>
      </c>
      <c r="F25" s="7"/>
      <c r="G25" s="7">
        <v>17</v>
      </c>
      <c r="H25" s="7"/>
      <c r="I25" s="7">
        <v>39487162110</v>
      </c>
      <c r="J25" s="7"/>
      <c r="K25" s="7">
        <v>0</v>
      </c>
      <c r="L25" s="7"/>
      <c r="M25" s="7">
        <v>39487162110</v>
      </c>
      <c r="N25" s="7"/>
      <c r="O25" s="7">
        <v>39487162110</v>
      </c>
      <c r="P25" s="7"/>
      <c r="Q25" s="7">
        <v>0</v>
      </c>
      <c r="R25" s="7"/>
      <c r="S25" s="7">
        <v>39487162110</v>
      </c>
    </row>
    <row r="26" spans="1:19" ht="18.75" x14ac:dyDescent="0.45">
      <c r="A26" s="2" t="s">
        <v>92</v>
      </c>
      <c r="C26" s="7">
        <v>0</v>
      </c>
      <c r="D26" s="7"/>
      <c r="E26" s="7">
        <v>0</v>
      </c>
      <c r="F26" s="7"/>
      <c r="G26" s="7">
        <v>18.5</v>
      </c>
      <c r="H26" s="7"/>
      <c r="I26" s="7">
        <v>1565088</v>
      </c>
      <c r="J26" s="7"/>
      <c r="K26" s="7">
        <v>0</v>
      </c>
      <c r="L26" s="7"/>
      <c r="M26" s="7">
        <v>1565088</v>
      </c>
      <c r="N26" s="7"/>
      <c r="O26" s="7">
        <v>1565088</v>
      </c>
      <c r="P26" s="7"/>
      <c r="Q26" s="7">
        <v>0</v>
      </c>
      <c r="R26" s="7"/>
      <c r="S26" s="7">
        <v>1565088</v>
      </c>
    </row>
    <row r="27" spans="1:19" ht="18.75" x14ac:dyDescent="0.45">
      <c r="A27" s="2" t="s">
        <v>116</v>
      </c>
      <c r="C27" s="7">
        <v>0</v>
      </c>
      <c r="D27" s="7"/>
      <c r="E27" s="7">
        <v>0</v>
      </c>
      <c r="F27" s="7"/>
      <c r="G27" s="7">
        <v>18</v>
      </c>
      <c r="H27" s="7"/>
      <c r="I27" s="7">
        <v>63053508</v>
      </c>
      <c r="J27" s="7"/>
      <c r="K27" s="7">
        <v>0</v>
      </c>
      <c r="L27" s="7"/>
      <c r="M27" s="7">
        <v>63053508</v>
      </c>
      <c r="N27" s="7"/>
      <c r="O27" s="7">
        <v>63053508</v>
      </c>
      <c r="P27" s="7"/>
      <c r="Q27" s="7">
        <v>0</v>
      </c>
      <c r="R27" s="7"/>
      <c r="S27" s="7">
        <v>63053508</v>
      </c>
    </row>
    <row r="28" spans="1:19" ht="18.75" x14ac:dyDescent="0.45">
      <c r="A28" s="2" t="s">
        <v>113</v>
      </c>
      <c r="C28" s="7">
        <v>0</v>
      </c>
      <c r="D28" s="7"/>
      <c r="E28" s="7">
        <v>0</v>
      </c>
      <c r="F28" s="7"/>
      <c r="G28" s="7">
        <v>17</v>
      </c>
      <c r="H28" s="7"/>
      <c r="I28" s="7">
        <v>22253341234</v>
      </c>
      <c r="J28" s="7"/>
      <c r="K28" s="7">
        <v>0</v>
      </c>
      <c r="L28" s="7"/>
      <c r="M28" s="7">
        <v>22253341234</v>
      </c>
      <c r="N28" s="7"/>
      <c r="O28" s="7">
        <v>22253341234</v>
      </c>
      <c r="P28" s="7"/>
      <c r="Q28" s="7">
        <v>0</v>
      </c>
      <c r="R28" s="7"/>
      <c r="S28" s="7">
        <v>22253341234</v>
      </c>
    </row>
    <row r="29" spans="1:19" s="42" customFormat="1" ht="18.75" x14ac:dyDescent="0.45">
      <c r="A29" s="41" t="s">
        <v>260</v>
      </c>
      <c r="C29" s="43">
        <v>0</v>
      </c>
      <c r="D29" s="43"/>
      <c r="E29" s="43">
        <v>0</v>
      </c>
      <c r="F29" s="43"/>
      <c r="G29" s="43">
        <v>18</v>
      </c>
      <c r="H29" s="43"/>
      <c r="I29" s="43">
        <v>107500000000</v>
      </c>
      <c r="J29" s="43"/>
      <c r="K29" s="43">
        <v>0</v>
      </c>
      <c r="L29" s="43"/>
      <c r="M29" s="43">
        <v>107500000000</v>
      </c>
      <c r="N29" s="43"/>
      <c r="O29" s="43">
        <v>107500000000</v>
      </c>
      <c r="P29" s="43"/>
      <c r="Q29" s="43">
        <v>0</v>
      </c>
      <c r="R29" s="43"/>
      <c r="S29" s="43">
        <v>107500000000</v>
      </c>
    </row>
    <row r="30" spans="1:19" ht="18.75" x14ac:dyDescent="0.45">
      <c r="A30" s="2" t="s">
        <v>161</v>
      </c>
      <c r="C30" s="7">
        <v>27</v>
      </c>
      <c r="D30" s="7"/>
      <c r="E30" s="7">
        <v>0</v>
      </c>
      <c r="F30" s="7"/>
      <c r="G30" s="7">
        <v>0</v>
      </c>
      <c r="H30" s="7"/>
      <c r="I30" s="7">
        <v>1139</v>
      </c>
      <c r="J30" s="7"/>
      <c r="K30" s="7">
        <v>0</v>
      </c>
      <c r="L30" s="7"/>
      <c r="M30" s="7">
        <v>1139</v>
      </c>
      <c r="N30" s="7"/>
      <c r="O30" s="7">
        <v>1139</v>
      </c>
      <c r="P30" s="7"/>
      <c r="Q30" s="7">
        <v>0</v>
      </c>
      <c r="R30" s="7"/>
      <c r="S30" s="7">
        <v>1139</v>
      </c>
    </row>
    <row r="31" spans="1:19" ht="18.75" x14ac:dyDescent="0.45">
      <c r="A31" s="2" t="s">
        <v>172</v>
      </c>
      <c r="C31" s="7">
        <v>31</v>
      </c>
      <c r="D31" s="7"/>
      <c r="E31" s="7">
        <v>0</v>
      </c>
      <c r="F31" s="7"/>
      <c r="G31" s="7">
        <v>0</v>
      </c>
      <c r="H31" s="7"/>
      <c r="I31" s="7">
        <v>1791</v>
      </c>
      <c r="J31" s="7"/>
      <c r="K31" s="7">
        <v>0</v>
      </c>
      <c r="L31" s="7"/>
      <c r="M31" s="7">
        <v>1791</v>
      </c>
      <c r="N31" s="7"/>
      <c r="O31" s="7">
        <v>1791</v>
      </c>
      <c r="P31" s="7"/>
      <c r="Q31" s="7">
        <v>0</v>
      </c>
      <c r="R31" s="7"/>
      <c r="S31" s="7">
        <v>1791</v>
      </c>
    </row>
    <row r="32" spans="1:19" ht="18.75" x14ac:dyDescent="0.45">
      <c r="A32" s="2" t="s">
        <v>174</v>
      </c>
      <c r="C32" s="7">
        <v>30</v>
      </c>
      <c r="D32" s="7"/>
      <c r="E32" s="7">
        <v>0</v>
      </c>
      <c r="F32" s="7"/>
      <c r="G32" s="7">
        <v>0</v>
      </c>
      <c r="H32" s="7"/>
      <c r="I32" s="7">
        <v>3372</v>
      </c>
      <c r="J32" s="7"/>
      <c r="K32" s="7">
        <v>0</v>
      </c>
      <c r="L32" s="7"/>
      <c r="M32" s="7">
        <v>3372</v>
      </c>
      <c r="N32" s="7"/>
      <c r="O32" s="7">
        <v>3372</v>
      </c>
      <c r="P32" s="7"/>
      <c r="Q32" s="7">
        <v>0</v>
      </c>
      <c r="R32" s="7"/>
      <c r="S32" s="7">
        <v>3372</v>
      </c>
    </row>
    <row r="33" spans="1:21" ht="18.75" x14ac:dyDescent="0.45">
      <c r="A33" s="2" t="s">
        <v>178</v>
      </c>
      <c r="C33" s="7">
        <v>28</v>
      </c>
      <c r="D33" s="7"/>
      <c r="E33" s="7">
        <v>0</v>
      </c>
      <c r="F33" s="7"/>
      <c r="G33" s="7">
        <v>0</v>
      </c>
      <c r="H33" s="7"/>
      <c r="I33" s="7">
        <v>-4233</v>
      </c>
      <c r="J33" s="7"/>
      <c r="K33" s="7">
        <v>0</v>
      </c>
      <c r="L33" s="7"/>
      <c r="M33" s="7">
        <v>-4233</v>
      </c>
      <c r="N33" s="7"/>
      <c r="O33" s="7">
        <v>-4233</v>
      </c>
      <c r="P33" s="7"/>
      <c r="Q33" s="7">
        <v>0</v>
      </c>
      <c r="R33" s="7"/>
      <c r="S33" s="7">
        <v>-4233</v>
      </c>
    </row>
    <row r="34" spans="1:21" ht="18.75" x14ac:dyDescent="0.45">
      <c r="A34" s="2" t="s">
        <v>181</v>
      </c>
      <c r="C34" s="7">
        <v>11</v>
      </c>
      <c r="D34" s="7"/>
      <c r="E34" s="7">
        <v>0</v>
      </c>
      <c r="F34" s="7"/>
      <c r="G34" s="7">
        <v>0</v>
      </c>
      <c r="H34" s="7"/>
      <c r="I34" s="7">
        <v>6777</v>
      </c>
      <c r="J34" s="7"/>
      <c r="K34" s="7">
        <v>0</v>
      </c>
      <c r="L34" s="7"/>
      <c r="M34" s="7">
        <v>6777</v>
      </c>
      <c r="N34" s="7"/>
      <c r="O34" s="7">
        <v>6777</v>
      </c>
      <c r="P34" s="7"/>
      <c r="Q34" s="7">
        <v>0</v>
      </c>
      <c r="R34" s="7"/>
      <c r="S34" s="7">
        <v>6777</v>
      </c>
    </row>
    <row r="35" spans="1:21" ht="18.75" x14ac:dyDescent="0.45">
      <c r="A35" s="2" t="s">
        <v>184</v>
      </c>
      <c r="C35" s="7">
        <v>6</v>
      </c>
      <c r="D35" s="7"/>
      <c r="E35" s="7">
        <v>0</v>
      </c>
      <c r="F35" s="7"/>
      <c r="G35" s="7">
        <v>0</v>
      </c>
      <c r="H35" s="7"/>
      <c r="I35" s="7">
        <v>101861</v>
      </c>
      <c r="J35" s="7"/>
      <c r="K35" s="7">
        <v>0</v>
      </c>
      <c r="L35" s="7"/>
      <c r="M35" s="7">
        <v>101861</v>
      </c>
      <c r="N35" s="7"/>
      <c r="O35" s="7">
        <v>101861</v>
      </c>
      <c r="P35" s="7"/>
      <c r="Q35" s="7">
        <v>0</v>
      </c>
      <c r="R35" s="7"/>
      <c r="S35" s="7">
        <v>101861</v>
      </c>
    </row>
    <row r="36" spans="1:21" ht="18.75" x14ac:dyDescent="0.45">
      <c r="A36" s="2" t="s">
        <v>187</v>
      </c>
      <c r="C36" s="7">
        <v>5</v>
      </c>
      <c r="D36" s="7"/>
      <c r="E36" s="7">
        <v>0</v>
      </c>
      <c r="F36" s="7"/>
      <c r="G36" s="7">
        <v>0</v>
      </c>
      <c r="H36" s="7"/>
      <c r="I36" s="7">
        <v>-60</v>
      </c>
      <c r="J36" s="7"/>
      <c r="K36" s="7">
        <v>0</v>
      </c>
      <c r="L36" s="7"/>
      <c r="M36" s="7">
        <v>-60</v>
      </c>
      <c r="N36" s="7"/>
      <c r="O36" s="7">
        <v>-60</v>
      </c>
      <c r="P36" s="7"/>
      <c r="Q36" s="7">
        <v>0</v>
      </c>
      <c r="R36" s="7"/>
      <c r="S36" s="7">
        <v>-60</v>
      </c>
    </row>
    <row r="37" spans="1:21" ht="18.75" x14ac:dyDescent="0.45">
      <c r="A37" s="2" t="s">
        <v>190</v>
      </c>
      <c r="C37" s="7">
        <v>8</v>
      </c>
      <c r="D37" s="7"/>
      <c r="E37" s="7">
        <v>0</v>
      </c>
      <c r="F37" s="7"/>
      <c r="G37" s="7">
        <v>21.5</v>
      </c>
      <c r="H37" s="7"/>
      <c r="I37" s="7">
        <v>20098356156</v>
      </c>
      <c r="J37" s="7"/>
      <c r="K37" s="7">
        <v>0</v>
      </c>
      <c r="L37" s="7"/>
      <c r="M37" s="7">
        <v>20098356156</v>
      </c>
      <c r="N37" s="7"/>
      <c r="O37" s="7">
        <v>20098356156</v>
      </c>
      <c r="P37" s="7"/>
      <c r="Q37" s="7">
        <v>0</v>
      </c>
      <c r="R37" s="7"/>
      <c r="S37" s="7">
        <v>20098356156</v>
      </c>
    </row>
    <row r="38" spans="1:21" ht="18.75" x14ac:dyDescent="0.45">
      <c r="A38" s="2" t="s">
        <v>190</v>
      </c>
      <c r="C38" s="7">
        <v>1</v>
      </c>
      <c r="D38" s="7"/>
      <c r="E38" s="7">
        <v>0</v>
      </c>
      <c r="F38" s="7"/>
      <c r="G38" s="7">
        <v>21.5</v>
      </c>
      <c r="H38" s="7"/>
      <c r="I38" s="7">
        <v>25767123270</v>
      </c>
      <c r="J38" s="7"/>
      <c r="K38" s="7">
        <v>0</v>
      </c>
      <c r="L38" s="7"/>
      <c r="M38" s="7">
        <v>25767123270</v>
      </c>
      <c r="N38" s="7"/>
      <c r="O38" s="7">
        <v>25767123270</v>
      </c>
      <c r="P38" s="7"/>
      <c r="Q38" s="7">
        <v>0</v>
      </c>
      <c r="R38" s="7"/>
      <c r="S38" s="7">
        <v>25767123270</v>
      </c>
    </row>
    <row r="39" spans="1:21" ht="18.75" x14ac:dyDescent="0.45">
      <c r="A39" s="2" t="s">
        <v>196</v>
      </c>
      <c r="C39" s="7">
        <v>7</v>
      </c>
      <c r="D39" s="7"/>
      <c r="E39" s="7">
        <v>0</v>
      </c>
      <c r="F39" s="7"/>
      <c r="G39" s="7">
        <v>0</v>
      </c>
      <c r="H39" s="7"/>
      <c r="I39" s="7">
        <v>1651</v>
      </c>
      <c r="J39" s="7"/>
      <c r="K39" s="7">
        <v>0</v>
      </c>
      <c r="L39" s="7"/>
      <c r="M39" s="7">
        <v>1651</v>
      </c>
      <c r="N39" s="7"/>
      <c r="O39" s="7">
        <v>1651</v>
      </c>
      <c r="P39" s="7"/>
      <c r="Q39" s="7">
        <v>0</v>
      </c>
      <c r="R39" s="7"/>
      <c r="S39" s="7">
        <v>1651</v>
      </c>
    </row>
    <row r="40" spans="1:21" ht="18.75" x14ac:dyDescent="0.45">
      <c r="A40" s="2" t="s">
        <v>199</v>
      </c>
      <c r="C40" s="7">
        <v>15</v>
      </c>
      <c r="D40" s="7"/>
      <c r="E40" s="7">
        <v>0</v>
      </c>
      <c r="F40" s="7"/>
      <c r="G40" s="7">
        <v>0</v>
      </c>
      <c r="H40" s="7"/>
      <c r="I40" s="7">
        <v>17308354</v>
      </c>
      <c r="J40" s="7"/>
      <c r="K40" s="7">
        <v>0</v>
      </c>
      <c r="L40" s="7"/>
      <c r="M40" s="7">
        <v>17308354</v>
      </c>
      <c r="N40" s="7"/>
      <c r="O40" s="7">
        <v>17308354</v>
      </c>
      <c r="P40" s="7"/>
      <c r="Q40" s="7">
        <v>0</v>
      </c>
      <c r="R40" s="7"/>
      <c r="S40" s="7">
        <v>17308354</v>
      </c>
    </row>
    <row r="41" spans="1:21" ht="18.75" x14ac:dyDescent="0.45">
      <c r="A41" s="2" t="s">
        <v>205</v>
      </c>
      <c r="C41" s="7">
        <v>30</v>
      </c>
      <c r="D41" s="7"/>
      <c r="E41" s="7">
        <v>0</v>
      </c>
      <c r="F41" s="7"/>
      <c r="G41" s="7">
        <v>20</v>
      </c>
      <c r="H41" s="7"/>
      <c r="I41" s="7">
        <v>35589041070</v>
      </c>
      <c r="J41" s="7"/>
      <c r="K41" s="7">
        <v>0</v>
      </c>
      <c r="L41" s="7"/>
      <c r="M41" s="7">
        <v>35589041070</v>
      </c>
      <c r="N41" s="7"/>
      <c r="O41" s="7">
        <v>35589041070</v>
      </c>
      <c r="P41" s="7"/>
      <c r="Q41" s="7">
        <v>0</v>
      </c>
      <c r="R41" s="7"/>
      <c r="S41" s="7">
        <v>35589041070</v>
      </c>
    </row>
    <row r="42" spans="1:21" ht="18.75" x14ac:dyDescent="0.45">
      <c r="A42" s="2" t="s">
        <v>208</v>
      </c>
      <c r="C42" s="7">
        <v>30</v>
      </c>
      <c r="D42" s="7"/>
      <c r="E42" s="7">
        <v>0</v>
      </c>
      <c r="F42" s="7"/>
      <c r="G42" s="7">
        <v>20</v>
      </c>
      <c r="H42" s="7"/>
      <c r="I42" s="7">
        <v>35589041070</v>
      </c>
      <c r="J42" s="7"/>
      <c r="K42" s="7">
        <v>0</v>
      </c>
      <c r="L42" s="7"/>
      <c r="M42" s="7">
        <v>35589041070</v>
      </c>
      <c r="N42" s="7"/>
      <c r="O42" s="7">
        <v>35589041070</v>
      </c>
      <c r="P42" s="7"/>
      <c r="Q42" s="7">
        <v>0</v>
      </c>
      <c r="R42" s="7"/>
      <c r="S42" s="7">
        <v>35589041070</v>
      </c>
    </row>
    <row r="43" spans="1:21" ht="18.75" x14ac:dyDescent="0.45">
      <c r="A43" s="2" t="s">
        <v>210</v>
      </c>
      <c r="C43" s="7">
        <v>1</v>
      </c>
      <c r="D43" s="7"/>
      <c r="E43" s="7">
        <v>0</v>
      </c>
      <c r="F43" s="7"/>
      <c r="G43" s="7">
        <v>20</v>
      </c>
      <c r="H43" s="7"/>
      <c r="I43" s="7">
        <v>547945204</v>
      </c>
      <c r="J43" s="7"/>
      <c r="K43" s="7">
        <v>0</v>
      </c>
      <c r="L43" s="7"/>
      <c r="M43" s="7">
        <v>547945204</v>
      </c>
      <c r="N43" s="7"/>
      <c r="O43" s="7">
        <v>547945204</v>
      </c>
      <c r="P43" s="7"/>
      <c r="Q43" s="7">
        <v>0</v>
      </c>
      <c r="R43" s="7"/>
      <c r="S43" s="7">
        <v>547945204</v>
      </c>
    </row>
    <row r="44" spans="1:21" ht="18.75" x14ac:dyDescent="0.45">
      <c r="A44" s="2" t="s">
        <v>213</v>
      </c>
      <c r="C44" s="7">
        <v>19</v>
      </c>
      <c r="D44" s="7"/>
      <c r="E44" s="7">
        <v>0</v>
      </c>
      <c r="F44" s="7"/>
      <c r="G44" s="7">
        <v>20</v>
      </c>
      <c r="H44" s="7"/>
      <c r="I44" s="7">
        <v>284931506</v>
      </c>
      <c r="J44" s="7"/>
      <c r="K44" s="7">
        <v>0</v>
      </c>
      <c r="L44" s="7"/>
      <c r="M44" s="7">
        <v>284931506</v>
      </c>
      <c r="N44" s="7"/>
      <c r="O44" s="7">
        <v>284931506</v>
      </c>
      <c r="P44" s="7"/>
      <c r="Q44" s="7">
        <v>0</v>
      </c>
      <c r="R44" s="7"/>
      <c r="S44" s="7">
        <v>284931506</v>
      </c>
    </row>
    <row r="45" spans="1:21" ht="18.75" x14ac:dyDescent="0.45">
      <c r="A45" s="2" t="s">
        <v>213</v>
      </c>
      <c r="C45" s="7">
        <v>21</v>
      </c>
      <c r="D45" s="7"/>
      <c r="E45" s="7">
        <v>0</v>
      </c>
      <c r="F45" s="7"/>
      <c r="G45" s="7">
        <v>20</v>
      </c>
      <c r="H45" s="7"/>
      <c r="I45" s="7">
        <v>536986298</v>
      </c>
      <c r="J45" s="7"/>
      <c r="K45" s="7">
        <v>0</v>
      </c>
      <c r="L45" s="7"/>
      <c r="M45" s="7">
        <v>536986298</v>
      </c>
      <c r="N45" s="7"/>
      <c r="O45" s="7">
        <v>536986298</v>
      </c>
      <c r="P45" s="7"/>
      <c r="Q45" s="7">
        <v>0</v>
      </c>
      <c r="R45" s="7"/>
      <c r="S45" s="7">
        <v>536986298</v>
      </c>
    </row>
    <row r="46" spans="1:21" ht="18.75" x14ac:dyDescent="0.45">
      <c r="A46" s="2" t="s">
        <v>218</v>
      </c>
      <c r="C46" s="7">
        <v>1</v>
      </c>
      <c r="D46" s="7"/>
      <c r="E46" s="7">
        <v>0</v>
      </c>
      <c r="F46" s="7"/>
      <c r="G46" s="7">
        <v>21.5</v>
      </c>
      <c r="H46" s="7"/>
      <c r="I46" s="7">
        <v>5153424636</v>
      </c>
      <c r="J46" s="7"/>
      <c r="K46" s="7">
        <v>0</v>
      </c>
      <c r="L46" s="7"/>
      <c r="M46" s="7">
        <v>5153424636</v>
      </c>
      <c r="N46" s="7"/>
      <c r="O46" s="7">
        <v>5153424636</v>
      </c>
      <c r="P46" s="7"/>
      <c r="Q46" s="7">
        <v>0</v>
      </c>
      <c r="R46" s="7"/>
      <c r="S46" s="7">
        <v>5153424636</v>
      </c>
    </row>
    <row r="47" spans="1:21" ht="18.75" x14ac:dyDescent="0.45">
      <c r="A47" s="2" t="s">
        <v>221</v>
      </c>
      <c r="C47" s="7">
        <v>7</v>
      </c>
      <c r="D47" s="7"/>
      <c r="E47" s="7">
        <v>0</v>
      </c>
      <c r="F47" s="7"/>
      <c r="G47" s="7">
        <v>24.5</v>
      </c>
      <c r="H47" s="7"/>
      <c r="I47" s="7">
        <v>4940273960</v>
      </c>
      <c r="J47" s="7"/>
      <c r="K47" s="7">
        <v>23103963</v>
      </c>
      <c r="L47" s="7"/>
      <c r="M47" s="7">
        <v>4917169997</v>
      </c>
      <c r="N47" s="7"/>
      <c r="O47" s="7">
        <v>4940273960</v>
      </c>
      <c r="P47" s="7"/>
      <c r="Q47" s="7">
        <v>23103963</v>
      </c>
      <c r="R47" s="7"/>
      <c r="S47" s="7">
        <v>4917169997</v>
      </c>
      <c r="U47" s="6"/>
    </row>
    <row r="48" spans="1:21" ht="18.75" thickBot="1" x14ac:dyDescent="0.45">
      <c r="C48" s="6"/>
      <c r="D48" s="6"/>
      <c r="E48" s="6"/>
      <c r="F48" s="6"/>
      <c r="G48" s="6"/>
      <c r="H48" s="6"/>
      <c r="I48" s="9">
        <f>SUM(I8:I47)</f>
        <v>768846201160</v>
      </c>
      <c r="J48" s="7"/>
      <c r="K48" s="9">
        <f>SUM(K8:K47)</f>
        <v>23103963</v>
      </c>
      <c r="L48" s="7"/>
      <c r="M48" s="9">
        <f>SUM(M8:M47)</f>
        <v>768823097197</v>
      </c>
      <c r="N48" s="7"/>
      <c r="O48" s="9">
        <f>SUM(O8:O47)</f>
        <v>768846201160</v>
      </c>
      <c r="P48" s="7"/>
      <c r="Q48" s="9">
        <f>SUM(Q8:Q47)</f>
        <v>23103963</v>
      </c>
      <c r="R48" s="7"/>
      <c r="S48" s="9">
        <f>SUM(S8:S47)</f>
        <v>768823097197</v>
      </c>
    </row>
    <row r="49" ht="18.75" thickTop="1" x14ac:dyDescent="0.4"/>
  </sheetData>
  <mergeCells count="7">
    <mergeCell ref="A2:S2"/>
    <mergeCell ref="A3:S3"/>
    <mergeCell ref="A4:S4"/>
    <mergeCell ref="S7"/>
    <mergeCell ref="O6:S6"/>
    <mergeCell ref="I6:M6"/>
    <mergeCell ref="A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zoomScale="70" zoomScaleNormal="70" workbookViewId="0">
      <selection activeCell="G32" sqref="G32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7.75" x14ac:dyDescent="0.4">
      <c r="A3" s="20" t="s">
        <v>224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7.75" x14ac:dyDescent="0.4">
      <c r="A6" s="20" t="s">
        <v>3</v>
      </c>
      <c r="C6" s="21" t="s">
        <v>234</v>
      </c>
      <c r="D6" s="21" t="s">
        <v>234</v>
      </c>
      <c r="E6" s="21" t="s">
        <v>234</v>
      </c>
      <c r="F6" s="21" t="s">
        <v>234</v>
      </c>
      <c r="G6" s="21" t="s">
        <v>234</v>
      </c>
      <c r="I6" s="21" t="s">
        <v>226</v>
      </c>
      <c r="J6" s="21" t="s">
        <v>226</v>
      </c>
      <c r="K6" s="21" t="s">
        <v>226</v>
      </c>
      <c r="L6" s="21" t="s">
        <v>226</v>
      </c>
      <c r="M6" s="21" t="s">
        <v>226</v>
      </c>
      <c r="O6" s="21" t="s">
        <v>227</v>
      </c>
      <c r="P6" s="21" t="s">
        <v>227</v>
      </c>
      <c r="Q6" s="21" t="s">
        <v>227</v>
      </c>
      <c r="R6" s="21" t="s">
        <v>227</v>
      </c>
      <c r="S6" s="21" t="s">
        <v>227</v>
      </c>
    </row>
    <row r="7" spans="1:19" ht="27.75" x14ac:dyDescent="0.4">
      <c r="A7" s="21" t="s">
        <v>3</v>
      </c>
      <c r="C7" s="23" t="s">
        <v>235</v>
      </c>
      <c r="E7" s="11" t="s">
        <v>236</v>
      </c>
      <c r="G7" s="11" t="s">
        <v>237</v>
      </c>
      <c r="I7" s="11" t="s">
        <v>238</v>
      </c>
      <c r="K7" s="11" t="s">
        <v>231</v>
      </c>
      <c r="M7" s="11" t="s">
        <v>239</v>
      </c>
      <c r="O7" s="11" t="s">
        <v>238</v>
      </c>
      <c r="Q7" s="11" t="s">
        <v>231</v>
      </c>
      <c r="S7" s="11" t="s">
        <v>239</v>
      </c>
    </row>
  </sheetData>
  <mergeCells count="8">
    <mergeCell ref="A2:S2"/>
    <mergeCell ref="A3:S3"/>
    <mergeCell ref="A4:S4"/>
    <mergeCell ref="O6:S6"/>
    <mergeCell ref="I6:M6"/>
    <mergeCell ref="A6:A7"/>
    <mergeCell ref="C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1"/>
  <sheetViews>
    <sheetView rightToLeft="1" topLeftCell="A28" workbookViewId="0">
      <selection activeCell="Q23" sqref="Q23:Q49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7.75" x14ac:dyDescent="0.4">
      <c r="A3" s="20" t="s">
        <v>224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7.75" x14ac:dyDescent="0.4">
      <c r="A6" s="20" t="s">
        <v>3</v>
      </c>
      <c r="C6" s="21" t="s">
        <v>226</v>
      </c>
      <c r="D6" s="21" t="s">
        <v>226</v>
      </c>
      <c r="E6" s="21" t="s">
        <v>226</v>
      </c>
      <c r="F6" s="21" t="s">
        <v>226</v>
      </c>
      <c r="G6" s="21" t="s">
        <v>226</v>
      </c>
      <c r="H6" s="21" t="s">
        <v>226</v>
      </c>
      <c r="I6" s="21" t="s">
        <v>226</v>
      </c>
      <c r="K6" s="21" t="s">
        <v>227</v>
      </c>
      <c r="L6" s="21" t="s">
        <v>227</v>
      </c>
      <c r="M6" s="21" t="s">
        <v>227</v>
      </c>
      <c r="N6" s="21" t="s">
        <v>227</v>
      </c>
      <c r="O6" s="21" t="s">
        <v>227</v>
      </c>
      <c r="P6" s="21" t="s">
        <v>227</v>
      </c>
      <c r="Q6" s="21" t="s">
        <v>227</v>
      </c>
    </row>
    <row r="7" spans="1:17" ht="27.75" x14ac:dyDescent="0.4">
      <c r="A7" s="21" t="s">
        <v>3</v>
      </c>
      <c r="C7" s="11" t="s">
        <v>7</v>
      </c>
      <c r="E7" s="11" t="s">
        <v>240</v>
      </c>
      <c r="G7" s="11" t="s">
        <v>241</v>
      </c>
      <c r="I7" s="11" t="s">
        <v>242</v>
      </c>
      <c r="K7" s="11" t="s">
        <v>7</v>
      </c>
      <c r="M7" s="11" t="s">
        <v>240</v>
      </c>
      <c r="O7" s="11" t="s">
        <v>241</v>
      </c>
      <c r="Q7" s="23" t="s">
        <v>242</v>
      </c>
    </row>
    <row r="8" spans="1:17" ht="18.75" x14ac:dyDescent="0.45">
      <c r="A8" s="2" t="s">
        <v>31</v>
      </c>
      <c r="C8" s="7">
        <v>140490375</v>
      </c>
      <c r="D8" s="7"/>
      <c r="E8" s="7">
        <v>581940123438</v>
      </c>
      <c r="F8" s="7"/>
      <c r="G8" s="7">
        <v>515324947316</v>
      </c>
      <c r="H8" s="7"/>
      <c r="I8" s="7">
        <v>66615176122</v>
      </c>
      <c r="J8" s="7"/>
      <c r="K8" s="7">
        <v>140490375</v>
      </c>
      <c r="L8" s="7"/>
      <c r="M8" s="7">
        <v>581940123438</v>
      </c>
      <c r="N8" s="7"/>
      <c r="O8" s="7">
        <v>515324947316</v>
      </c>
      <c r="P8" s="7"/>
      <c r="Q8" s="7">
        <v>66615176122</v>
      </c>
    </row>
    <row r="9" spans="1:17" ht="18.75" x14ac:dyDescent="0.45">
      <c r="A9" s="2" t="s">
        <v>28</v>
      </c>
      <c r="C9" s="7">
        <v>3500000</v>
      </c>
      <c r="D9" s="7"/>
      <c r="E9" s="7">
        <v>40901371875</v>
      </c>
      <c r="F9" s="7"/>
      <c r="G9" s="7">
        <v>36570021468</v>
      </c>
      <c r="H9" s="7"/>
      <c r="I9" s="7">
        <v>4331350407</v>
      </c>
      <c r="J9" s="7"/>
      <c r="K9" s="7">
        <v>3500000</v>
      </c>
      <c r="L9" s="7"/>
      <c r="M9" s="7">
        <v>40901371875</v>
      </c>
      <c r="N9" s="7"/>
      <c r="O9" s="7">
        <v>36570021468</v>
      </c>
      <c r="P9" s="7"/>
      <c r="Q9" s="7">
        <v>4331350407</v>
      </c>
    </row>
    <row r="10" spans="1:17" ht="18.75" x14ac:dyDescent="0.45">
      <c r="A10" s="2" t="s">
        <v>23</v>
      </c>
      <c r="C10" s="7">
        <v>70247</v>
      </c>
      <c r="D10" s="7"/>
      <c r="E10" s="7">
        <v>69829030</v>
      </c>
      <c r="F10" s="7"/>
      <c r="G10" s="7">
        <v>69829030</v>
      </c>
      <c r="H10" s="7"/>
      <c r="I10" s="7">
        <v>0</v>
      </c>
      <c r="J10" s="7"/>
      <c r="K10" s="7">
        <v>70247</v>
      </c>
      <c r="L10" s="7"/>
      <c r="M10" s="7">
        <v>69829030</v>
      </c>
      <c r="N10" s="7"/>
      <c r="O10" s="7">
        <v>69829030</v>
      </c>
      <c r="P10" s="7"/>
      <c r="Q10" s="7">
        <v>0</v>
      </c>
    </row>
    <row r="11" spans="1:17" ht="18.75" x14ac:dyDescent="0.45">
      <c r="A11" s="2" t="s">
        <v>20</v>
      </c>
      <c r="C11" s="7">
        <v>5487000</v>
      </c>
      <c r="D11" s="7"/>
      <c r="E11" s="7">
        <v>1167787746839</v>
      </c>
      <c r="F11" s="7"/>
      <c r="G11" s="7">
        <v>1148904779004</v>
      </c>
      <c r="H11" s="7"/>
      <c r="I11" s="7">
        <v>18882967835</v>
      </c>
      <c r="J11" s="7"/>
      <c r="K11" s="7">
        <v>5487000</v>
      </c>
      <c r="L11" s="7"/>
      <c r="M11" s="7">
        <v>1167787746839</v>
      </c>
      <c r="N11" s="7"/>
      <c r="O11" s="7">
        <v>1148904779004</v>
      </c>
      <c r="P11" s="7"/>
      <c r="Q11" s="7">
        <v>18882967835</v>
      </c>
    </row>
    <row r="12" spans="1:17" ht="18.75" x14ac:dyDescent="0.45">
      <c r="A12" s="2" t="s">
        <v>26</v>
      </c>
      <c r="C12" s="7">
        <v>1821375</v>
      </c>
      <c r="D12" s="7"/>
      <c r="E12" s="7">
        <v>468028701388</v>
      </c>
      <c r="F12" s="7"/>
      <c r="G12" s="7">
        <v>426043585142</v>
      </c>
      <c r="H12" s="7"/>
      <c r="I12" s="7">
        <v>41985116246</v>
      </c>
      <c r="J12" s="7"/>
      <c r="K12" s="7">
        <v>1821375</v>
      </c>
      <c r="L12" s="7"/>
      <c r="M12" s="7">
        <v>468028701388</v>
      </c>
      <c r="N12" s="7"/>
      <c r="O12" s="7">
        <v>426043585142</v>
      </c>
      <c r="P12" s="7"/>
      <c r="Q12" s="7">
        <v>41985116246</v>
      </c>
    </row>
    <row r="13" spans="1:17" ht="18.75" x14ac:dyDescent="0.45">
      <c r="A13" s="2" t="s">
        <v>18</v>
      </c>
      <c r="C13" s="7">
        <v>59405940</v>
      </c>
      <c r="D13" s="7"/>
      <c r="E13" s="7">
        <v>886968169348</v>
      </c>
      <c r="F13" s="7"/>
      <c r="G13" s="7">
        <v>872618418006</v>
      </c>
      <c r="H13" s="7"/>
      <c r="I13" s="7">
        <v>14349751342</v>
      </c>
      <c r="J13" s="7"/>
      <c r="K13" s="7">
        <v>59405940</v>
      </c>
      <c r="L13" s="7"/>
      <c r="M13" s="7">
        <v>886968169348</v>
      </c>
      <c r="N13" s="7"/>
      <c r="O13" s="7">
        <v>872618418006</v>
      </c>
      <c r="P13" s="7"/>
      <c r="Q13" s="7">
        <v>14349751342</v>
      </c>
    </row>
    <row r="14" spans="1:17" ht="18.75" x14ac:dyDescent="0.45">
      <c r="A14" s="2" t="s">
        <v>15</v>
      </c>
      <c r="C14" s="7">
        <v>38137</v>
      </c>
      <c r="D14" s="7"/>
      <c r="E14" s="7">
        <v>26537059</v>
      </c>
      <c r="F14" s="7"/>
      <c r="G14" s="7">
        <v>26537059</v>
      </c>
      <c r="H14" s="7"/>
      <c r="I14" s="7">
        <v>0</v>
      </c>
      <c r="J14" s="7"/>
      <c r="K14" s="7">
        <v>38137</v>
      </c>
      <c r="L14" s="7"/>
      <c r="M14" s="7">
        <v>26537059</v>
      </c>
      <c r="N14" s="7"/>
      <c r="O14" s="7">
        <v>26537059</v>
      </c>
      <c r="P14" s="7"/>
      <c r="Q14" s="7">
        <v>0</v>
      </c>
    </row>
    <row r="15" spans="1:17" ht="18.75" x14ac:dyDescent="0.45">
      <c r="A15" s="2" t="s">
        <v>17</v>
      </c>
      <c r="C15" s="7">
        <v>108054</v>
      </c>
      <c r="D15" s="7"/>
      <c r="E15" s="7">
        <v>53705539</v>
      </c>
      <c r="F15" s="7"/>
      <c r="G15" s="7">
        <v>53705539</v>
      </c>
      <c r="H15" s="7"/>
      <c r="I15" s="7">
        <v>0</v>
      </c>
      <c r="J15" s="7"/>
      <c r="K15" s="7">
        <v>108054</v>
      </c>
      <c r="L15" s="7"/>
      <c r="M15" s="7">
        <v>53705539</v>
      </c>
      <c r="N15" s="7"/>
      <c r="O15" s="7">
        <v>53705539</v>
      </c>
      <c r="P15" s="7"/>
      <c r="Q15" s="7">
        <v>0</v>
      </c>
    </row>
    <row r="16" spans="1:17" ht="18.75" x14ac:dyDescent="0.45">
      <c r="A16" s="2" t="s">
        <v>29</v>
      </c>
      <c r="C16" s="7">
        <v>5000000</v>
      </c>
      <c r="D16" s="7"/>
      <c r="E16" s="7">
        <v>75610106250</v>
      </c>
      <c r="F16" s="7"/>
      <c r="G16" s="7">
        <v>66011518125</v>
      </c>
      <c r="H16" s="7"/>
      <c r="I16" s="7">
        <v>9598588125</v>
      </c>
      <c r="J16" s="7"/>
      <c r="K16" s="7">
        <v>5000000</v>
      </c>
      <c r="L16" s="7"/>
      <c r="M16" s="7">
        <v>75610106250</v>
      </c>
      <c r="N16" s="7"/>
      <c r="O16" s="7">
        <v>66011518125</v>
      </c>
      <c r="P16" s="7"/>
      <c r="Q16" s="7">
        <v>9598588125</v>
      </c>
    </row>
    <row r="17" spans="1:17" ht="18.75" x14ac:dyDescent="0.45">
      <c r="A17" s="2" t="s">
        <v>30</v>
      </c>
      <c r="C17" s="7">
        <v>6989940</v>
      </c>
      <c r="D17" s="7"/>
      <c r="E17" s="7">
        <v>114761787814</v>
      </c>
      <c r="F17" s="7"/>
      <c r="G17" s="7">
        <v>107986029449</v>
      </c>
      <c r="H17" s="7"/>
      <c r="I17" s="7">
        <v>6775758365</v>
      </c>
      <c r="J17" s="7"/>
      <c r="K17" s="7">
        <v>6989940</v>
      </c>
      <c r="L17" s="7"/>
      <c r="M17" s="7">
        <v>114761787814</v>
      </c>
      <c r="N17" s="7"/>
      <c r="O17" s="7">
        <v>107986029449</v>
      </c>
      <c r="P17" s="7"/>
      <c r="Q17" s="7">
        <v>6775758365</v>
      </c>
    </row>
    <row r="18" spans="1:17" ht="18.75" x14ac:dyDescent="0.45">
      <c r="A18" s="2" t="s">
        <v>21</v>
      </c>
      <c r="C18" s="7">
        <v>2635520</v>
      </c>
      <c r="D18" s="7"/>
      <c r="E18" s="7">
        <v>13329739081</v>
      </c>
      <c r="F18" s="7"/>
      <c r="G18" s="7">
        <v>10272387370</v>
      </c>
      <c r="H18" s="7"/>
      <c r="I18" s="7">
        <v>3057351711</v>
      </c>
      <c r="J18" s="7"/>
      <c r="K18" s="7">
        <v>2635520</v>
      </c>
      <c r="L18" s="7"/>
      <c r="M18" s="7">
        <v>13329739081</v>
      </c>
      <c r="N18" s="7"/>
      <c r="O18" s="7">
        <v>10272387370</v>
      </c>
      <c r="P18" s="7"/>
      <c r="Q18" s="7">
        <v>3057351711</v>
      </c>
    </row>
    <row r="19" spans="1:17" ht="18.75" x14ac:dyDescent="0.45">
      <c r="A19" s="2" t="s">
        <v>19</v>
      </c>
      <c r="C19" s="7">
        <v>27432218</v>
      </c>
      <c r="D19" s="7"/>
      <c r="E19" s="7">
        <v>374321512249</v>
      </c>
      <c r="F19" s="7"/>
      <c r="G19" s="7">
        <v>387789917423</v>
      </c>
      <c r="H19" s="7"/>
      <c r="I19" s="7">
        <v>-13468405173</v>
      </c>
      <c r="J19" s="7"/>
      <c r="K19" s="7">
        <v>27432218</v>
      </c>
      <c r="L19" s="7"/>
      <c r="M19" s="7">
        <v>374321512249</v>
      </c>
      <c r="N19" s="7"/>
      <c r="O19" s="7">
        <v>387789917423</v>
      </c>
      <c r="P19" s="7"/>
      <c r="Q19" s="7">
        <v>-13468405173</v>
      </c>
    </row>
    <row r="20" spans="1:17" ht="18.75" x14ac:dyDescent="0.45">
      <c r="A20" s="2" t="s">
        <v>25</v>
      </c>
      <c r="C20" s="7">
        <v>7000000</v>
      </c>
      <c r="D20" s="7"/>
      <c r="E20" s="7">
        <v>94527615000</v>
      </c>
      <c r="F20" s="7"/>
      <c r="G20" s="7">
        <v>82152328125</v>
      </c>
      <c r="H20" s="7"/>
      <c r="I20" s="7">
        <v>12375286875</v>
      </c>
      <c r="J20" s="7"/>
      <c r="K20" s="7">
        <v>7000000</v>
      </c>
      <c r="L20" s="7"/>
      <c r="M20" s="7">
        <v>94527615000</v>
      </c>
      <c r="N20" s="7"/>
      <c r="O20" s="7">
        <v>82152328125</v>
      </c>
      <c r="P20" s="7"/>
      <c r="Q20" s="7">
        <v>12375286875</v>
      </c>
    </row>
    <row r="21" spans="1:17" ht="18.75" x14ac:dyDescent="0.45">
      <c r="A21" s="2" t="s">
        <v>24</v>
      </c>
      <c r="C21" s="7">
        <v>13994627</v>
      </c>
      <c r="D21" s="7"/>
      <c r="E21" s="7">
        <v>97796853554</v>
      </c>
      <c r="F21" s="7"/>
      <c r="G21" s="7">
        <v>80268541253</v>
      </c>
      <c r="H21" s="7"/>
      <c r="I21" s="7">
        <v>17528312301</v>
      </c>
      <c r="J21" s="7"/>
      <c r="K21" s="7">
        <v>13994627</v>
      </c>
      <c r="L21" s="7"/>
      <c r="M21" s="7">
        <v>97796853554</v>
      </c>
      <c r="N21" s="7"/>
      <c r="O21" s="7">
        <v>80268541253</v>
      </c>
      <c r="P21" s="7"/>
      <c r="Q21" s="7">
        <v>17528312301</v>
      </c>
    </row>
    <row r="22" spans="1:17" ht="18.75" x14ac:dyDescent="0.45">
      <c r="A22" s="2" t="s">
        <v>27</v>
      </c>
      <c r="C22" s="7">
        <v>1283203</v>
      </c>
      <c r="D22" s="7"/>
      <c r="E22" s="7">
        <v>122285012132</v>
      </c>
      <c r="F22" s="7"/>
      <c r="G22" s="7">
        <v>105354029947</v>
      </c>
      <c r="H22" s="7"/>
      <c r="I22" s="7">
        <v>16930982185</v>
      </c>
      <c r="J22" s="7"/>
      <c r="K22" s="7">
        <v>1283203</v>
      </c>
      <c r="L22" s="7"/>
      <c r="M22" s="7">
        <f>122285012132-1286</f>
        <v>122285010846</v>
      </c>
      <c r="N22" s="7"/>
      <c r="O22" s="7">
        <v>105354029947</v>
      </c>
      <c r="P22" s="7"/>
      <c r="Q22" s="7">
        <v>16930982185</v>
      </c>
    </row>
    <row r="23" spans="1:17" ht="18.75" x14ac:dyDescent="0.45">
      <c r="A23" s="2" t="s">
        <v>62</v>
      </c>
      <c r="C23" s="7">
        <v>36725</v>
      </c>
      <c r="D23" s="7"/>
      <c r="E23" s="7">
        <v>36718343593</v>
      </c>
      <c r="F23" s="7"/>
      <c r="G23" s="7">
        <v>36718343593</v>
      </c>
      <c r="H23" s="7"/>
      <c r="I23" s="7">
        <v>0</v>
      </c>
      <c r="J23" s="7"/>
      <c r="K23" s="7">
        <v>36725</v>
      </c>
      <c r="L23" s="7"/>
      <c r="M23" s="7">
        <v>36718343593</v>
      </c>
      <c r="N23" s="7"/>
      <c r="O23" s="7">
        <v>36718343593</v>
      </c>
      <c r="P23" s="7"/>
      <c r="Q23" s="7">
        <v>0</v>
      </c>
    </row>
    <row r="24" spans="1:17" ht="18.75" x14ac:dyDescent="0.45">
      <c r="A24" s="2" t="s">
        <v>110</v>
      </c>
      <c r="C24" s="7">
        <v>1000000</v>
      </c>
      <c r="D24" s="7"/>
      <c r="E24" s="7">
        <v>999818750000</v>
      </c>
      <c r="F24" s="7"/>
      <c r="G24" s="7">
        <v>999818750000</v>
      </c>
      <c r="H24" s="7"/>
      <c r="I24" s="7">
        <v>0</v>
      </c>
      <c r="J24" s="7"/>
      <c r="K24" s="7">
        <v>1000000</v>
      </c>
      <c r="L24" s="7"/>
      <c r="M24" s="7">
        <v>999818750000</v>
      </c>
      <c r="N24" s="7"/>
      <c r="O24" s="7">
        <v>999818750000</v>
      </c>
      <c r="P24" s="7"/>
      <c r="Q24" s="7">
        <v>0</v>
      </c>
    </row>
    <row r="25" spans="1:17" ht="18.75" x14ac:dyDescent="0.45">
      <c r="A25" s="2" t="s">
        <v>119</v>
      </c>
      <c r="C25" s="7">
        <v>3000310</v>
      </c>
      <c r="D25" s="7"/>
      <c r="E25" s="7">
        <v>2999766193812</v>
      </c>
      <c r="F25" s="7"/>
      <c r="G25" s="7">
        <v>2999766193812</v>
      </c>
      <c r="H25" s="7"/>
      <c r="I25" s="7">
        <v>0</v>
      </c>
      <c r="J25" s="7"/>
      <c r="K25" s="7">
        <v>3000310</v>
      </c>
      <c r="L25" s="7"/>
      <c r="M25" s="7">
        <v>2999766193812</v>
      </c>
      <c r="N25" s="7"/>
      <c r="O25" s="7">
        <v>2999766193812</v>
      </c>
      <c r="P25" s="7"/>
      <c r="Q25" s="7">
        <v>0</v>
      </c>
    </row>
    <row r="26" spans="1:17" ht="18.75" x14ac:dyDescent="0.45">
      <c r="A26" s="2" t="s">
        <v>101</v>
      </c>
      <c r="C26" s="7">
        <v>268000</v>
      </c>
      <c r="D26" s="7"/>
      <c r="E26" s="7">
        <v>261500494443</v>
      </c>
      <c r="F26" s="7"/>
      <c r="G26" s="7">
        <v>265868906540</v>
      </c>
      <c r="H26" s="7"/>
      <c r="I26" s="7">
        <v>-4368412096</v>
      </c>
      <c r="J26" s="7"/>
      <c r="K26" s="7">
        <v>268000</v>
      </c>
      <c r="L26" s="7"/>
      <c r="M26" s="7">
        <v>261500494443</v>
      </c>
      <c r="N26" s="7"/>
      <c r="O26" s="7">
        <v>265868906540</v>
      </c>
      <c r="P26" s="7"/>
      <c r="Q26" s="7">
        <v>-4368412096</v>
      </c>
    </row>
    <row r="27" spans="1:17" ht="18.75" x14ac:dyDescent="0.45">
      <c r="A27" s="2" t="s">
        <v>107</v>
      </c>
      <c r="C27" s="7">
        <v>2105500</v>
      </c>
      <c r="D27" s="7"/>
      <c r="E27" s="7">
        <v>2105118378125</v>
      </c>
      <c r="F27" s="7"/>
      <c r="G27" s="7">
        <v>2021732534049</v>
      </c>
      <c r="H27" s="7"/>
      <c r="I27" s="7">
        <v>83385844076</v>
      </c>
      <c r="J27" s="7"/>
      <c r="K27" s="7">
        <v>2105500</v>
      </c>
      <c r="L27" s="7"/>
      <c r="M27" s="7">
        <v>2105118378125</v>
      </c>
      <c r="N27" s="7"/>
      <c r="O27" s="7">
        <v>2021732534049</v>
      </c>
      <c r="P27" s="7"/>
      <c r="Q27" s="7">
        <v>83385844076</v>
      </c>
    </row>
    <row r="28" spans="1:17" ht="18.75" x14ac:dyDescent="0.45">
      <c r="A28" s="2" t="s">
        <v>104</v>
      </c>
      <c r="C28" s="7">
        <v>1300000</v>
      </c>
      <c r="D28" s="7"/>
      <c r="E28" s="7">
        <v>1290417769379</v>
      </c>
      <c r="F28" s="7"/>
      <c r="G28" s="7">
        <v>1288157479131</v>
      </c>
      <c r="H28" s="7"/>
      <c r="I28" s="7">
        <v>2260290248</v>
      </c>
      <c r="J28" s="7"/>
      <c r="K28" s="7">
        <v>1300000</v>
      </c>
      <c r="L28" s="7"/>
      <c r="M28" s="7">
        <v>1290417769379</v>
      </c>
      <c r="N28" s="7"/>
      <c r="O28" s="7">
        <v>1288157479131</v>
      </c>
      <c r="P28" s="7"/>
      <c r="Q28" s="7">
        <v>2260290248</v>
      </c>
    </row>
    <row r="29" spans="1:17" ht="18.75" x14ac:dyDescent="0.45">
      <c r="A29" s="2" t="s">
        <v>113</v>
      </c>
      <c r="C29" s="7">
        <v>596900</v>
      </c>
      <c r="D29" s="7"/>
      <c r="E29" s="7">
        <v>590246199282</v>
      </c>
      <c r="F29" s="7"/>
      <c r="G29" s="7">
        <v>589213152659</v>
      </c>
      <c r="H29" s="7"/>
      <c r="I29" s="7">
        <v>1033046623</v>
      </c>
      <c r="J29" s="7"/>
      <c r="K29" s="7">
        <v>596900</v>
      </c>
      <c r="L29" s="7"/>
      <c r="M29" s="7">
        <v>590246199282</v>
      </c>
      <c r="N29" s="7"/>
      <c r="O29" s="7">
        <v>589213152659</v>
      </c>
      <c r="P29" s="7"/>
      <c r="Q29" s="7">
        <v>1033046623</v>
      </c>
    </row>
    <row r="30" spans="1:17" ht="18.75" x14ac:dyDescent="0.45">
      <c r="A30" s="2" t="s">
        <v>95</v>
      </c>
      <c r="C30" s="7">
        <v>1000000</v>
      </c>
      <c r="D30" s="7"/>
      <c r="E30" s="7">
        <v>999818750000</v>
      </c>
      <c r="F30" s="7"/>
      <c r="G30" s="7">
        <v>999818750000</v>
      </c>
      <c r="H30" s="7"/>
      <c r="I30" s="7">
        <v>0</v>
      </c>
      <c r="J30" s="7"/>
      <c r="K30" s="7">
        <v>1000000</v>
      </c>
      <c r="L30" s="7"/>
      <c r="M30" s="7">
        <v>999818750000</v>
      </c>
      <c r="N30" s="7"/>
      <c r="O30" s="7">
        <v>999818750000</v>
      </c>
      <c r="P30" s="7"/>
      <c r="Q30" s="7">
        <v>0</v>
      </c>
    </row>
    <row r="31" spans="1:17" ht="18.75" x14ac:dyDescent="0.45">
      <c r="A31" s="2" t="s">
        <v>125</v>
      </c>
      <c r="C31" s="7">
        <v>1993999</v>
      </c>
      <c r="D31" s="7"/>
      <c r="E31" s="7">
        <v>1993637587681</v>
      </c>
      <c r="F31" s="7"/>
      <c r="G31" s="7">
        <v>1993637587681</v>
      </c>
      <c r="H31" s="7"/>
      <c r="I31" s="7">
        <v>0</v>
      </c>
      <c r="J31" s="7"/>
      <c r="K31" s="7">
        <v>1993999</v>
      </c>
      <c r="L31" s="7"/>
      <c r="M31" s="7">
        <v>1993637587681</v>
      </c>
      <c r="N31" s="7"/>
      <c r="O31" s="7">
        <v>1993637587681</v>
      </c>
      <c r="P31" s="7"/>
      <c r="Q31" s="7">
        <v>0</v>
      </c>
    </row>
    <row r="32" spans="1:17" ht="18.75" x14ac:dyDescent="0.45">
      <c r="A32" s="2" t="s">
        <v>53</v>
      </c>
      <c r="C32" s="7">
        <v>3490000</v>
      </c>
      <c r="D32" s="7"/>
      <c r="E32" s="7">
        <v>4041632180744</v>
      </c>
      <c r="F32" s="7"/>
      <c r="G32" s="7">
        <v>3989344546783</v>
      </c>
      <c r="H32" s="7"/>
      <c r="I32" s="7">
        <v>52287633961</v>
      </c>
      <c r="J32" s="7"/>
      <c r="K32" s="7">
        <v>3490000</v>
      </c>
      <c r="L32" s="7"/>
      <c r="M32" s="7">
        <v>4041632180744</v>
      </c>
      <c r="N32" s="7"/>
      <c r="O32" s="7">
        <v>3989344546783</v>
      </c>
      <c r="P32" s="7"/>
      <c r="Q32" s="7">
        <v>52287633961</v>
      </c>
    </row>
    <row r="33" spans="1:17" ht="18.75" x14ac:dyDescent="0.45">
      <c r="A33" s="2" t="s">
        <v>65</v>
      </c>
      <c r="C33" s="7">
        <v>166772</v>
      </c>
      <c r="D33" s="7"/>
      <c r="E33" s="7">
        <v>139227712682</v>
      </c>
      <c r="F33" s="7"/>
      <c r="G33" s="7">
        <v>135811173762</v>
      </c>
      <c r="H33" s="7"/>
      <c r="I33" s="7">
        <v>3416538920</v>
      </c>
      <c r="J33" s="7"/>
      <c r="K33" s="7">
        <v>166772</v>
      </c>
      <c r="L33" s="7"/>
      <c r="M33" s="7">
        <v>139227712682</v>
      </c>
      <c r="N33" s="7"/>
      <c r="O33" s="7">
        <v>135811173762</v>
      </c>
      <c r="P33" s="7"/>
      <c r="Q33" s="7">
        <v>3416538920</v>
      </c>
    </row>
    <row r="34" spans="1:17" ht="18.75" x14ac:dyDescent="0.45">
      <c r="A34" s="2" t="s">
        <v>83</v>
      </c>
      <c r="C34" s="7">
        <v>1509020</v>
      </c>
      <c r="D34" s="7"/>
      <c r="E34" s="7">
        <v>1494983704642</v>
      </c>
      <c r="F34" s="7"/>
      <c r="G34" s="7">
        <v>1508746490125</v>
      </c>
      <c r="H34" s="7"/>
      <c r="I34" s="7">
        <v>-13762785482</v>
      </c>
      <c r="J34" s="7"/>
      <c r="K34" s="7">
        <v>1509020</v>
      </c>
      <c r="L34" s="7"/>
      <c r="M34" s="7">
        <v>1494983704642</v>
      </c>
      <c r="N34" s="7"/>
      <c r="O34" s="7">
        <v>1508746490125</v>
      </c>
      <c r="P34" s="7"/>
      <c r="Q34" s="7">
        <v>-13762785482</v>
      </c>
    </row>
    <row r="35" spans="1:17" ht="18.75" x14ac:dyDescent="0.45">
      <c r="A35" s="2" t="s">
        <v>98</v>
      </c>
      <c r="C35" s="7">
        <v>2500000</v>
      </c>
      <c r="D35" s="7"/>
      <c r="E35" s="7">
        <v>2499546875000</v>
      </c>
      <c r="F35" s="7"/>
      <c r="G35" s="7">
        <v>2499546875000</v>
      </c>
      <c r="H35" s="7"/>
      <c r="I35" s="7">
        <v>0</v>
      </c>
      <c r="J35" s="7"/>
      <c r="K35" s="7">
        <v>2500000</v>
      </c>
      <c r="L35" s="7"/>
      <c r="M35" s="7">
        <v>2499546875000</v>
      </c>
      <c r="N35" s="7"/>
      <c r="O35" s="7">
        <v>2499546875000</v>
      </c>
      <c r="P35" s="7"/>
      <c r="Q35" s="7">
        <v>0</v>
      </c>
    </row>
    <row r="36" spans="1:17" ht="18.75" x14ac:dyDescent="0.45">
      <c r="A36" s="2" t="s">
        <v>59</v>
      </c>
      <c r="C36" s="7">
        <v>2500000</v>
      </c>
      <c r="D36" s="7"/>
      <c r="E36" s="7">
        <v>2499546875000</v>
      </c>
      <c r="F36" s="7"/>
      <c r="G36" s="7">
        <v>2499546875000</v>
      </c>
      <c r="H36" s="7"/>
      <c r="I36" s="7">
        <v>0</v>
      </c>
      <c r="J36" s="7"/>
      <c r="K36" s="7">
        <v>2500000</v>
      </c>
      <c r="L36" s="7"/>
      <c r="M36" s="7">
        <v>2499546875000</v>
      </c>
      <c r="N36" s="7"/>
      <c r="O36" s="7">
        <v>2499546875000</v>
      </c>
      <c r="P36" s="7"/>
      <c r="Q36" s="7">
        <v>0</v>
      </c>
    </row>
    <row r="37" spans="1:17" ht="18.75" x14ac:dyDescent="0.45">
      <c r="A37" s="2" t="s">
        <v>74</v>
      </c>
      <c r="C37" s="7">
        <v>45170</v>
      </c>
      <c r="D37" s="7"/>
      <c r="E37" s="7">
        <v>38184764456</v>
      </c>
      <c r="F37" s="7"/>
      <c r="G37" s="7">
        <v>37258495673</v>
      </c>
      <c r="H37" s="7"/>
      <c r="I37" s="7">
        <v>926268783</v>
      </c>
      <c r="J37" s="7"/>
      <c r="K37" s="7">
        <v>45170</v>
      </c>
      <c r="L37" s="7"/>
      <c r="M37" s="7">
        <v>38184764456</v>
      </c>
      <c r="N37" s="7"/>
      <c r="O37" s="7">
        <v>37258495673</v>
      </c>
      <c r="P37" s="7"/>
      <c r="Q37" s="7">
        <v>926268783</v>
      </c>
    </row>
    <row r="38" spans="1:17" ht="18.75" x14ac:dyDescent="0.45">
      <c r="A38" s="2" t="s">
        <v>132</v>
      </c>
      <c r="C38" s="7">
        <v>999998</v>
      </c>
      <c r="D38" s="7"/>
      <c r="E38" s="7">
        <v>999816750362</v>
      </c>
      <c r="F38" s="7"/>
      <c r="G38" s="7">
        <v>950018100000</v>
      </c>
      <c r="H38" s="7"/>
      <c r="I38" s="7">
        <v>49798650362</v>
      </c>
      <c r="J38" s="7"/>
      <c r="K38" s="7">
        <v>999998</v>
      </c>
      <c r="L38" s="7"/>
      <c r="M38" s="7">
        <v>999816750362</v>
      </c>
      <c r="N38" s="7"/>
      <c r="O38" s="7">
        <v>950018100000</v>
      </c>
      <c r="P38" s="7"/>
      <c r="Q38" s="7">
        <v>49798650362</v>
      </c>
    </row>
    <row r="39" spans="1:17" ht="18.75" x14ac:dyDescent="0.45">
      <c r="A39" s="2" t="s">
        <v>122</v>
      </c>
      <c r="C39" s="7">
        <v>500000</v>
      </c>
      <c r="D39" s="7"/>
      <c r="E39" s="7">
        <v>499909375000</v>
      </c>
      <c r="F39" s="7"/>
      <c r="G39" s="7">
        <v>499909375000</v>
      </c>
      <c r="H39" s="7"/>
      <c r="I39" s="7">
        <v>0</v>
      </c>
      <c r="J39" s="7"/>
      <c r="K39" s="7">
        <v>500000</v>
      </c>
      <c r="L39" s="7"/>
      <c r="M39" s="7">
        <v>499909375000</v>
      </c>
      <c r="N39" s="7"/>
      <c r="O39" s="7">
        <v>499909375000</v>
      </c>
      <c r="P39" s="7"/>
      <c r="Q39" s="7">
        <v>0</v>
      </c>
    </row>
    <row r="40" spans="1:17" ht="18.75" x14ac:dyDescent="0.45">
      <c r="A40" s="2" t="s">
        <v>92</v>
      </c>
      <c r="C40" s="7">
        <v>100</v>
      </c>
      <c r="D40" s="7"/>
      <c r="E40" s="7">
        <v>100981693</v>
      </c>
      <c r="F40" s="7"/>
      <c r="G40" s="7">
        <v>100981693</v>
      </c>
      <c r="H40" s="7"/>
      <c r="I40" s="7">
        <v>0</v>
      </c>
      <c r="J40" s="7"/>
      <c r="K40" s="7">
        <v>100</v>
      </c>
      <c r="L40" s="7"/>
      <c r="M40" s="7">
        <v>100981693</v>
      </c>
      <c r="N40" s="7"/>
      <c r="O40" s="7">
        <v>100981693</v>
      </c>
      <c r="P40" s="7"/>
      <c r="Q40" s="7">
        <v>0</v>
      </c>
    </row>
    <row r="41" spans="1:17" ht="18.75" x14ac:dyDescent="0.45">
      <c r="A41" s="2" t="s">
        <v>89</v>
      </c>
      <c r="C41" s="7">
        <v>2597880</v>
      </c>
      <c r="D41" s="7"/>
      <c r="E41" s="7">
        <v>2623383225592</v>
      </c>
      <c r="F41" s="7"/>
      <c r="G41" s="7">
        <v>2623383225592</v>
      </c>
      <c r="H41" s="7"/>
      <c r="I41" s="7">
        <v>0</v>
      </c>
      <c r="J41" s="7"/>
      <c r="K41" s="7">
        <v>2597880</v>
      </c>
      <c r="L41" s="7"/>
      <c r="M41" s="7">
        <v>2623383225592</v>
      </c>
      <c r="N41" s="7"/>
      <c r="O41" s="7">
        <v>2623383225592</v>
      </c>
      <c r="P41" s="7"/>
      <c r="Q41" s="7">
        <v>0</v>
      </c>
    </row>
    <row r="42" spans="1:17" ht="18.75" x14ac:dyDescent="0.45">
      <c r="A42" s="2" t="s">
        <v>128</v>
      </c>
      <c r="C42" s="7">
        <v>1999000</v>
      </c>
      <c r="D42" s="7"/>
      <c r="E42" s="7">
        <v>1998637681250</v>
      </c>
      <c r="F42" s="7"/>
      <c r="G42" s="7">
        <v>1998637681250</v>
      </c>
      <c r="H42" s="7"/>
      <c r="I42" s="7">
        <v>0</v>
      </c>
      <c r="J42" s="7"/>
      <c r="K42" s="7">
        <v>1999000</v>
      </c>
      <c r="L42" s="7"/>
      <c r="M42" s="7">
        <v>1998637681250</v>
      </c>
      <c r="N42" s="7"/>
      <c r="O42" s="7">
        <v>1998637681250</v>
      </c>
      <c r="P42" s="7"/>
      <c r="Q42" s="7">
        <v>0</v>
      </c>
    </row>
    <row r="43" spans="1:17" ht="18.75" x14ac:dyDescent="0.45">
      <c r="A43" s="2" t="s">
        <v>86</v>
      </c>
      <c r="C43" s="7">
        <v>2000000</v>
      </c>
      <c r="D43" s="7"/>
      <c r="E43" s="7">
        <v>1999637500000</v>
      </c>
      <c r="F43" s="7"/>
      <c r="G43" s="7">
        <v>1999637500000</v>
      </c>
      <c r="H43" s="7"/>
      <c r="I43" s="7">
        <v>0</v>
      </c>
      <c r="J43" s="7"/>
      <c r="K43" s="7">
        <v>2000000</v>
      </c>
      <c r="L43" s="7"/>
      <c r="M43" s="7">
        <v>1999637500000</v>
      </c>
      <c r="N43" s="7"/>
      <c r="O43" s="7">
        <v>1999637500000</v>
      </c>
      <c r="P43" s="7"/>
      <c r="Q43" s="7">
        <v>0</v>
      </c>
    </row>
    <row r="44" spans="1:17" ht="18.75" x14ac:dyDescent="0.45">
      <c r="A44" s="2" t="s">
        <v>77</v>
      </c>
      <c r="C44" s="7">
        <v>38458</v>
      </c>
      <c r="D44" s="7"/>
      <c r="E44" s="7">
        <v>35032732966</v>
      </c>
      <c r="F44" s="7"/>
      <c r="G44" s="7">
        <v>34306008508</v>
      </c>
      <c r="H44" s="7"/>
      <c r="I44" s="7">
        <v>726724458</v>
      </c>
      <c r="J44" s="7"/>
      <c r="K44" s="7">
        <v>38458</v>
      </c>
      <c r="L44" s="7"/>
      <c r="M44" s="7">
        <v>35032732966</v>
      </c>
      <c r="N44" s="7"/>
      <c r="O44" s="7">
        <v>34306008508</v>
      </c>
      <c r="P44" s="7"/>
      <c r="Q44" s="7">
        <v>726724458</v>
      </c>
    </row>
    <row r="45" spans="1:17" ht="18.75" x14ac:dyDescent="0.45">
      <c r="A45" s="2" t="s">
        <v>129</v>
      </c>
      <c r="C45" s="7">
        <v>3000000</v>
      </c>
      <c r="D45" s="7"/>
      <c r="E45" s="7">
        <v>2999456250000</v>
      </c>
      <c r="F45" s="7"/>
      <c r="G45" s="7">
        <v>3000020018125</v>
      </c>
      <c r="H45" s="7"/>
      <c r="I45" s="7">
        <v>-563768125</v>
      </c>
      <c r="J45" s="7"/>
      <c r="K45" s="7">
        <v>3000000</v>
      </c>
      <c r="L45" s="7"/>
      <c r="M45" s="7">
        <v>2999456250000</v>
      </c>
      <c r="N45" s="7"/>
      <c r="O45" s="7">
        <v>3000020018125</v>
      </c>
      <c r="P45" s="7"/>
      <c r="Q45" s="7">
        <v>-563768125</v>
      </c>
    </row>
    <row r="46" spans="1:17" ht="18.75" x14ac:dyDescent="0.45">
      <c r="A46" s="2" t="s">
        <v>116</v>
      </c>
      <c r="C46" s="7">
        <v>4100</v>
      </c>
      <c r="D46" s="7"/>
      <c r="E46" s="7">
        <v>4029569508</v>
      </c>
      <c r="F46" s="7"/>
      <c r="G46" s="7">
        <v>4091058361</v>
      </c>
      <c r="H46" s="7"/>
      <c r="I46" s="7">
        <v>-61488852</v>
      </c>
      <c r="J46" s="7"/>
      <c r="K46" s="7">
        <v>4100</v>
      </c>
      <c r="L46" s="7"/>
      <c r="M46" s="7">
        <v>4029569508</v>
      </c>
      <c r="N46" s="7"/>
      <c r="O46" s="7">
        <v>4091058361</v>
      </c>
      <c r="P46" s="7"/>
      <c r="Q46" s="7">
        <v>-61488852</v>
      </c>
    </row>
    <row r="47" spans="1:17" ht="18.75" x14ac:dyDescent="0.45">
      <c r="A47" s="2" t="s">
        <v>80</v>
      </c>
      <c r="C47" s="7">
        <v>6499900</v>
      </c>
      <c r="D47" s="7"/>
      <c r="E47" s="7">
        <v>6563709112056</v>
      </c>
      <c r="F47" s="7"/>
      <c r="G47" s="7">
        <v>6563709112056</v>
      </c>
      <c r="H47" s="7"/>
      <c r="I47" s="7">
        <v>0</v>
      </c>
      <c r="J47" s="7"/>
      <c r="K47" s="7">
        <v>6499900</v>
      </c>
      <c r="L47" s="7"/>
      <c r="M47" s="7">
        <v>6563709112056</v>
      </c>
      <c r="N47" s="7"/>
      <c r="O47" s="7">
        <v>6563709112056</v>
      </c>
      <c r="P47" s="7"/>
      <c r="Q47" s="7">
        <v>0</v>
      </c>
    </row>
    <row r="48" spans="1:17" ht="18.75" x14ac:dyDescent="0.45">
      <c r="A48" s="2" t="s">
        <v>71</v>
      </c>
      <c r="C48" s="7">
        <v>156899</v>
      </c>
      <c r="D48" s="7"/>
      <c r="E48" s="7">
        <v>99299065781</v>
      </c>
      <c r="F48" s="7"/>
      <c r="G48" s="7">
        <v>98044101285</v>
      </c>
      <c r="H48" s="7"/>
      <c r="I48" s="7">
        <v>1254964496</v>
      </c>
      <c r="J48" s="7"/>
      <c r="K48" s="7">
        <v>156899</v>
      </c>
      <c r="L48" s="7"/>
      <c r="M48" s="7">
        <v>99299065781</v>
      </c>
      <c r="N48" s="7"/>
      <c r="O48" s="7">
        <v>98044101285</v>
      </c>
      <c r="P48" s="7"/>
      <c r="Q48" s="7">
        <v>1254964496</v>
      </c>
    </row>
    <row r="49" spans="1:17" ht="18.75" x14ac:dyDescent="0.45">
      <c r="A49" s="2" t="s">
        <v>56</v>
      </c>
      <c r="C49" s="7">
        <v>3466000</v>
      </c>
      <c r="D49" s="7"/>
      <c r="E49" s="7">
        <v>3340225105818</v>
      </c>
      <c r="F49" s="7"/>
      <c r="G49" s="7">
        <v>3299158538681</v>
      </c>
      <c r="H49" s="7"/>
      <c r="I49" s="7">
        <v>41066567137</v>
      </c>
      <c r="J49" s="7"/>
      <c r="K49" s="7">
        <v>3466000</v>
      </c>
      <c r="L49" s="7"/>
      <c r="M49" s="7">
        <v>3340225105818</v>
      </c>
      <c r="N49" s="7"/>
      <c r="O49" s="7">
        <v>3299158538681</v>
      </c>
      <c r="P49" s="7"/>
      <c r="Q49" s="7">
        <v>41066567133</v>
      </c>
    </row>
    <row r="50" spans="1:17" ht="18.75" thickBot="1" x14ac:dyDescent="0.45">
      <c r="C50" s="9">
        <f>SUM(C8:C49)</f>
        <v>318031367</v>
      </c>
      <c r="E50" s="9">
        <f>SUM(E8:E49)</f>
        <v>47191810739461</v>
      </c>
      <c r="G50" s="9">
        <f>SUM(G8:G49)</f>
        <v>46775448428615</v>
      </c>
      <c r="I50" s="9">
        <f>SUM(I8:I49)</f>
        <v>416362310850</v>
      </c>
      <c r="K50" s="9">
        <f>SUM(K8:K49)</f>
        <v>318031367</v>
      </c>
      <c r="M50" s="9">
        <f>SUM(M8:M49)</f>
        <v>47191810738175</v>
      </c>
      <c r="O50" s="9">
        <f>SUM(O8:O49)</f>
        <v>46775448428615</v>
      </c>
      <c r="Q50" s="9">
        <f>SUM(Q8:Q49)</f>
        <v>416362310846</v>
      </c>
    </row>
    <row r="51" spans="1:17" ht="18.75" thickTop="1" x14ac:dyDescent="0.4"/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تبعی!Print_Area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2023-01-25T07:11:50Z</cp:lastPrinted>
  <dcterms:created xsi:type="dcterms:W3CDTF">2023-01-23T07:28:02Z</dcterms:created>
  <dcterms:modified xsi:type="dcterms:W3CDTF">2023-01-25T08:05:24Z</dcterms:modified>
</cp:coreProperties>
</file>