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گزارش افشا پرتفو\"/>
    </mc:Choice>
  </mc:AlternateContent>
  <xr:revisionPtr revIDLastSave="0" documentId="13_ncr:1_{5F895CA5-F85A-4282-9EDD-C4EA32BAB4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Sheet1" sheetId="16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_xlnm.Print_Area" localSheetId="2">'اوراق مشارکت'!$A$1:$AK$38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8" i="10" l="1"/>
  <c r="Q49" i="9"/>
  <c r="E15" i="8"/>
  <c r="Q15" i="8"/>
  <c r="S15" i="8"/>
  <c r="O15" i="8"/>
  <c r="S14" i="8"/>
  <c r="Q109" i="7"/>
  <c r="O109" i="7"/>
  <c r="S9" i="7"/>
  <c r="S8" i="7"/>
  <c r="K109" i="7" l="1"/>
  <c r="S30" i="6"/>
  <c r="AK36" i="3"/>
  <c r="U23" i="1"/>
  <c r="U24" i="1" s="1"/>
  <c r="W23" i="1"/>
  <c r="W24" i="1" s="1"/>
  <c r="Y24" i="1"/>
  <c r="S24" i="1"/>
  <c r="Q24" i="1"/>
  <c r="O24" i="1"/>
  <c r="M24" i="1"/>
  <c r="K24" i="1"/>
  <c r="I24" i="1"/>
  <c r="G24" i="1"/>
  <c r="E24" i="1"/>
  <c r="C24" i="1"/>
  <c r="AI36" i="3"/>
  <c r="AG36" i="3"/>
  <c r="AE36" i="3"/>
  <c r="AC36" i="3"/>
  <c r="AA36" i="3"/>
  <c r="Y36" i="3"/>
  <c r="W36" i="3"/>
  <c r="U36" i="3"/>
  <c r="S36" i="3"/>
  <c r="Q36" i="3"/>
  <c r="K15" i="4"/>
  <c r="Q30" i="6"/>
  <c r="O30" i="6"/>
  <c r="M30" i="6"/>
  <c r="K30" i="6"/>
  <c r="I109" i="7"/>
  <c r="M109" i="7"/>
  <c r="S109" i="7"/>
  <c r="I15" i="8"/>
  <c r="K15" i="8"/>
  <c r="M15" i="8"/>
  <c r="Q50" i="9"/>
  <c r="O50" i="9"/>
  <c r="M50" i="9"/>
  <c r="K50" i="9"/>
  <c r="I50" i="9"/>
  <c r="G50" i="9"/>
  <c r="E50" i="9"/>
  <c r="C50" i="9"/>
  <c r="C48" i="10"/>
  <c r="O48" i="10"/>
  <c r="M48" i="10"/>
  <c r="K48" i="10"/>
  <c r="I48" i="10"/>
  <c r="G48" i="10"/>
  <c r="E48" i="10"/>
  <c r="K36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8" i="11"/>
  <c r="U36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8" i="11"/>
  <c r="S36" i="11"/>
  <c r="Q36" i="11"/>
  <c r="O36" i="11"/>
  <c r="M36" i="11"/>
  <c r="I36" i="11"/>
  <c r="G36" i="11"/>
  <c r="E36" i="11"/>
  <c r="C36" i="11"/>
  <c r="Q50" i="12"/>
  <c r="O50" i="12"/>
  <c r="M50" i="12"/>
  <c r="K50" i="12"/>
  <c r="I50" i="12"/>
  <c r="G50" i="12"/>
  <c r="E50" i="12"/>
  <c r="C50" i="12"/>
  <c r="K83" i="13"/>
  <c r="K82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" i="13"/>
  <c r="G83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" i="13"/>
  <c r="I83" i="13"/>
  <c r="E83" i="13"/>
  <c r="G10" i="15"/>
  <c r="E10" i="15"/>
  <c r="C10" i="15"/>
</calcChain>
</file>

<file path=xl/sharedStrings.xml><?xml version="1.0" encoding="utf-8"?>
<sst xmlns="http://schemas.openxmlformats.org/spreadsheetml/2006/main" count="1287" uniqueCount="353">
  <si>
    <t>صندوق سرمایه‌گذاری با درآمد ثابت نگین سامان</t>
  </si>
  <si>
    <t>صورت وضعیت پورتفوی</t>
  </si>
  <si>
    <t>برای ماه منتهی به 1401/09/30</t>
  </si>
  <si>
    <t>نام شرکت</t>
  </si>
  <si>
    <t>1401/08/30</t>
  </si>
  <si>
    <t>تغییرات طی دوره</t>
  </si>
  <si>
    <t>1401/09/30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</si>
  <si>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</si>
  <si>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</si>
  <si>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</si>
  <si>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</si>
  <si>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</si>
  <si>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</si>
  <si>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</si>
  <si>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</si>
  <si>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اتکایی آوای پارس70%تادیه</t>
  </si>
  <si>
    <t>0.00%</t>
  </si>
  <si>
    <t>بیمه اتکایی تهران رواک50%تادیه</t>
  </si>
  <si>
    <t>بیمه سامان</t>
  </si>
  <si>
    <t>پارس‌ خزر</t>
  </si>
  <si>
    <t>پتروشیمی مارون</t>
  </si>
  <si>
    <t>پیشگامان فن آوری و دانش آرامیس</t>
  </si>
  <si>
    <t>تامین سرمایه کیمیا</t>
  </si>
  <si>
    <t>سرمایه‌گذاری‌ ملی‌ایران‌</t>
  </si>
  <si>
    <t>صندوق س آوای تاراز زاگرس-سهام</t>
  </si>
  <si>
    <t>صندوق س تجارت شاخصی کاردان</t>
  </si>
  <si>
    <t>صندوق س. ثروت هیوا-س</t>
  </si>
  <si>
    <t>صندوق س. سهام زرین کوروش-س</t>
  </si>
  <si>
    <t>صندوق س.آرمان سپهر آشنا-م</t>
  </si>
  <si>
    <t>صنعتی زر ماکارون</t>
  </si>
  <si>
    <t>صندوق س سروسودمند مدبران-سهام</t>
  </si>
  <si>
    <t>تعداد اوراق تبعی</t>
  </si>
  <si>
    <t>قیمت اعمال</t>
  </si>
  <si>
    <t>تاریخ اعمال</t>
  </si>
  <si>
    <t>نرخ موثر</t>
  </si>
  <si>
    <t>اختیار ف.ت. بساما-19243-030201</t>
  </si>
  <si>
    <t>1403/02/01</t>
  </si>
  <si>
    <t>اختیارف.ت. مارون-253239-020904</t>
  </si>
  <si>
    <t>1402/09/04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</si>
  <si>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</si>
  <si>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</si>
  <si>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</si>
  <si>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</si>
  <si>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</si>
  <si>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</si>
  <si>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</si>
  <si>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</si>
  <si>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موازی برق نیروی برق حرارتی</t>
  </si>
  <si>
    <t>بله</t>
  </si>
  <si>
    <t>1399/10/23</t>
  </si>
  <si>
    <t>1401/10/22</t>
  </si>
  <si>
    <t>سلف موازی متانول بوشهر 025</t>
  </si>
  <si>
    <t>1400/12/24</t>
  </si>
  <si>
    <t>1402/12/24</t>
  </si>
  <si>
    <t>سلف موازی متانول مرجان 031</t>
  </si>
  <si>
    <t>1401/04/11</t>
  </si>
  <si>
    <t>1403/04/11</t>
  </si>
  <si>
    <t>اجاره تابان کاردان14041015</t>
  </si>
  <si>
    <t>1400/10/15</t>
  </si>
  <si>
    <t>1404/10/15</t>
  </si>
  <si>
    <t>اجاره دومینو14040208</t>
  </si>
  <si>
    <t>1399/02/08</t>
  </si>
  <si>
    <t>1404/02/07</t>
  </si>
  <si>
    <t>اسنادخزانه-م20بودجه98-020806</t>
  </si>
  <si>
    <t>1399/02/20</t>
  </si>
  <si>
    <t>1402/08/06</t>
  </si>
  <si>
    <t>اسنادخزانه-م2بودجه99-011019</t>
  </si>
  <si>
    <t>1399/06/19</t>
  </si>
  <si>
    <t>1401/10/19</t>
  </si>
  <si>
    <t>اسنادخزانه-م7بودجه00-030912</t>
  </si>
  <si>
    <t>1400/04/14</t>
  </si>
  <si>
    <t>1403/09/12</t>
  </si>
  <si>
    <t>اسنادخزانه-م7بودجه99-020704</t>
  </si>
  <si>
    <t>1399/09/25</t>
  </si>
  <si>
    <t>1402/07/04</t>
  </si>
  <si>
    <t>اسنادخزانه-م9بودجه99-020316</t>
  </si>
  <si>
    <t>1399/10/15</t>
  </si>
  <si>
    <t>1402/03/16</t>
  </si>
  <si>
    <t>صکوک اجاره ملی412-6 ماهه18%</t>
  </si>
  <si>
    <t>1400/12/23</t>
  </si>
  <si>
    <t>1404/12/22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</si>
  <si>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</si>
  <si>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</si>
  <si>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</si>
  <si>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</si>
  <si>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</si>
  <si>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</si>
  <si>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صکورش302-3ماهه18%</t>
  </si>
  <si>
    <t>1401/02/31</t>
  </si>
  <si>
    <t>1403/02/31</t>
  </si>
  <si>
    <t>صکوک منفعت نفت1312-6ماهه 18/5%</t>
  </si>
  <si>
    <t>1399/12/17</t>
  </si>
  <si>
    <t>1403/12/17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</si>
  <si>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</si>
  <si>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</si>
  <si>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</si>
  <si>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</si>
  <si>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</si>
  <si>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</si>
  <si>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عام دولت102-ش.خ031211</t>
  </si>
  <si>
    <t>1400/12/11</t>
  </si>
  <si>
    <t>1403/12/11</t>
  </si>
  <si>
    <t>مرابحه عام دولت104-ش.خ020303</t>
  </si>
  <si>
    <t>1401/03/03</t>
  </si>
  <si>
    <t>1402/03/03</t>
  </si>
  <si>
    <t>مرابحه عام دولت107-ش.خ030724</t>
  </si>
  <si>
    <t>1401/03/24</t>
  </si>
  <si>
    <t>1403/07/24</t>
  </si>
  <si>
    <t>مرابحه عام دولت118-ش.خ060725</t>
  </si>
  <si>
    <t>1401/07/25</t>
  </si>
  <si>
    <t>1406/07/25</t>
  </si>
  <si>
    <t>مرابحه عام دولت4-ش.خ 0205</t>
  </si>
  <si>
    <t>1399/05/07</t>
  </si>
  <si>
    <t>1402/05/07</t>
  </si>
  <si>
    <t>مرابحه عام دولت76-ش.خ030406</t>
  </si>
  <si>
    <t>1399/12/06</t>
  </si>
  <si>
    <t>1403/04/06</t>
  </si>
  <si>
    <t>مرابحه عام دولت94-ش.خ030816</t>
  </si>
  <si>
    <t>1400/09/16</t>
  </si>
  <si>
    <t>1403/08/16</t>
  </si>
  <si>
    <t>مرابحه فاران شیمی 14050730</t>
  </si>
  <si>
    <t>1401/07/30</t>
  </si>
  <si>
    <t>1405/07/30</t>
  </si>
  <si>
    <t>مشارکت ش قم0312-سه ماهه18%</t>
  </si>
  <si>
    <t>1399/12/28</t>
  </si>
  <si>
    <t>1403/12/28</t>
  </si>
  <si>
    <t>مشارکت ش کرج0312-سه ماهه18%</t>
  </si>
  <si>
    <t>قیمت پایانی</t>
  </si>
  <si>
    <t>قیمت پس از تعدیل</t>
  </si>
  <si>
    <t>درصد تعدیل</t>
  </si>
  <si>
    <t>ارزش ناشی از تعدیل قیمت</t>
  </si>
  <si>
    <t>2.84%</t>
  </si>
  <si>
    <t>0.70%</t>
  </si>
  <si>
    <t>0.74%</t>
  </si>
  <si>
    <t>1.91%</t>
  </si>
  <si>
    <t>0.56%</t>
  </si>
  <si>
    <t>7.68%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</si>
  <si>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</si>
  <si>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</si>
  <si>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</si>
  <si>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</si>
  <si>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گواهی سپرده مدت دار ویژه سرمایه گذاری بانک تجارت</t>
  </si>
  <si>
    <t>1402/05/19</t>
  </si>
  <si>
    <t>خیر</t>
  </si>
  <si>
    <t>16.10%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</si>
  <si>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</si>
  <si>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</si>
  <si>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</si>
  <si>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</si>
  <si>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</si>
  <si>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</si>
  <si>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</si>
  <si>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</si>
  <si>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</si>
  <si>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</si>
  <si>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</si>
  <si>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</si>
  <si>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</si>
  <si>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</si>
  <si>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</si>
  <si>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</si>
  <si>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</si>
  <si>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</si>
  <si>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</si>
  <si>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</si>
  <si>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</si>
  <si>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</si>
  <si>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</si>
  <si>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</si>
  <si>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</si>
  <si>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پاسارگاد ارمغان</t>
  </si>
  <si>
    <t>279-8100-14681876-1</t>
  </si>
  <si>
    <t>1399/12/27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</si>
  <si>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</si>
  <si>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</si>
  <si>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</si>
  <si>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</si>
  <si>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</si>
  <si>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</si>
  <si>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بانک رفاه سعادت آباد</t>
  </si>
  <si>
    <t>332043253</t>
  </si>
  <si>
    <t>1401/02/05</t>
  </si>
  <si>
    <t>بانک تجارت پالایشگاه تهران</t>
  </si>
  <si>
    <t>6501833922</t>
  </si>
  <si>
    <t>سپرده بلند مدت</t>
  </si>
  <si>
    <t>1401/03/08</t>
  </si>
  <si>
    <t>6501834015</t>
  </si>
  <si>
    <t>1401/03/30</t>
  </si>
  <si>
    <t>بانک پارسیان پاچنار</t>
  </si>
  <si>
    <t>47001229024602</t>
  </si>
  <si>
    <t>1401/04/07</t>
  </si>
  <si>
    <t>بانک خاورمیانه مهستان</t>
  </si>
  <si>
    <t>1005-10-810-707074711</t>
  </si>
  <si>
    <t>1401/06/15</t>
  </si>
  <si>
    <t>بانک آینده گاندی</t>
  </si>
  <si>
    <t>0303596087002</t>
  </si>
  <si>
    <t>1401/08/29</t>
  </si>
  <si>
    <t>بانک آینده بلوار ارتش</t>
  </si>
  <si>
    <t>0404125173003</t>
  </si>
  <si>
    <t>بانک آینده جنت آباد مرکزی</t>
  </si>
  <si>
    <t>0404125128001</t>
  </si>
  <si>
    <t>بانک تجارت مرکزی شیراز</t>
  </si>
  <si>
    <t>705984832</t>
  </si>
  <si>
    <t>1401/09/01</t>
  </si>
  <si>
    <t>بانک اقتصاد نوین شهران</t>
  </si>
  <si>
    <t>184-283-6681650-2</t>
  </si>
  <si>
    <t>1401/09/19</t>
  </si>
  <si>
    <t>184-283-6681650-3</t>
  </si>
  <si>
    <t>1401/09/21</t>
  </si>
  <si>
    <t>بانک تجارت شریعتی مشهد</t>
  </si>
  <si>
    <t>432366103</t>
  </si>
  <si>
    <t>1401/09/27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</si>
  <si>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</si>
  <si>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</si>
  <si>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</si>
  <si>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</si>
  <si>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</si>
  <si>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</si>
  <si>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</si>
  <si>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</si>
  <si>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</si>
  <si>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مشارکت رایان سایپا-3ماهه16%</t>
  </si>
  <si>
    <t/>
  </si>
  <si>
    <t>1401/06/05</t>
  </si>
  <si>
    <t>منفعت صبا اروند کاردان14001113</t>
  </si>
  <si>
    <t>1400/11/13</t>
  </si>
  <si>
    <t>مرابحه عام دولت3-ش.خ 0103</t>
  </si>
  <si>
    <t>مرابحه عام دولت3-ش.خ 0104</t>
  </si>
  <si>
    <t>1401/04/03</t>
  </si>
  <si>
    <t>مرابحه عام دولت3-ش.خ 0208</t>
  </si>
  <si>
    <t>1402/08/13</t>
  </si>
  <si>
    <t>اوراق مشارکت شرکت واحد اتوبوسرانی شهر کرج</t>
  </si>
  <si>
    <t>اوراق مشارکت اتوبوسرانی قم</t>
  </si>
  <si>
    <t>مرابحه عام دولت5-ش.خ 0010</t>
  </si>
  <si>
    <t>1400/10/25</t>
  </si>
  <si>
    <t>منفعت دولت5-ش.خاص کاردان0108</t>
  </si>
  <si>
    <t>1401/08/18</t>
  </si>
  <si>
    <t>بانک تجارت آفریقا</t>
  </si>
  <si>
    <t>بانک سامان قائم مقام</t>
  </si>
  <si>
    <t xml:space="preserve">موسسه اعتباری ملل شیراز </t>
  </si>
  <si>
    <t>بانک تجارت مطهری مهرداد</t>
  </si>
  <si>
    <t>بانک تجارت میرداماد شرقی</t>
  </si>
  <si>
    <t>بانک پاسارگاد پارک ملت(ارمغان)</t>
  </si>
  <si>
    <t>بانک سامان زعفرانیه</t>
  </si>
  <si>
    <t>بانک تجارت کوی فاطمیه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</si>
  <si>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</si>
  <si>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</si>
  <si>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</si>
  <si>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</si>
  <si>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</si>
  <si>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</si>
  <si>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1401/01/24</t>
  </si>
  <si>
    <t>سرمایه‌گذاری‌غدیر(هلدینگ‌</t>
  </si>
  <si>
    <t>1401/04/30</t>
  </si>
  <si>
    <t>1401/04/22</t>
  </si>
  <si>
    <t>توسعه سامانه ی نرم افزاری نگین</t>
  </si>
  <si>
    <t>1400/11/09</t>
  </si>
  <si>
    <t>آهن و فولاد غدیر ایرانیان</t>
  </si>
  <si>
    <t>1401/03/18</t>
  </si>
  <si>
    <t>بهای فروش</t>
  </si>
  <si>
    <t>ارزش دفتری</t>
  </si>
  <si>
    <t>سود و زیان ناشی از تغییر قیمت</t>
  </si>
  <si>
    <t>سود و زیان ناشی از فروش</t>
  </si>
  <si>
    <t>تامین سرمایه خلیج فارس</t>
  </si>
  <si>
    <t>ریل پرداز نو آفرین</t>
  </si>
  <si>
    <t>ح . سرمایه‌گذاری‌ ملی‌ایران‌</t>
  </si>
  <si>
    <t>شیشه‌ همدان‌</t>
  </si>
  <si>
    <t>ح.تجلی توسعه معادن و فلزات</t>
  </si>
  <si>
    <t>سرمایه گذاری دارویی تامین</t>
  </si>
  <si>
    <t>تجلی توسعه معادن و فلزات</t>
  </si>
  <si>
    <t>صنایع شیمیایی کیمیاگران امروز</t>
  </si>
  <si>
    <t>سیمرغ</t>
  </si>
  <si>
    <t>اسنادخزانه-م15بودجه98-010406</t>
  </si>
  <si>
    <t>سلف نفت خام سبک داخلی4002</t>
  </si>
  <si>
    <t>اسنادخزانه-م17بودجه99-010226</t>
  </si>
  <si>
    <t>اسنادخزانه-م18بودجه98-010614</t>
  </si>
  <si>
    <t>سلف میلگرد آتیه خاورمیانه</t>
  </si>
  <si>
    <t>اسنادخزانه-م21بودجه98-020906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</si>
  <si>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</si>
  <si>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</si>
  <si>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</si>
  <si>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</si>
  <si>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</si>
  <si>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</si>
  <si>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</si>
  <si>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</si>
  <si>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</si>
  <si>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</si>
  <si>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بانک ملل</t>
  </si>
  <si>
    <t>895112134700001</t>
  </si>
  <si>
    <t>895112134700002</t>
  </si>
  <si>
    <t>895-112-13470000-3</t>
  </si>
  <si>
    <t>205-283-6681650-1</t>
  </si>
  <si>
    <t>205-283-6681650-2</t>
  </si>
  <si>
    <t>98038868</t>
  </si>
  <si>
    <t>205-283-6681650-3</t>
  </si>
  <si>
    <t>866-112-13470000-1</t>
  </si>
  <si>
    <t>205-283-6681650-4</t>
  </si>
  <si>
    <t>279-9012-14681876-5</t>
  </si>
  <si>
    <t>205-283-6681650-5</t>
  </si>
  <si>
    <t>205-283-6681650-6</t>
  </si>
  <si>
    <t>205-283-6681650-7</t>
  </si>
  <si>
    <t>205-283-6681650-8</t>
  </si>
  <si>
    <t>279-9012-14681876-6</t>
  </si>
  <si>
    <t>866-112-13470000-2</t>
  </si>
  <si>
    <t>279-9012-14681876-7</t>
  </si>
  <si>
    <t>051560304000000159</t>
  </si>
  <si>
    <t>279-9012-14681876-8</t>
  </si>
  <si>
    <t>051500304000000058</t>
  </si>
  <si>
    <t>279-9012-14681876-9</t>
  </si>
  <si>
    <t>279-9012-1468176-10</t>
  </si>
  <si>
    <t>279-9012-14681876-11</t>
  </si>
  <si>
    <t>43094890</t>
  </si>
  <si>
    <t>051560304000000172</t>
  </si>
  <si>
    <t>051560304000000175</t>
  </si>
  <si>
    <t>35442995</t>
  </si>
  <si>
    <t>332043277</t>
  </si>
  <si>
    <t>279-9012-14681876-12</t>
  </si>
  <si>
    <t>6501729971</t>
  </si>
  <si>
    <t>279-9012-14681876-13</t>
  </si>
  <si>
    <t>205-283-6681650-9</t>
  </si>
  <si>
    <t>051560304000000193</t>
  </si>
  <si>
    <t>279-9012-14681876-14</t>
  </si>
  <si>
    <t>0515-60-332-000000199</t>
  </si>
  <si>
    <t>0515-60-332-000000202</t>
  </si>
  <si>
    <t>279-9012-14681876-15</t>
  </si>
  <si>
    <t>866-111-13470000-1</t>
  </si>
  <si>
    <t>40107041308606</t>
  </si>
  <si>
    <t>27990121468187616</t>
  </si>
  <si>
    <t>279-9012-14681876-17</t>
  </si>
  <si>
    <t>051560332000000238</t>
  </si>
  <si>
    <t>0515-60-332-000000252</t>
  </si>
  <si>
    <t>051560332000000262</t>
  </si>
  <si>
    <t>28802</t>
  </si>
  <si>
    <t>0515-60-332-000000281</t>
  </si>
  <si>
    <t>184-283-6681650-1</t>
  </si>
  <si>
    <t>864-111-13470000-1</t>
  </si>
  <si>
    <t>864-111-13470000-2</t>
  </si>
  <si>
    <t>864-111-13470000-3</t>
  </si>
  <si>
    <t>1018600168</t>
  </si>
  <si>
    <t>279-9012-14681876-18</t>
  </si>
  <si>
    <t>279.9012.14681876.19</t>
  </si>
  <si>
    <t>205-283-6681650-10</t>
  </si>
  <si>
    <t>0515-60-332-000000349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</si>
  <si>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</si>
  <si>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</si>
  <si>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</si>
  <si>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</si>
  <si>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</si>
  <si>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</si>
  <si>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سلف موازي متانول بوشهر 025</t>
  </si>
  <si>
    <t>سرمایه‌گذاری‌توکافولاد</t>
  </si>
  <si>
    <t>1400/03/23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</si>
</sst>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[Black]\(#,##0\);\-\ ;"/>
    <numFmt numFmtId="172" formatCode="#,##0.00\ ;[Black]\(#,##0.00\);\-\ "/>
  </numFmts>
  <fonts count="5" x14ac:knownFonts="1"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3" fontId="1" fillId="0" borderId="2" xfId="0" applyNumberFormat="1" applyFont="1" applyBorder="1"/>
    <xf numFmtId="2" fontId="1" fillId="0" borderId="0" xfId="0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/>
    <xf numFmtId="2" fontId="1" fillId="0" borderId="2" xfId="0" applyNumberFormat="1" applyFont="1" applyBorder="1" applyAlignment="1">
      <alignment horizontal="center"/>
    </xf>
    <xf numFmtId="172" fontId="1" fillId="0" borderId="2" xfId="0" applyNumberFormat="1" applyFont="1" applyBorder="1" applyAlignment="1">
      <alignment horizontal="center"/>
    </xf>
    <xf numFmtId="0" fontId="1" fillId="0" borderId="0" xfId="0" applyFont="1" applyBorder="1"/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/>
    <xf numFmtId="3" fontId="1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1" fillId="0" borderId="0" xfId="0" applyFont="1" applyFill="1"/>
    <xf numFmtId="3" fontId="1" fillId="0" borderId="0" xfId="0" applyNumberFormat="1" applyFont="1" applyFill="1"/>
    <xf numFmtId="164" fontId="1" fillId="0" borderId="0" xfId="0" applyNumberFormat="1" applyFont="1" applyFill="1"/>
    <xf numFmtId="0" fontId="1" fillId="0" borderId="0" xfId="1" applyFont="1" applyAlignment="1">
      <alignment horizontal="center"/>
    </xf>
    <xf numFmtId="3" fontId="1" fillId="0" borderId="0" xfId="1" applyNumberFormat="1" applyFont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4F5723A7-0676-4357-BFF2-0FDA1514B7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0"/>
  <sheetViews>
    <sheetView rightToLeft="1" tabSelected="1" topLeftCell="F13" workbookViewId="0">
      <selection activeCell="M22" sqref="M22"/>
    </sheetView>
  </sheetViews>
  <sheetFormatPr defaultRowHeight="18" x14ac:dyDescent="0.4"/>
  <cols>
    <col min="1" max="1" width="31.8554687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25.42578125" style="1" bestFit="1" customWidth="1"/>
    <col min="8" max="8" width="1" style="1" customWidth="1"/>
    <col min="9" max="9" width="10.140625" style="1" bestFit="1" customWidth="1"/>
    <col min="10" max="10" width="1" style="1" customWidth="1"/>
    <col min="11" max="11" width="19.7109375" style="1" bestFit="1" customWidth="1"/>
    <col min="12" max="12" width="1" style="1" customWidth="1"/>
    <col min="13" max="13" width="9.85546875" style="1" bestFit="1" customWidth="1"/>
    <col min="14" max="14" width="1" style="1" customWidth="1"/>
    <col min="15" max="15" width="15" style="1" bestFit="1" customWidth="1"/>
    <col min="16" max="16" width="1" style="1" customWidth="1"/>
    <col min="17" max="17" width="10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9.7109375" style="1" bestFit="1" customWidth="1"/>
    <col min="22" max="22" width="1" style="1" customWidth="1"/>
    <col min="23" max="23" width="25.5703125" style="1" bestFit="1" customWidth="1"/>
    <col min="24" max="24" width="1" style="1" customWidth="1"/>
    <col min="25" max="25" width="37.85546875" style="5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7.75" x14ac:dyDescent="0.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7.75" x14ac:dyDescent="0.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.75" x14ac:dyDescent="0.4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1:25" ht="27.75" x14ac:dyDescent="0.4">
      <c r="A6" s="14" t="s">
        <v>3</v>
      </c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I6" s="10" t="s">
        <v>5</v>
      </c>
      <c r="J6" s="10" t="s">
        <v>5</v>
      </c>
      <c r="K6" s="10" t="s">
        <v>5</v>
      </c>
      <c r="L6" s="10" t="s">
        <v>5</v>
      </c>
      <c r="M6" s="10" t="s">
        <v>5</v>
      </c>
      <c r="N6" s="10" t="s">
        <v>5</v>
      </c>
      <c r="O6" s="10" t="s">
        <v>5</v>
      </c>
      <c r="Q6" s="10" t="s">
        <v>6</v>
      </c>
      <c r="R6" s="10" t="s">
        <v>6</v>
      </c>
      <c r="S6" s="10" t="s">
        <v>6</v>
      </c>
      <c r="T6" s="10" t="s">
        <v>6</v>
      </c>
      <c r="U6" s="10" t="s">
        <v>6</v>
      </c>
      <c r="V6" s="10" t="s">
        <v>6</v>
      </c>
      <c r="W6" s="10" t="s">
        <v>6</v>
      </c>
      <c r="X6" s="10" t="s">
        <v>6</v>
      </c>
      <c r="Y6" s="10" t="s">
        <v>6</v>
      </c>
    </row>
    <row r="7" spans="1:25" ht="27.75" x14ac:dyDescent="0.4">
      <c r="A7" s="14" t="s">
        <v>3</v>
      </c>
      <c r="C7" s="13" t="s">
        <v>7</v>
      </c>
      <c r="E7" s="13" t="s">
        <v>8</v>
      </c>
      <c r="G7" s="13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3" t="s">
        <v>13</v>
      </c>
    </row>
    <row r="8" spans="1:25" ht="27.75" x14ac:dyDescent="0.4">
      <c r="A8" s="10" t="s">
        <v>3</v>
      </c>
      <c r="C8" s="10" t="s">
        <v>7</v>
      </c>
      <c r="E8" s="10" t="s">
        <v>8</v>
      </c>
      <c r="G8" s="10" t="s">
        <v>9</v>
      </c>
      <c r="I8" s="15" t="s">
        <v>7</v>
      </c>
      <c r="K8" s="10" t="s">
        <v>8</v>
      </c>
      <c r="M8" s="15" t="s">
        <v>7</v>
      </c>
      <c r="O8" s="15" t="s">
        <v>14</v>
      </c>
      <c r="Q8" s="10" t="s">
        <v>7</v>
      </c>
      <c r="S8" s="10" t="s">
        <v>12</v>
      </c>
      <c r="U8" s="10" t="s">
        <v>8</v>
      </c>
      <c r="W8" s="10" t="s">
        <v>9</v>
      </c>
      <c r="Y8" s="10" t="s">
        <v>13</v>
      </c>
    </row>
    <row r="9" spans="1:25" ht="18.75" x14ac:dyDescent="0.45">
      <c r="A9" s="3" t="s">
        <v>15</v>
      </c>
      <c r="C9" s="6">
        <v>38137</v>
      </c>
      <c r="D9" s="5"/>
      <c r="E9" s="6">
        <v>26720136</v>
      </c>
      <c r="F9" s="5"/>
      <c r="G9" s="6">
        <v>26537059.395</v>
      </c>
      <c r="H9" s="5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38137</v>
      </c>
      <c r="R9" s="9"/>
      <c r="S9" s="9">
        <v>700</v>
      </c>
      <c r="T9" s="9"/>
      <c r="U9" s="9">
        <v>26720136</v>
      </c>
      <c r="V9" s="9"/>
      <c r="W9" s="9">
        <v>26537059.395</v>
      </c>
      <c r="Y9" s="5">
        <v>0</v>
      </c>
    </row>
    <row r="10" spans="1:25" ht="18.75" x14ac:dyDescent="0.45">
      <c r="A10" s="3" t="s">
        <v>17</v>
      </c>
      <c r="C10" s="6">
        <v>108054</v>
      </c>
      <c r="D10" s="5"/>
      <c r="E10" s="6">
        <v>54076054</v>
      </c>
      <c r="F10" s="5"/>
      <c r="G10" s="6">
        <v>53705539.350000001</v>
      </c>
      <c r="H10" s="5"/>
      <c r="I10" s="9">
        <v>0</v>
      </c>
      <c r="J10" s="9"/>
      <c r="K10" s="9">
        <v>0</v>
      </c>
      <c r="L10" s="9"/>
      <c r="M10" s="9">
        <v>0</v>
      </c>
      <c r="N10" s="9"/>
      <c r="O10" s="9">
        <v>0</v>
      </c>
      <c r="P10" s="9"/>
      <c r="Q10" s="9">
        <v>108054</v>
      </c>
      <c r="R10" s="9"/>
      <c r="S10" s="9">
        <v>500</v>
      </c>
      <c r="T10" s="9"/>
      <c r="U10" s="9">
        <v>54076054</v>
      </c>
      <c r="V10" s="9"/>
      <c r="W10" s="9">
        <v>53705539.350000001</v>
      </c>
      <c r="Y10" s="5">
        <v>0</v>
      </c>
    </row>
    <row r="11" spans="1:25" ht="18.75" x14ac:dyDescent="0.45">
      <c r="A11" s="3" t="s">
        <v>18</v>
      </c>
      <c r="C11" s="6">
        <v>59405940</v>
      </c>
      <c r="D11" s="5"/>
      <c r="E11" s="6">
        <v>780238653285</v>
      </c>
      <c r="F11" s="5"/>
      <c r="G11" s="6">
        <v>858504876563.46594</v>
      </c>
      <c r="H11" s="5"/>
      <c r="I11" s="9">
        <v>0</v>
      </c>
      <c r="J11" s="9"/>
      <c r="K11" s="9">
        <v>0</v>
      </c>
      <c r="L11" s="9"/>
      <c r="M11" s="9">
        <v>0</v>
      </c>
      <c r="N11" s="9"/>
      <c r="O11" s="9">
        <v>0</v>
      </c>
      <c r="P11" s="9"/>
      <c r="Q11" s="9">
        <v>59405940</v>
      </c>
      <c r="R11" s="9"/>
      <c r="S11" s="9">
        <v>14777</v>
      </c>
      <c r="T11" s="9"/>
      <c r="U11" s="9">
        <v>780238653285</v>
      </c>
      <c r="V11" s="9"/>
      <c r="W11" s="9">
        <v>872618418006.48901</v>
      </c>
      <c r="Y11" s="5">
        <v>1.28</v>
      </c>
    </row>
    <row r="12" spans="1:25" ht="18.75" x14ac:dyDescent="0.45">
      <c r="A12" s="3" t="s">
        <v>19</v>
      </c>
      <c r="C12" s="6">
        <v>1069990</v>
      </c>
      <c r="D12" s="5"/>
      <c r="E12" s="6">
        <v>135092180079</v>
      </c>
      <c r="F12" s="5"/>
      <c r="G12" s="6">
        <v>141887382837.29999</v>
      </c>
      <c r="H12" s="5"/>
      <c r="I12" s="9">
        <v>1423848</v>
      </c>
      <c r="J12" s="9"/>
      <c r="K12" s="9">
        <v>212416801538</v>
      </c>
      <c r="L12" s="9"/>
      <c r="M12" s="9">
        <v>0</v>
      </c>
      <c r="N12" s="9"/>
      <c r="O12" s="9">
        <v>0</v>
      </c>
      <c r="P12" s="9"/>
      <c r="Q12" s="9">
        <v>2493838</v>
      </c>
      <c r="R12" s="9"/>
      <c r="S12" s="9">
        <v>156430</v>
      </c>
      <c r="T12" s="9"/>
      <c r="U12" s="9">
        <v>347508981617</v>
      </c>
      <c r="V12" s="9"/>
      <c r="W12" s="9">
        <v>387789917423.87701</v>
      </c>
      <c r="Y12" s="5">
        <v>0.56999999999999995</v>
      </c>
    </row>
    <row r="13" spans="1:25" ht="18.75" x14ac:dyDescent="0.45">
      <c r="A13" s="3" t="s">
        <v>20</v>
      </c>
      <c r="C13" s="6">
        <v>5487000</v>
      </c>
      <c r="D13" s="5"/>
      <c r="E13" s="6">
        <v>998293584900</v>
      </c>
      <c r="F13" s="5"/>
      <c r="G13" s="6">
        <v>1130332709252.25</v>
      </c>
      <c r="H13" s="5"/>
      <c r="I13" s="9">
        <v>0</v>
      </c>
      <c r="J13" s="9"/>
      <c r="K13" s="9">
        <v>0</v>
      </c>
      <c r="L13" s="9"/>
      <c r="M13" s="9">
        <v>0</v>
      </c>
      <c r="N13" s="9"/>
      <c r="O13" s="9">
        <v>0</v>
      </c>
      <c r="P13" s="9"/>
      <c r="Q13" s="9">
        <v>5487000</v>
      </c>
      <c r="R13" s="9"/>
      <c r="S13" s="9">
        <v>210640</v>
      </c>
      <c r="T13" s="9"/>
      <c r="U13" s="9">
        <v>998293584900</v>
      </c>
      <c r="V13" s="9"/>
      <c r="W13" s="9">
        <v>1148904779004</v>
      </c>
      <c r="Y13" s="5">
        <v>1.68</v>
      </c>
    </row>
    <row r="14" spans="1:25" ht="18.75" x14ac:dyDescent="0.45">
      <c r="A14" s="3" t="s">
        <v>21</v>
      </c>
      <c r="C14" s="6">
        <v>2635520</v>
      </c>
      <c r="D14" s="5"/>
      <c r="E14" s="6">
        <v>11773894601</v>
      </c>
      <c r="F14" s="5"/>
      <c r="G14" s="6">
        <v>12942002960.639999</v>
      </c>
      <c r="H14" s="5"/>
      <c r="I14" s="9">
        <v>0</v>
      </c>
      <c r="J14" s="9"/>
      <c r="K14" s="9">
        <v>0</v>
      </c>
      <c r="L14" s="9"/>
      <c r="M14" s="9">
        <v>0</v>
      </c>
      <c r="N14" s="9"/>
      <c r="O14" s="9">
        <v>0</v>
      </c>
      <c r="P14" s="9"/>
      <c r="Q14" s="9">
        <v>2635520</v>
      </c>
      <c r="R14" s="9"/>
      <c r="S14" s="9">
        <v>3921</v>
      </c>
      <c r="T14" s="9"/>
      <c r="U14" s="9">
        <v>11773894601</v>
      </c>
      <c r="V14" s="9"/>
      <c r="W14" s="9">
        <v>10272387370.176001</v>
      </c>
      <c r="Y14" s="5">
        <v>0.02</v>
      </c>
    </row>
    <row r="15" spans="1:25" ht="18.75" x14ac:dyDescent="0.45">
      <c r="A15" s="3" t="s">
        <v>22</v>
      </c>
      <c r="C15" s="6">
        <v>70247</v>
      </c>
      <c r="D15" s="5"/>
      <c r="E15" s="6">
        <v>70310780</v>
      </c>
      <c r="F15" s="5"/>
      <c r="G15" s="6">
        <v>69829030.349999994</v>
      </c>
      <c r="H15" s="5"/>
      <c r="I15" s="9">
        <v>0</v>
      </c>
      <c r="J15" s="9"/>
      <c r="K15" s="9">
        <v>0</v>
      </c>
      <c r="L15" s="9"/>
      <c r="M15" s="9">
        <v>0</v>
      </c>
      <c r="N15" s="9"/>
      <c r="O15" s="9">
        <v>0</v>
      </c>
      <c r="P15" s="9"/>
      <c r="Q15" s="9">
        <v>70247</v>
      </c>
      <c r="R15" s="9"/>
      <c r="S15" s="9">
        <v>1000</v>
      </c>
      <c r="T15" s="9"/>
      <c r="U15" s="9">
        <v>70310780</v>
      </c>
      <c r="V15" s="9"/>
      <c r="W15" s="9">
        <v>69829030.349999994</v>
      </c>
      <c r="Y15" s="5">
        <v>0</v>
      </c>
    </row>
    <row r="16" spans="1:25" ht="18.75" x14ac:dyDescent="0.45">
      <c r="A16" s="3" t="s">
        <v>23</v>
      </c>
      <c r="C16" s="6">
        <v>13994627</v>
      </c>
      <c r="D16" s="5"/>
      <c r="E16" s="6">
        <v>75080581722</v>
      </c>
      <c r="F16" s="5"/>
      <c r="G16" s="6">
        <v>63714024079.623001</v>
      </c>
      <c r="H16" s="5"/>
      <c r="I16" s="9">
        <v>0</v>
      </c>
      <c r="J16" s="9"/>
      <c r="K16" s="9">
        <v>0</v>
      </c>
      <c r="L16" s="9"/>
      <c r="M16" s="9">
        <v>0</v>
      </c>
      <c r="N16" s="9"/>
      <c r="O16" s="9">
        <v>0</v>
      </c>
      <c r="P16" s="9"/>
      <c r="Q16" s="9">
        <v>13994627</v>
      </c>
      <c r="R16" s="9"/>
      <c r="S16" s="9">
        <v>5770</v>
      </c>
      <c r="T16" s="9"/>
      <c r="U16" s="9">
        <v>75080581722</v>
      </c>
      <c r="V16" s="9"/>
      <c r="W16" s="9">
        <v>80268541253.149506</v>
      </c>
      <c r="Y16" s="5">
        <v>0.12</v>
      </c>
    </row>
    <row r="17" spans="1:25" ht="18.75" x14ac:dyDescent="0.45">
      <c r="A17" s="3" t="s">
        <v>24</v>
      </c>
      <c r="C17" s="6">
        <v>7000000</v>
      </c>
      <c r="D17" s="5"/>
      <c r="E17" s="6">
        <v>79261837200</v>
      </c>
      <c r="F17" s="5"/>
      <c r="G17" s="6">
        <v>78097149375</v>
      </c>
      <c r="H17" s="5"/>
      <c r="I17" s="9">
        <v>0</v>
      </c>
      <c r="J17" s="9"/>
      <c r="K17" s="9">
        <v>0</v>
      </c>
      <c r="L17" s="9"/>
      <c r="M17" s="9">
        <v>0</v>
      </c>
      <c r="N17" s="9"/>
      <c r="O17" s="9">
        <v>0</v>
      </c>
      <c r="P17" s="9"/>
      <c r="Q17" s="9">
        <v>7000000</v>
      </c>
      <c r="R17" s="9"/>
      <c r="S17" s="9">
        <v>11750</v>
      </c>
      <c r="T17" s="9"/>
      <c r="U17" s="9">
        <v>79261837200</v>
      </c>
      <c r="V17" s="9"/>
      <c r="W17" s="9">
        <v>82152328125</v>
      </c>
      <c r="Y17" s="5">
        <v>0.12</v>
      </c>
    </row>
    <row r="18" spans="1:25" ht="18.75" x14ac:dyDescent="0.45">
      <c r="A18" s="3" t="s">
        <v>25</v>
      </c>
      <c r="C18" s="6">
        <v>1335033</v>
      </c>
      <c r="D18" s="5"/>
      <c r="E18" s="6">
        <v>297799383090</v>
      </c>
      <c r="F18" s="5"/>
      <c r="G18" s="6">
        <v>284344376526.15698</v>
      </c>
      <c r="H18" s="5"/>
      <c r="I18" s="9">
        <v>50</v>
      </c>
      <c r="J18" s="9"/>
      <c r="K18" s="9">
        <v>10637322</v>
      </c>
      <c r="L18" s="9"/>
      <c r="M18" s="9">
        <v>0</v>
      </c>
      <c r="N18" s="9"/>
      <c r="O18" s="9">
        <v>0</v>
      </c>
      <c r="P18" s="9"/>
      <c r="Q18" s="9">
        <v>1335083</v>
      </c>
      <c r="R18" s="9"/>
      <c r="S18" s="9">
        <v>230110</v>
      </c>
      <c r="T18" s="9"/>
      <c r="U18" s="9">
        <v>297810020412</v>
      </c>
      <c r="V18" s="9"/>
      <c r="W18" s="9">
        <v>306851130190.40802</v>
      </c>
      <c r="Y18" s="5">
        <v>0.45</v>
      </c>
    </row>
    <row r="19" spans="1:25" ht="18.75" x14ac:dyDescent="0.45">
      <c r="A19" s="3" t="s">
        <v>26</v>
      </c>
      <c r="C19" s="6">
        <v>3500000</v>
      </c>
      <c r="D19" s="5"/>
      <c r="E19" s="6">
        <v>35040600000</v>
      </c>
      <c r="F19" s="5"/>
      <c r="G19" s="6">
        <v>34783645312.5</v>
      </c>
      <c r="H19" s="5"/>
      <c r="I19" s="9">
        <v>0</v>
      </c>
      <c r="J19" s="9"/>
      <c r="K19" s="9">
        <v>0</v>
      </c>
      <c r="L19" s="9"/>
      <c r="M19" s="9">
        <v>0</v>
      </c>
      <c r="N19" s="9"/>
      <c r="O19" s="9">
        <v>0</v>
      </c>
      <c r="P19" s="9"/>
      <c r="Q19" s="9">
        <v>3500000</v>
      </c>
      <c r="R19" s="9"/>
      <c r="S19" s="9">
        <v>10461</v>
      </c>
      <c r="T19" s="9"/>
      <c r="U19" s="9">
        <v>35040600000</v>
      </c>
      <c r="V19" s="9"/>
      <c r="W19" s="9">
        <v>36570021468.75</v>
      </c>
      <c r="Y19" s="5">
        <v>0.05</v>
      </c>
    </row>
    <row r="20" spans="1:25" ht="18.75" x14ac:dyDescent="0.45">
      <c r="A20" s="3" t="s">
        <v>27</v>
      </c>
      <c r="C20" s="6">
        <v>5000000</v>
      </c>
      <c r="D20" s="5"/>
      <c r="E20" s="6">
        <v>64029187800</v>
      </c>
      <c r="F20" s="5"/>
      <c r="G20" s="6">
        <v>58655264062.5</v>
      </c>
      <c r="H20" s="5"/>
      <c r="I20" s="9">
        <v>0</v>
      </c>
      <c r="J20" s="9"/>
      <c r="K20" s="9">
        <v>0</v>
      </c>
      <c r="L20" s="9"/>
      <c r="M20" s="9">
        <v>0</v>
      </c>
      <c r="N20" s="9"/>
      <c r="O20" s="9">
        <v>0</v>
      </c>
      <c r="P20" s="9"/>
      <c r="Q20" s="9">
        <v>5000000</v>
      </c>
      <c r="R20" s="9"/>
      <c r="S20" s="9">
        <v>13218</v>
      </c>
      <c r="T20" s="9"/>
      <c r="U20" s="9">
        <v>64029187800</v>
      </c>
      <c r="V20" s="9"/>
      <c r="W20" s="9">
        <v>66011518125</v>
      </c>
      <c r="Y20" s="5">
        <v>0.1</v>
      </c>
    </row>
    <row r="21" spans="1:25" ht="18.75" x14ac:dyDescent="0.45">
      <c r="A21" s="3" t="s">
        <v>28</v>
      </c>
      <c r="C21" s="6">
        <v>6989940</v>
      </c>
      <c r="D21" s="5"/>
      <c r="E21" s="6">
        <v>99292763722</v>
      </c>
      <c r="F21" s="5"/>
      <c r="G21" s="6">
        <v>106875363903.278</v>
      </c>
      <c r="H21" s="5"/>
      <c r="I21" s="9">
        <v>0</v>
      </c>
      <c r="J21" s="9"/>
      <c r="K21" s="9">
        <v>0</v>
      </c>
      <c r="L21" s="9"/>
      <c r="M21" s="9">
        <v>0</v>
      </c>
      <c r="N21" s="9"/>
      <c r="O21" s="9">
        <v>0</v>
      </c>
      <c r="P21" s="9"/>
      <c r="Q21" s="9">
        <v>6989940</v>
      </c>
      <c r="R21" s="9"/>
      <c r="S21" s="9">
        <v>15459</v>
      </c>
      <c r="T21" s="9"/>
      <c r="U21" s="9">
        <v>99292763722</v>
      </c>
      <c r="V21" s="9"/>
      <c r="W21" s="9">
        <v>107986029449.72301</v>
      </c>
      <c r="Y21" s="5">
        <v>0.16</v>
      </c>
    </row>
    <row r="22" spans="1:25" ht="18.75" x14ac:dyDescent="0.45">
      <c r="A22" s="3" t="s">
        <v>29</v>
      </c>
      <c r="C22" s="6">
        <v>112392300</v>
      </c>
      <c r="D22" s="5"/>
      <c r="E22" s="6">
        <v>830527863542</v>
      </c>
      <c r="F22" s="5"/>
      <c r="G22" s="6">
        <v>798823495577.25</v>
      </c>
      <c r="H22" s="5"/>
      <c r="I22" s="9">
        <v>140490375</v>
      </c>
      <c r="J22" s="9"/>
      <c r="K22" s="9">
        <v>0</v>
      </c>
      <c r="L22" s="9"/>
      <c r="M22" s="9">
        <v>-59000000</v>
      </c>
      <c r="N22" s="9"/>
      <c r="O22" s="9">
        <v>217528018094</v>
      </c>
      <c r="P22" s="9"/>
      <c r="Q22" s="9">
        <v>193882675</v>
      </c>
      <c r="R22" s="9"/>
      <c r="S22" s="9">
        <v>3690</v>
      </c>
      <c r="T22" s="9"/>
      <c r="U22" s="9">
        <v>636757594578</v>
      </c>
      <c r="V22" s="9"/>
      <c r="W22" s="9">
        <v>711170279679.03699</v>
      </c>
      <c r="Y22" s="5">
        <v>1.04</v>
      </c>
    </row>
    <row r="23" spans="1:25" ht="18.75" x14ac:dyDescent="0.45">
      <c r="A23" s="3" t="s">
        <v>30</v>
      </c>
      <c r="C23" s="6">
        <v>0</v>
      </c>
      <c r="D23" s="5"/>
      <c r="E23" s="6">
        <v>0</v>
      </c>
      <c r="F23" s="5"/>
      <c r="G23" s="6">
        <v>0</v>
      </c>
      <c r="H23" s="5"/>
      <c r="I23" s="9">
        <v>1283203</v>
      </c>
      <c r="J23" s="9"/>
      <c r="K23" s="9">
        <v>99831218632</v>
      </c>
      <c r="L23" s="9"/>
      <c r="M23" s="9">
        <v>0</v>
      </c>
      <c r="N23" s="9"/>
      <c r="O23" s="9">
        <v>0</v>
      </c>
      <c r="P23" s="9"/>
      <c r="Q23" s="9">
        <v>1283203</v>
      </c>
      <c r="R23" s="9"/>
      <c r="S23" s="9">
        <v>82200</v>
      </c>
      <c r="T23" s="9"/>
      <c r="U23" s="9">
        <f>99831218632-1286</f>
        <v>99831217346</v>
      </c>
      <c r="V23" s="9"/>
      <c r="W23" s="9">
        <f>105354029947.163-1291</f>
        <v>105354028656.16299</v>
      </c>
      <c r="Y23" s="5">
        <v>0.15</v>
      </c>
    </row>
    <row r="24" spans="1:25" ht="18.75" thickBot="1" x14ac:dyDescent="0.45">
      <c r="A24" s="5"/>
      <c r="B24" s="5"/>
      <c r="C24" s="16">
        <f>SUM(C9:C23)</f>
        <v>219026788</v>
      </c>
      <c r="D24" s="5"/>
      <c r="E24" s="16">
        <f>SUM(E9:E23)</f>
        <v>3406581636911</v>
      </c>
      <c r="F24" s="5"/>
      <c r="G24" s="16">
        <f>SUM(G9:G23)</f>
        <v>3569110362079.0591</v>
      </c>
      <c r="H24" s="5"/>
      <c r="I24" s="16">
        <f>SUM(I9:I23)</f>
        <v>143197476</v>
      </c>
      <c r="J24" s="9"/>
      <c r="K24" s="16">
        <f>SUM(K9:K23)</f>
        <v>312258657492</v>
      </c>
      <c r="L24" s="9"/>
      <c r="M24" s="16">
        <f>SUM(M9:M23)</f>
        <v>-59000000</v>
      </c>
      <c r="N24" s="9"/>
      <c r="O24" s="16">
        <f>SUM(O9:O23)</f>
        <v>217528018094</v>
      </c>
      <c r="P24" s="9"/>
      <c r="Q24" s="16">
        <f>SUM(Q9:Q23)</f>
        <v>303224264</v>
      </c>
      <c r="R24" s="9"/>
      <c r="S24" s="16">
        <f>SUM(S9:S23)</f>
        <v>760626</v>
      </c>
      <c r="T24" s="9"/>
      <c r="U24" s="16">
        <f>SUM(U9:U23)</f>
        <v>3525070024153</v>
      </c>
      <c r="V24" s="9"/>
      <c r="W24" s="16">
        <f>SUM(W9:W23)</f>
        <v>3916099450380.8682</v>
      </c>
      <c r="Y24" s="11">
        <f>SUM(Y9:Y23)</f>
        <v>5.74</v>
      </c>
    </row>
    <row r="25" spans="1:25" ht="18.75" thickTop="1" x14ac:dyDescent="0.4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5" x14ac:dyDescent="0.4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26"/>
    </row>
    <row r="27" spans="1:25" x14ac:dyDescent="0.4">
      <c r="U27" s="26"/>
      <c r="W27" s="25"/>
    </row>
    <row r="28" spans="1:25" x14ac:dyDescent="0.4">
      <c r="U28" s="25"/>
      <c r="W28" s="25"/>
    </row>
    <row r="29" spans="1:25" x14ac:dyDescent="0.4">
      <c r="U29" s="25"/>
      <c r="W29" s="27"/>
    </row>
    <row r="30" spans="1:25" x14ac:dyDescent="0.4">
      <c r="U30" s="27"/>
      <c r="W30" s="25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4"/>
  <sheetViews>
    <sheetView rightToLeft="1" topLeftCell="H25" workbookViewId="0">
      <selection activeCell="I55" sqref="I55"/>
    </sheetView>
  </sheetViews>
  <sheetFormatPr defaultRowHeight="18" x14ac:dyDescent="0.4"/>
  <cols>
    <col min="1" max="1" width="34.7109375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33.28515625" style="1" bestFit="1" customWidth="1"/>
    <col min="10" max="10" width="1" style="1" customWidth="1"/>
    <col min="11" max="11" width="10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33.28515625" style="34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7.75" x14ac:dyDescent="0.4">
      <c r="A3" s="2" t="s">
        <v>212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27.75" x14ac:dyDescent="0.4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27.75" x14ac:dyDescent="0.4">
      <c r="A6" s="14" t="s">
        <v>3</v>
      </c>
      <c r="C6" s="10" t="s">
        <v>214</v>
      </c>
      <c r="D6" s="10" t="s">
        <v>214</v>
      </c>
      <c r="E6" s="10" t="s">
        <v>214</v>
      </c>
      <c r="F6" s="10" t="s">
        <v>214</v>
      </c>
      <c r="G6" s="10" t="s">
        <v>214</v>
      </c>
      <c r="H6" s="10" t="s">
        <v>214</v>
      </c>
      <c r="I6" s="10" t="s">
        <v>214</v>
      </c>
      <c r="K6" s="10" t="s">
        <v>215</v>
      </c>
      <c r="L6" s="10" t="s">
        <v>215</v>
      </c>
      <c r="M6" s="10" t="s">
        <v>215</v>
      </c>
      <c r="N6" s="10" t="s">
        <v>215</v>
      </c>
      <c r="O6" s="10" t="s">
        <v>215</v>
      </c>
      <c r="P6" s="10" t="s">
        <v>215</v>
      </c>
      <c r="Q6" s="10" t="s">
        <v>215</v>
      </c>
    </row>
    <row r="7" spans="1:17" ht="27.75" x14ac:dyDescent="0.4">
      <c r="A7" s="10" t="s">
        <v>3</v>
      </c>
      <c r="C7" s="17" t="s">
        <v>262</v>
      </c>
      <c r="E7" s="17" t="s">
        <v>259</v>
      </c>
      <c r="G7" s="17" t="s">
        <v>260</v>
      </c>
      <c r="I7" s="17" t="s">
        <v>262</v>
      </c>
      <c r="K7" s="17" t="s">
        <v>7</v>
      </c>
      <c r="M7" s="17" t="s">
        <v>259</v>
      </c>
      <c r="O7" s="17" t="s">
        <v>260</v>
      </c>
      <c r="Q7" s="39" t="s">
        <v>262</v>
      </c>
    </row>
    <row r="8" spans="1:17" ht="18.75" x14ac:dyDescent="0.45">
      <c r="A8" s="3" t="s">
        <v>29</v>
      </c>
      <c r="C8" s="9">
        <v>59000000</v>
      </c>
      <c r="D8" s="9"/>
      <c r="E8" s="9">
        <v>217528018094</v>
      </c>
      <c r="F8" s="9"/>
      <c r="G8" s="9">
        <v>211250436088</v>
      </c>
      <c r="H8" s="9"/>
      <c r="I8" s="9">
        <v>6277582006</v>
      </c>
      <c r="J8" s="9"/>
      <c r="K8" s="9">
        <v>59000000</v>
      </c>
      <c r="L8" s="9"/>
      <c r="M8" s="9">
        <v>217528018094</v>
      </c>
      <c r="N8" s="9"/>
      <c r="O8" s="9">
        <v>211250436088</v>
      </c>
      <c r="P8" s="9"/>
      <c r="Q8" s="31">
        <v>6277582006</v>
      </c>
    </row>
    <row r="9" spans="1:17" ht="18.75" x14ac:dyDescent="0.45">
      <c r="A9" s="3" t="s">
        <v>23</v>
      </c>
      <c r="C9" s="9">
        <v>0</v>
      </c>
      <c r="D9" s="9"/>
      <c r="E9" s="9">
        <v>0</v>
      </c>
      <c r="F9" s="9"/>
      <c r="G9" s="9">
        <v>0</v>
      </c>
      <c r="H9" s="9"/>
      <c r="I9" s="9">
        <v>0</v>
      </c>
      <c r="J9" s="9"/>
      <c r="K9" s="9">
        <v>56139402</v>
      </c>
      <c r="L9" s="9"/>
      <c r="M9" s="9">
        <v>454296356827</v>
      </c>
      <c r="N9" s="9"/>
      <c r="O9" s="9">
        <v>487881068888</v>
      </c>
      <c r="P9" s="9"/>
      <c r="Q9" s="31">
        <v>-33584712061</v>
      </c>
    </row>
    <row r="10" spans="1:17" ht="18.75" x14ac:dyDescent="0.45">
      <c r="A10" s="3" t="s">
        <v>263</v>
      </c>
      <c r="C10" s="9">
        <v>0</v>
      </c>
      <c r="D10" s="9"/>
      <c r="E10" s="9">
        <v>0</v>
      </c>
      <c r="F10" s="9"/>
      <c r="G10" s="9">
        <v>0</v>
      </c>
      <c r="H10" s="9"/>
      <c r="I10" s="9">
        <v>0</v>
      </c>
      <c r="J10" s="9"/>
      <c r="K10" s="9">
        <v>25453</v>
      </c>
      <c r="L10" s="9"/>
      <c r="M10" s="9">
        <v>83393927</v>
      </c>
      <c r="N10" s="9"/>
      <c r="O10" s="9">
        <v>25453000</v>
      </c>
      <c r="P10" s="9"/>
      <c r="Q10" s="31">
        <v>57940927</v>
      </c>
    </row>
    <row r="11" spans="1:17" ht="18.75" x14ac:dyDescent="0.45">
      <c r="A11" s="3" t="s">
        <v>21</v>
      </c>
      <c r="C11" s="9">
        <v>0</v>
      </c>
      <c r="D11" s="9"/>
      <c r="E11" s="9">
        <v>0</v>
      </c>
      <c r="F11" s="9"/>
      <c r="G11" s="9">
        <v>0</v>
      </c>
      <c r="H11" s="9"/>
      <c r="I11" s="9">
        <v>0</v>
      </c>
      <c r="J11" s="9"/>
      <c r="K11" s="9">
        <v>309810</v>
      </c>
      <c r="L11" s="9"/>
      <c r="M11" s="9">
        <v>309810</v>
      </c>
      <c r="N11" s="9"/>
      <c r="O11" s="9">
        <v>1383924964</v>
      </c>
      <c r="P11" s="9"/>
      <c r="Q11" s="31">
        <v>-1383615154</v>
      </c>
    </row>
    <row r="12" spans="1:17" ht="18.75" x14ac:dyDescent="0.45">
      <c r="A12" s="3" t="s">
        <v>264</v>
      </c>
      <c r="C12" s="9">
        <v>0</v>
      </c>
      <c r="D12" s="9"/>
      <c r="E12" s="9">
        <v>0</v>
      </c>
      <c r="F12" s="9"/>
      <c r="G12" s="9">
        <v>0</v>
      </c>
      <c r="H12" s="9"/>
      <c r="I12" s="9">
        <v>0</v>
      </c>
      <c r="J12" s="9"/>
      <c r="K12" s="9">
        <v>1394767</v>
      </c>
      <c r="L12" s="9"/>
      <c r="M12" s="9">
        <v>5034265835</v>
      </c>
      <c r="N12" s="9"/>
      <c r="O12" s="9">
        <v>6580177775</v>
      </c>
      <c r="P12" s="9"/>
      <c r="Q12" s="31">
        <v>-1545911940</v>
      </c>
    </row>
    <row r="13" spans="1:17" ht="18.75" x14ac:dyDescent="0.45">
      <c r="A13" s="3" t="s">
        <v>252</v>
      </c>
      <c r="C13" s="9">
        <v>0</v>
      </c>
      <c r="D13" s="9"/>
      <c r="E13" s="9">
        <v>0</v>
      </c>
      <c r="F13" s="9"/>
      <c r="G13" s="9">
        <v>0</v>
      </c>
      <c r="H13" s="9"/>
      <c r="I13" s="9">
        <v>0</v>
      </c>
      <c r="J13" s="9"/>
      <c r="K13" s="9">
        <v>1800000</v>
      </c>
      <c r="L13" s="9"/>
      <c r="M13" s="9">
        <v>23912570170</v>
      </c>
      <c r="N13" s="9"/>
      <c r="O13" s="9">
        <v>27911989894</v>
      </c>
      <c r="P13" s="9"/>
      <c r="Q13" s="31">
        <v>-3999419724</v>
      </c>
    </row>
    <row r="14" spans="1:17" ht="18.75" x14ac:dyDescent="0.45">
      <c r="A14" s="3" t="s">
        <v>265</v>
      </c>
      <c r="C14" s="9">
        <v>0</v>
      </c>
      <c r="D14" s="9"/>
      <c r="E14" s="9">
        <v>0</v>
      </c>
      <c r="F14" s="9"/>
      <c r="G14" s="9">
        <v>0</v>
      </c>
      <c r="H14" s="9"/>
      <c r="I14" s="9">
        <v>0</v>
      </c>
      <c r="J14" s="9"/>
      <c r="K14" s="9">
        <v>3498656</v>
      </c>
      <c r="L14" s="9"/>
      <c r="M14" s="9">
        <v>8543234581</v>
      </c>
      <c r="N14" s="9"/>
      <c r="O14" s="9">
        <v>12171826709</v>
      </c>
      <c r="P14" s="9"/>
      <c r="Q14" s="31">
        <v>-3628592128</v>
      </c>
    </row>
    <row r="15" spans="1:17" ht="18.75" x14ac:dyDescent="0.45">
      <c r="A15" s="3" t="s">
        <v>266</v>
      </c>
      <c r="C15" s="9">
        <v>0</v>
      </c>
      <c r="D15" s="9"/>
      <c r="E15" s="9">
        <v>0</v>
      </c>
      <c r="F15" s="9"/>
      <c r="G15" s="9">
        <v>0</v>
      </c>
      <c r="H15" s="9"/>
      <c r="I15" s="9">
        <v>0</v>
      </c>
      <c r="J15" s="9"/>
      <c r="K15" s="9">
        <v>9700000</v>
      </c>
      <c r="L15" s="9"/>
      <c r="M15" s="9">
        <v>112429043335</v>
      </c>
      <c r="N15" s="9"/>
      <c r="O15" s="9">
        <v>117547135586</v>
      </c>
      <c r="P15" s="9"/>
      <c r="Q15" s="31">
        <v>-5118092251</v>
      </c>
    </row>
    <row r="16" spans="1:17" ht="18.75" x14ac:dyDescent="0.45">
      <c r="A16" s="3" t="s">
        <v>19</v>
      </c>
      <c r="C16" s="9">
        <v>0</v>
      </c>
      <c r="D16" s="9"/>
      <c r="E16" s="9">
        <v>0</v>
      </c>
      <c r="F16" s="9"/>
      <c r="G16" s="9">
        <v>0</v>
      </c>
      <c r="H16" s="9"/>
      <c r="I16" s="9">
        <v>0</v>
      </c>
      <c r="J16" s="9"/>
      <c r="K16" s="9">
        <v>100000</v>
      </c>
      <c r="L16" s="9"/>
      <c r="M16" s="9">
        <v>13320270030</v>
      </c>
      <c r="N16" s="9"/>
      <c r="O16" s="9">
        <v>12813669656</v>
      </c>
      <c r="P16" s="9"/>
      <c r="Q16" s="31">
        <v>506600374</v>
      </c>
    </row>
    <row r="17" spans="1:17" ht="18.75" x14ac:dyDescent="0.45">
      <c r="A17" s="3" t="s">
        <v>255</v>
      </c>
      <c r="C17" s="9">
        <v>0</v>
      </c>
      <c r="D17" s="9"/>
      <c r="E17" s="9">
        <v>0</v>
      </c>
      <c r="F17" s="9"/>
      <c r="G17" s="9">
        <v>0</v>
      </c>
      <c r="H17" s="9"/>
      <c r="I17" s="9">
        <v>0</v>
      </c>
      <c r="J17" s="9"/>
      <c r="K17" s="9">
        <v>325402</v>
      </c>
      <c r="L17" s="9"/>
      <c r="M17" s="9">
        <v>6940866253</v>
      </c>
      <c r="N17" s="9"/>
      <c r="O17" s="9">
        <v>7220385629</v>
      </c>
      <c r="P17" s="9"/>
      <c r="Q17" s="31">
        <v>-279519376</v>
      </c>
    </row>
    <row r="18" spans="1:17" ht="18.75" x14ac:dyDescent="0.45">
      <c r="A18" s="3" t="s">
        <v>267</v>
      </c>
      <c r="C18" s="9">
        <v>0</v>
      </c>
      <c r="D18" s="9"/>
      <c r="E18" s="9">
        <v>0</v>
      </c>
      <c r="F18" s="9"/>
      <c r="G18" s="9">
        <v>0</v>
      </c>
      <c r="H18" s="9"/>
      <c r="I18" s="9">
        <v>0</v>
      </c>
      <c r="J18" s="9"/>
      <c r="K18" s="9">
        <v>62000000</v>
      </c>
      <c r="L18" s="9"/>
      <c r="M18" s="9">
        <v>62056296000</v>
      </c>
      <c r="N18" s="9"/>
      <c r="O18" s="9">
        <v>61631100000</v>
      </c>
      <c r="P18" s="9"/>
      <c r="Q18" s="31">
        <v>425196000</v>
      </c>
    </row>
    <row r="19" spans="1:17" ht="18.75" x14ac:dyDescent="0.45">
      <c r="A19" s="3" t="s">
        <v>268</v>
      </c>
      <c r="C19" s="9">
        <v>0</v>
      </c>
      <c r="D19" s="9"/>
      <c r="E19" s="9">
        <v>0</v>
      </c>
      <c r="F19" s="9"/>
      <c r="G19" s="9">
        <v>0</v>
      </c>
      <c r="H19" s="9"/>
      <c r="I19" s="9">
        <v>0</v>
      </c>
      <c r="J19" s="9"/>
      <c r="K19" s="9">
        <v>8328</v>
      </c>
      <c r="L19" s="9"/>
      <c r="M19" s="9">
        <v>175006402</v>
      </c>
      <c r="N19" s="9"/>
      <c r="O19" s="9">
        <v>173108159</v>
      </c>
      <c r="P19" s="9"/>
      <c r="Q19" s="31">
        <v>1898243</v>
      </c>
    </row>
    <row r="20" spans="1:17" ht="18.75" x14ac:dyDescent="0.45">
      <c r="A20" s="3" t="s">
        <v>257</v>
      </c>
      <c r="C20" s="9">
        <v>0</v>
      </c>
      <c r="D20" s="9"/>
      <c r="E20" s="9">
        <v>0</v>
      </c>
      <c r="F20" s="9"/>
      <c r="G20" s="9">
        <v>0</v>
      </c>
      <c r="H20" s="9"/>
      <c r="I20" s="9">
        <v>0</v>
      </c>
      <c r="J20" s="9"/>
      <c r="K20" s="9">
        <v>5000000</v>
      </c>
      <c r="L20" s="9"/>
      <c r="M20" s="9">
        <v>98221243869</v>
      </c>
      <c r="N20" s="9"/>
      <c r="O20" s="9">
        <v>99113398411</v>
      </c>
      <c r="P20" s="9"/>
      <c r="Q20" s="31">
        <v>-892154542</v>
      </c>
    </row>
    <row r="21" spans="1:17" ht="18.75" x14ac:dyDescent="0.45">
      <c r="A21" s="3" t="s">
        <v>269</v>
      </c>
      <c r="C21" s="9">
        <v>0</v>
      </c>
      <c r="D21" s="9"/>
      <c r="E21" s="9">
        <v>0</v>
      </c>
      <c r="F21" s="9"/>
      <c r="G21" s="9">
        <v>0</v>
      </c>
      <c r="H21" s="9"/>
      <c r="I21" s="9">
        <v>0</v>
      </c>
      <c r="J21" s="9"/>
      <c r="K21" s="9">
        <v>62000000</v>
      </c>
      <c r="L21" s="9"/>
      <c r="M21" s="9">
        <v>64835918160</v>
      </c>
      <c r="N21" s="9"/>
      <c r="O21" s="9">
        <v>61631100000</v>
      </c>
      <c r="P21" s="9"/>
      <c r="Q21" s="31">
        <v>3204818160</v>
      </c>
    </row>
    <row r="22" spans="1:17" ht="18.75" x14ac:dyDescent="0.45">
      <c r="A22" s="3" t="s">
        <v>25</v>
      </c>
      <c r="C22" s="9">
        <v>0</v>
      </c>
      <c r="D22" s="9"/>
      <c r="E22" s="9">
        <v>0</v>
      </c>
      <c r="F22" s="9"/>
      <c r="G22" s="9">
        <v>0</v>
      </c>
      <c r="H22" s="9"/>
      <c r="I22" s="9">
        <v>0</v>
      </c>
      <c r="J22" s="9"/>
      <c r="K22" s="9">
        <v>2073</v>
      </c>
      <c r="L22" s="9"/>
      <c r="M22" s="9">
        <v>428558830</v>
      </c>
      <c r="N22" s="9"/>
      <c r="O22" s="9">
        <v>423466642</v>
      </c>
      <c r="P22" s="9"/>
      <c r="Q22" s="31">
        <v>5092188</v>
      </c>
    </row>
    <row r="23" spans="1:17" ht="18.75" x14ac:dyDescent="0.45">
      <c r="A23" s="3" t="s">
        <v>270</v>
      </c>
      <c r="C23" s="9">
        <v>0</v>
      </c>
      <c r="D23" s="9"/>
      <c r="E23" s="9">
        <v>0</v>
      </c>
      <c r="F23" s="9"/>
      <c r="G23" s="9">
        <v>0</v>
      </c>
      <c r="H23" s="9"/>
      <c r="I23" s="9">
        <v>0</v>
      </c>
      <c r="J23" s="9"/>
      <c r="K23" s="9">
        <v>303736</v>
      </c>
      <c r="L23" s="9"/>
      <c r="M23" s="9">
        <v>9807160571</v>
      </c>
      <c r="N23" s="9"/>
      <c r="O23" s="9">
        <v>9610472559</v>
      </c>
      <c r="P23" s="9"/>
      <c r="Q23" s="31">
        <v>196688012</v>
      </c>
    </row>
    <row r="24" spans="1:17" ht="18.75" x14ac:dyDescent="0.45">
      <c r="A24" s="3" t="s">
        <v>263</v>
      </c>
      <c r="C24" s="9">
        <v>0</v>
      </c>
      <c r="D24" s="9"/>
      <c r="E24" s="9">
        <v>0</v>
      </c>
      <c r="F24" s="9"/>
      <c r="G24" s="9">
        <v>0</v>
      </c>
      <c r="H24" s="9"/>
      <c r="I24" s="9">
        <v>0</v>
      </c>
      <c r="J24" s="9"/>
      <c r="K24" s="9">
        <v>25453</v>
      </c>
      <c r="L24" s="9"/>
      <c r="M24" s="9">
        <v>25453000</v>
      </c>
      <c r="N24" s="9"/>
      <c r="O24" s="9">
        <v>25301554</v>
      </c>
      <c r="P24" s="9"/>
      <c r="Q24" s="31">
        <v>151446</v>
      </c>
    </row>
    <row r="25" spans="1:17" ht="18.75" x14ac:dyDescent="0.45">
      <c r="A25" s="3" t="s">
        <v>271</v>
      </c>
      <c r="C25" s="9">
        <v>0</v>
      </c>
      <c r="D25" s="9"/>
      <c r="E25" s="9">
        <v>0</v>
      </c>
      <c r="F25" s="9"/>
      <c r="G25" s="9">
        <v>0</v>
      </c>
      <c r="H25" s="9"/>
      <c r="I25" s="9">
        <v>0</v>
      </c>
      <c r="J25" s="9"/>
      <c r="K25" s="9">
        <v>300000</v>
      </c>
      <c r="L25" s="9"/>
      <c r="M25" s="9">
        <v>8581548319</v>
      </c>
      <c r="N25" s="9"/>
      <c r="O25" s="9">
        <v>8645634087</v>
      </c>
      <c r="P25" s="9"/>
      <c r="Q25" s="31">
        <v>-64085768</v>
      </c>
    </row>
    <row r="26" spans="1:17" ht="18.75" x14ac:dyDescent="0.45">
      <c r="A26" s="3" t="s">
        <v>81</v>
      </c>
      <c r="C26" s="9">
        <v>129180</v>
      </c>
      <c r="D26" s="9"/>
      <c r="E26" s="9">
        <v>126741413818</v>
      </c>
      <c r="F26" s="9"/>
      <c r="G26" s="9">
        <v>129180000000</v>
      </c>
      <c r="H26" s="9"/>
      <c r="I26" s="9">
        <v>-2438586182</v>
      </c>
      <c r="J26" s="9"/>
      <c r="K26" s="9">
        <v>490980</v>
      </c>
      <c r="L26" s="9"/>
      <c r="M26" s="9">
        <v>482149395303</v>
      </c>
      <c r="N26" s="9"/>
      <c r="O26" s="9">
        <v>490980000000</v>
      </c>
      <c r="P26" s="9"/>
      <c r="Q26" s="31">
        <v>-8830604697</v>
      </c>
    </row>
    <row r="27" spans="1:17" ht="18.75" x14ac:dyDescent="0.45">
      <c r="A27" s="3" t="s">
        <v>60</v>
      </c>
      <c r="C27" s="9">
        <v>17370</v>
      </c>
      <c r="D27" s="9"/>
      <c r="E27" s="9">
        <v>17041570558</v>
      </c>
      <c r="F27" s="9"/>
      <c r="G27" s="9">
        <v>16622855763</v>
      </c>
      <c r="H27" s="9"/>
      <c r="I27" s="9">
        <v>418714795</v>
      </c>
      <c r="J27" s="9"/>
      <c r="K27" s="9">
        <v>117370</v>
      </c>
      <c r="L27" s="9"/>
      <c r="M27" s="9">
        <v>115545991808</v>
      </c>
      <c r="N27" s="9"/>
      <c r="O27" s="9">
        <v>112321507238</v>
      </c>
      <c r="P27" s="9"/>
      <c r="Q27" s="31">
        <v>3224484570</v>
      </c>
    </row>
    <row r="28" spans="1:17" ht="18.75" x14ac:dyDescent="0.45">
      <c r="A28" s="3" t="s">
        <v>87</v>
      </c>
      <c r="C28" s="9">
        <v>402120</v>
      </c>
      <c r="D28" s="9"/>
      <c r="E28" s="9">
        <v>394548524698</v>
      </c>
      <c r="F28" s="9"/>
      <c r="G28" s="9">
        <v>402120000000</v>
      </c>
      <c r="H28" s="9"/>
      <c r="I28" s="9">
        <v>-7571475302</v>
      </c>
      <c r="J28" s="9"/>
      <c r="K28" s="9">
        <v>402120</v>
      </c>
      <c r="L28" s="9"/>
      <c r="M28" s="9">
        <v>394548524698</v>
      </c>
      <c r="N28" s="9"/>
      <c r="O28" s="9">
        <v>402120000000</v>
      </c>
      <c r="P28" s="9"/>
      <c r="Q28" s="31">
        <v>-7571475302</v>
      </c>
    </row>
    <row r="29" spans="1:17" ht="18.75" x14ac:dyDescent="0.45">
      <c r="A29" s="3" t="s">
        <v>221</v>
      </c>
      <c r="C29" s="9">
        <v>0</v>
      </c>
      <c r="D29" s="9"/>
      <c r="E29" s="9">
        <v>0</v>
      </c>
      <c r="F29" s="9"/>
      <c r="G29" s="9">
        <v>0</v>
      </c>
      <c r="H29" s="9"/>
      <c r="I29" s="9">
        <v>0</v>
      </c>
      <c r="J29" s="9"/>
      <c r="K29" s="9">
        <v>539400</v>
      </c>
      <c r="L29" s="9"/>
      <c r="M29" s="9">
        <v>539400000000</v>
      </c>
      <c r="N29" s="9"/>
      <c r="O29" s="9">
        <v>532566459348</v>
      </c>
      <c r="P29" s="9"/>
      <c r="Q29" s="31">
        <v>6833540652</v>
      </c>
    </row>
    <row r="30" spans="1:17" ht="18.75" x14ac:dyDescent="0.45">
      <c r="A30" s="3" t="s">
        <v>226</v>
      </c>
      <c r="C30" s="9">
        <v>0</v>
      </c>
      <c r="D30" s="9"/>
      <c r="E30" s="9">
        <v>0</v>
      </c>
      <c r="F30" s="9"/>
      <c r="G30" s="9">
        <v>0</v>
      </c>
      <c r="H30" s="9"/>
      <c r="I30" s="9">
        <v>0</v>
      </c>
      <c r="J30" s="9"/>
      <c r="K30" s="9">
        <v>1300000</v>
      </c>
      <c r="L30" s="9"/>
      <c r="M30" s="9">
        <v>1300000000000</v>
      </c>
      <c r="N30" s="9"/>
      <c r="O30" s="9">
        <v>1291963189221</v>
      </c>
      <c r="P30" s="9"/>
      <c r="Q30" s="31">
        <v>8036810779</v>
      </c>
    </row>
    <row r="31" spans="1:17" ht="18.75" x14ac:dyDescent="0.45">
      <c r="A31" s="3" t="s">
        <v>235</v>
      </c>
      <c r="C31" s="9">
        <v>0</v>
      </c>
      <c r="D31" s="9"/>
      <c r="E31" s="9">
        <v>0</v>
      </c>
      <c r="F31" s="9"/>
      <c r="G31" s="9">
        <v>0</v>
      </c>
      <c r="H31" s="9"/>
      <c r="I31" s="9">
        <v>0</v>
      </c>
      <c r="J31" s="9"/>
      <c r="K31" s="9">
        <v>1500</v>
      </c>
      <c r="L31" s="9"/>
      <c r="M31" s="9">
        <v>1500000000</v>
      </c>
      <c r="N31" s="9"/>
      <c r="O31" s="9">
        <v>1499726625</v>
      </c>
      <c r="P31" s="9"/>
      <c r="Q31" s="31">
        <v>273375</v>
      </c>
    </row>
    <row r="32" spans="1:17" ht="18.75" x14ac:dyDescent="0.45">
      <c r="A32" s="3" t="s">
        <v>233</v>
      </c>
      <c r="C32" s="9">
        <v>0</v>
      </c>
      <c r="D32" s="9"/>
      <c r="E32" s="9">
        <v>0</v>
      </c>
      <c r="F32" s="9"/>
      <c r="G32" s="9">
        <v>0</v>
      </c>
      <c r="H32" s="9"/>
      <c r="I32" s="9">
        <v>0</v>
      </c>
      <c r="J32" s="9"/>
      <c r="K32" s="9">
        <v>1000</v>
      </c>
      <c r="L32" s="9"/>
      <c r="M32" s="9">
        <v>1000000000</v>
      </c>
      <c r="N32" s="9"/>
      <c r="O32" s="9">
        <v>999818750</v>
      </c>
      <c r="P32" s="9"/>
      <c r="Q32" s="31">
        <v>181250</v>
      </c>
    </row>
    <row r="33" spans="1:17" ht="18.75" x14ac:dyDescent="0.45">
      <c r="A33" s="3" t="s">
        <v>272</v>
      </c>
      <c r="C33" s="9">
        <v>0</v>
      </c>
      <c r="D33" s="9"/>
      <c r="E33" s="9">
        <v>0</v>
      </c>
      <c r="F33" s="9"/>
      <c r="G33" s="9">
        <v>0</v>
      </c>
      <c r="H33" s="9"/>
      <c r="I33" s="9">
        <v>0</v>
      </c>
      <c r="J33" s="9"/>
      <c r="K33" s="9">
        <v>17203</v>
      </c>
      <c r="L33" s="9"/>
      <c r="M33" s="9">
        <v>17203000000</v>
      </c>
      <c r="N33" s="9"/>
      <c r="O33" s="9">
        <v>15440447428</v>
      </c>
      <c r="P33" s="9"/>
      <c r="Q33" s="31">
        <v>1762552572</v>
      </c>
    </row>
    <row r="34" spans="1:17" ht="18.75" x14ac:dyDescent="0.45">
      <c r="A34" s="3" t="s">
        <v>78</v>
      </c>
      <c r="C34" s="9">
        <v>0</v>
      </c>
      <c r="D34" s="9"/>
      <c r="E34" s="9">
        <v>0</v>
      </c>
      <c r="F34" s="9"/>
      <c r="G34" s="9">
        <v>0</v>
      </c>
      <c r="H34" s="9"/>
      <c r="I34" s="9">
        <v>0</v>
      </c>
      <c r="J34" s="9"/>
      <c r="K34" s="9">
        <v>100</v>
      </c>
      <c r="L34" s="9"/>
      <c r="M34" s="9">
        <v>100981695</v>
      </c>
      <c r="N34" s="9"/>
      <c r="O34" s="9">
        <v>100000000</v>
      </c>
      <c r="P34" s="9"/>
      <c r="Q34" s="31">
        <v>981695</v>
      </c>
    </row>
    <row r="35" spans="1:17" ht="18.75" x14ac:dyDescent="0.45">
      <c r="A35" s="3" t="s">
        <v>273</v>
      </c>
      <c r="C35" s="9">
        <v>0</v>
      </c>
      <c r="D35" s="9"/>
      <c r="E35" s="9">
        <v>0</v>
      </c>
      <c r="F35" s="9"/>
      <c r="G35" s="9">
        <v>0</v>
      </c>
      <c r="H35" s="9"/>
      <c r="I35" s="9">
        <v>0</v>
      </c>
      <c r="J35" s="9"/>
      <c r="K35" s="9">
        <v>200</v>
      </c>
      <c r="L35" s="9"/>
      <c r="M35" s="9">
        <v>446387910</v>
      </c>
      <c r="N35" s="9"/>
      <c r="O35" s="9">
        <v>402659260</v>
      </c>
      <c r="P35" s="9"/>
      <c r="Q35" s="31">
        <v>43728650</v>
      </c>
    </row>
    <row r="36" spans="1:17" ht="18.75" x14ac:dyDescent="0.45">
      <c r="A36" s="3" t="s">
        <v>227</v>
      </c>
      <c r="C36" s="9">
        <v>0</v>
      </c>
      <c r="D36" s="9"/>
      <c r="E36" s="9">
        <v>0</v>
      </c>
      <c r="F36" s="9"/>
      <c r="G36" s="9">
        <v>0</v>
      </c>
      <c r="H36" s="9"/>
      <c r="I36" s="9">
        <v>0</v>
      </c>
      <c r="J36" s="9"/>
      <c r="K36" s="9">
        <v>1300000</v>
      </c>
      <c r="L36" s="9"/>
      <c r="M36" s="9">
        <v>1300000000000</v>
      </c>
      <c r="N36" s="9"/>
      <c r="O36" s="9">
        <v>1255832339125</v>
      </c>
      <c r="P36" s="9"/>
      <c r="Q36" s="31">
        <v>44167660875</v>
      </c>
    </row>
    <row r="37" spans="1:17" ht="18.75" x14ac:dyDescent="0.45">
      <c r="A37" s="3" t="s">
        <v>69</v>
      </c>
      <c r="C37" s="9">
        <v>0</v>
      </c>
      <c r="D37" s="9"/>
      <c r="E37" s="9">
        <v>0</v>
      </c>
      <c r="F37" s="9"/>
      <c r="G37" s="9">
        <v>0</v>
      </c>
      <c r="H37" s="9"/>
      <c r="I37" s="9">
        <v>0</v>
      </c>
      <c r="J37" s="9"/>
      <c r="K37" s="9">
        <v>100000</v>
      </c>
      <c r="L37" s="9"/>
      <c r="M37" s="9">
        <v>55189995000</v>
      </c>
      <c r="N37" s="9"/>
      <c r="O37" s="9">
        <v>53306838624</v>
      </c>
      <c r="P37" s="9"/>
      <c r="Q37" s="31">
        <v>1883156376</v>
      </c>
    </row>
    <row r="38" spans="1:17" ht="18.75" x14ac:dyDescent="0.45">
      <c r="A38" s="3" t="s">
        <v>117</v>
      </c>
      <c r="C38" s="9">
        <v>0</v>
      </c>
      <c r="D38" s="9"/>
      <c r="E38" s="9">
        <v>0</v>
      </c>
      <c r="F38" s="9"/>
      <c r="G38" s="9">
        <v>0</v>
      </c>
      <c r="H38" s="9"/>
      <c r="I38" s="9">
        <v>0</v>
      </c>
      <c r="J38" s="9"/>
      <c r="K38" s="9">
        <v>199690</v>
      </c>
      <c r="L38" s="9"/>
      <c r="M38" s="9">
        <v>184974534975</v>
      </c>
      <c r="N38" s="9"/>
      <c r="O38" s="9">
        <v>183880356883</v>
      </c>
      <c r="P38" s="9"/>
      <c r="Q38" s="31">
        <v>1094178092</v>
      </c>
    </row>
    <row r="39" spans="1:17" ht="18.75" x14ac:dyDescent="0.45">
      <c r="A39" s="3" t="s">
        <v>274</v>
      </c>
      <c r="C39" s="9">
        <v>0</v>
      </c>
      <c r="D39" s="9"/>
      <c r="E39" s="9">
        <v>0</v>
      </c>
      <c r="F39" s="9"/>
      <c r="G39" s="9">
        <v>0</v>
      </c>
      <c r="H39" s="9"/>
      <c r="I39" s="9">
        <v>0</v>
      </c>
      <c r="J39" s="9"/>
      <c r="K39" s="9">
        <v>16000</v>
      </c>
      <c r="L39" s="9"/>
      <c r="M39" s="9">
        <v>16000000000</v>
      </c>
      <c r="N39" s="9"/>
      <c r="O39" s="9">
        <v>15170749200</v>
      </c>
      <c r="P39" s="9"/>
      <c r="Q39" s="31">
        <v>829250800</v>
      </c>
    </row>
    <row r="40" spans="1:17" ht="18.75" x14ac:dyDescent="0.45">
      <c r="A40" s="3" t="s">
        <v>229</v>
      </c>
      <c r="C40" s="9">
        <v>0</v>
      </c>
      <c r="D40" s="9"/>
      <c r="E40" s="9">
        <v>0</v>
      </c>
      <c r="F40" s="9"/>
      <c r="G40" s="9">
        <v>0</v>
      </c>
      <c r="H40" s="9"/>
      <c r="I40" s="9">
        <v>0</v>
      </c>
      <c r="J40" s="9"/>
      <c r="K40" s="9">
        <v>4333000</v>
      </c>
      <c r="L40" s="9"/>
      <c r="M40" s="9">
        <v>4376237463863</v>
      </c>
      <c r="N40" s="9"/>
      <c r="O40" s="9">
        <v>4000072280000</v>
      </c>
      <c r="P40" s="9"/>
      <c r="Q40" s="31">
        <v>376165183863</v>
      </c>
    </row>
    <row r="41" spans="1:17" ht="18.75" x14ac:dyDescent="0.45">
      <c r="A41" s="3" t="s">
        <v>66</v>
      </c>
      <c r="C41" s="9">
        <v>0</v>
      </c>
      <c r="D41" s="9"/>
      <c r="E41" s="9">
        <v>0</v>
      </c>
      <c r="F41" s="9"/>
      <c r="G41" s="9">
        <v>0</v>
      </c>
      <c r="H41" s="9"/>
      <c r="I41" s="9">
        <v>0</v>
      </c>
      <c r="J41" s="9"/>
      <c r="K41" s="9">
        <v>100000</v>
      </c>
      <c r="L41" s="9"/>
      <c r="M41" s="9">
        <v>83684829380</v>
      </c>
      <c r="N41" s="9"/>
      <c r="O41" s="9">
        <v>79165648628</v>
      </c>
      <c r="P41" s="9"/>
      <c r="Q41" s="31">
        <v>4519180752</v>
      </c>
    </row>
    <row r="42" spans="1:17" ht="18.75" x14ac:dyDescent="0.45">
      <c r="A42" s="3" t="s">
        <v>224</v>
      </c>
      <c r="C42" s="9">
        <v>0</v>
      </c>
      <c r="D42" s="9"/>
      <c r="E42" s="9">
        <v>0</v>
      </c>
      <c r="F42" s="9"/>
      <c r="G42" s="9">
        <v>0</v>
      </c>
      <c r="H42" s="9"/>
      <c r="I42" s="9">
        <v>0</v>
      </c>
      <c r="J42" s="9"/>
      <c r="K42" s="9">
        <v>336280</v>
      </c>
      <c r="L42" s="9"/>
      <c r="M42" s="9">
        <v>336280000000</v>
      </c>
      <c r="N42" s="9"/>
      <c r="O42" s="9">
        <v>337621418904</v>
      </c>
      <c r="P42" s="9"/>
      <c r="Q42" s="31">
        <v>-1341418904</v>
      </c>
    </row>
    <row r="43" spans="1:17" ht="18.75" x14ac:dyDescent="0.45">
      <c r="A43" s="3" t="s">
        <v>275</v>
      </c>
      <c r="C43" s="9">
        <v>0</v>
      </c>
      <c r="D43" s="9"/>
      <c r="E43" s="9">
        <v>0</v>
      </c>
      <c r="F43" s="9"/>
      <c r="G43" s="9">
        <v>0</v>
      </c>
      <c r="H43" s="9"/>
      <c r="I43" s="9">
        <v>0</v>
      </c>
      <c r="J43" s="9"/>
      <c r="K43" s="9">
        <v>20000</v>
      </c>
      <c r="L43" s="9"/>
      <c r="M43" s="9">
        <v>17866761063</v>
      </c>
      <c r="N43" s="9"/>
      <c r="O43" s="9">
        <v>17279920087</v>
      </c>
      <c r="P43" s="9"/>
      <c r="Q43" s="31">
        <v>586840976</v>
      </c>
    </row>
    <row r="44" spans="1:17" ht="18.75" x14ac:dyDescent="0.45">
      <c r="A44" s="3" t="s">
        <v>123</v>
      </c>
      <c r="C44" s="9">
        <v>0</v>
      </c>
      <c r="D44" s="9"/>
      <c r="E44" s="9">
        <v>0</v>
      </c>
      <c r="F44" s="9"/>
      <c r="G44" s="9">
        <v>0</v>
      </c>
      <c r="H44" s="9"/>
      <c r="I44" s="9">
        <v>0</v>
      </c>
      <c r="J44" s="9"/>
      <c r="K44" s="9">
        <v>6000</v>
      </c>
      <c r="L44" s="9"/>
      <c r="M44" s="9">
        <v>5998912500</v>
      </c>
      <c r="N44" s="9"/>
      <c r="O44" s="9">
        <v>6000000000</v>
      </c>
      <c r="P44" s="9"/>
      <c r="Q44" s="31">
        <v>-1087500</v>
      </c>
    </row>
    <row r="45" spans="1:17" ht="18.75" x14ac:dyDescent="0.45">
      <c r="A45" s="3" t="s">
        <v>63</v>
      </c>
      <c r="C45" s="9">
        <v>0</v>
      </c>
      <c r="D45" s="9"/>
      <c r="E45" s="9">
        <v>0</v>
      </c>
      <c r="F45" s="9"/>
      <c r="G45" s="9">
        <v>0</v>
      </c>
      <c r="H45" s="9"/>
      <c r="I45" s="9">
        <v>0</v>
      </c>
      <c r="J45" s="9"/>
      <c r="K45" s="9">
        <v>100000</v>
      </c>
      <c r="L45" s="9"/>
      <c r="M45" s="9">
        <v>70399939031</v>
      </c>
      <c r="N45" s="9"/>
      <c r="O45" s="9">
        <v>67437774687</v>
      </c>
      <c r="P45" s="9"/>
      <c r="Q45" s="31">
        <v>2962164344</v>
      </c>
    </row>
    <row r="46" spans="1:17" ht="18.75" x14ac:dyDescent="0.45">
      <c r="A46" s="3" t="s">
        <v>276</v>
      </c>
      <c r="C46" s="9">
        <v>0</v>
      </c>
      <c r="D46" s="9"/>
      <c r="E46" s="9">
        <v>0</v>
      </c>
      <c r="F46" s="9"/>
      <c r="G46" s="9">
        <v>0</v>
      </c>
      <c r="H46" s="9"/>
      <c r="I46" s="9">
        <v>0</v>
      </c>
      <c r="J46" s="9"/>
      <c r="K46" s="9">
        <v>50</v>
      </c>
      <c r="L46" s="9"/>
      <c r="M46" s="9">
        <v>75147979</v>
      </c>
      <c r="N46" s="9"/>
      <c r="O46" s="9">
        <v>73781400</v>
      </c>
      <c r="P46" s="9"/>
      <c r="Q46" s="31">
        <v>1366579</v>
      </c>
    </row>
    <row r="47" spans="1:17" ht="18.75" x14ac:dyDescent="0.45">
      <c r="A47" s="3" t="s">
        <v>277</v>
      </c>
      <c r="C47" s="9">
        <v>0</v>
      </c>
      <c r="D47" s="9"/>
      <c r="E47" s="9">
        <v>0</v>
      </c>
      <c r="F47" s="9"/>
      <c r="G47" s="9">
        <v>0</v>
      </c>
      <c r="H47" s="9"/>
      <c r="I47" s="9">
        <v>0</v>
      </c>
      <c r="J47" s="9"/>
      <c r="K47" s="9">
        <v>65410</v>
      </c>
      <c r="L47" s="9"/>
      <c r="M47" s="9">
        <v>45258341945</v>
      </c>
      <c r="N47" s="9"/>
      <c r="O47" s="9">
        <v>42966253904</v>
      </c>
      <c r="P47" s="9"/>
      <c r="Q47" s="31">
        <v>2292088041</v>
      </c>
    </row>
    <row r="48" spans="1:17" ht="18.75" thickBot="1" x14ac:dyDescent="0.45">
      <c r="C48" s="16">
        <f>SUM(C8:C47)</f>
        <v>59548670</v>
      </c>
      <c r="D48" s="9"/>
      <c r="E48" s="16">
        <f>SUM(E8:E47)</f>
        <v>755859527168</v>
      </c>
      <c r="F48" s="9"/>
      <c r="G48" s="16">
        <f>SUM(G8:G47)</f>
        <v>759173291851</v>
      </c>
      <c r="H48" s="9"/>
      <c r="I48" s="16">
        <f>SUM(I8:I47)</f>
        <v>-3313764683</v>
      </c>
      <c r="J48" s="9"/>
      <c r="K48" s="16">
        <f>SUM(K8:K47)</f>
        <v>271379383</v>
      </c>
      <c r="L48" s="9"/>
      <c r="M48" s="16">
        <f>SUM(M8:M47)</f>
        <v>10430079721163</v>
      </c>
      <c r="N48" s="9"/>
      <c r="O48" s="16">
        <f>SUM(O8:O47)</f>
        <v>10033240818913</v>
      </c>
      <c r="P48" s="9"/>
      <c r="Q48" s="40">
        <f>SUM(Q8:Q47)</f>
        <v>396838902250</v>
      </c>
    </row>
    <row r="49" spans="3:17" ht="18.75" thickTop="1" x14ac:dyDescent="0.4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31"/>
    </row>
    <row r="50" spans="3:17" x14ac:dyDescent="0.4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31"/>
    </row>
    <row r="51" spans="3:17" x14ac:dyDescent="0.4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31"/>
    </row>
    <row r="54" spans="3:17" x14ac:dyDescent="0.4">
      <c r="Q54" s="36"/>
    </row>
  </sheetData>
  <mergeCells count="7">
    <mergeCell ref="A2:Q2"/>
    <mergeCell ref="A3:Q3"/>
    <mergeCell ref="A4:Q4"/>
    <mergeCell ref="Q7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37"/>
  <sheetViews>
    <sheetView rightToLeft="1" topLeftCell="B12" workbookViewId="0">
      <selection activeCell="K36" sqref="K36"/>
    </sheetView>
  </sheetViews>
  <sheetFormatPr defaultRowHeight="18" x14ac:dyDescent="0.4"/>
  <cols>
    <col min="1" max="1" width="31.85546875" style="1" bestFit="1" customWidth="1"/>
    <col min="2" max="2" width="1" style="1" customWidth="1"/>
    <col min="3" max="3" width="21.28515625" style="5" bestFit="1" customWidth="1"/>
    <col min="4" max="4" width="1" style="5" customWidth="1"/>
    <col min="5" max="5" width="22.5703125" style="5" bestFit="1" customWidth="1"/>
    <col min="6" max="6" width="1" style="5" customWidth="1"/>
    <col min="7" max="7" width="16.5703125" style="5" bestFit="1" customWidth="1"/>
    <col min="8" max="8" width="1" style="5" customWidth="1"/>
    <col min="9" max="9" width="13.28515625" style="5" bestFit="1" customWidth="1"/>
    <col min="10" max="10" width="1" style="5" customWidth="1"/>
    <col min="11" max="11" width="24.7109375" style="5" bestFit="1" customWidth="1"/>
    <col min="12" max="12" width="1" style="5" customWidth="1"/>
    <col min="13" max="13" width="21.28515625" style="5" bestFit="1" customWidth="1"/>
    <col min="14" max="14" width="1" style="5" customWidth="1"/>
    <col min="15" max="15" width="22.5703125" style="5" bestFit="1" customWidth="1"/>
    <col min="16" max="16" width="1" style="5" customWidth="1"/>
    <col min="17" max="17" width="16.5703125" style="5" bestFit="1" customWidth="1"/>
    <col min="18" max="18" width="1" style="5" customWidth="1"/>
    <col min="19" max="19" width="13.28515625" style="5" bestFit="1" customWidth="1"/>
    <col min="20" max="20" width="1" style="5" customWidth="1"/>
    <col min="21" max="21" width="24.7109375" style="5" bestFit="1" customWidth="1"/>
    <col min="22" max="22" width="1" style="5" customWidth="1"/>
    <col min="23" max="23" width="9.140625" style="5" customWidth="1"/>
    <col min="24" max="16384" width="9.140625" style="1"/>
  </cols>
  <sheetData>
    <row r="2" spans="1:21" ht="27.75" x14ac:dyDescent="0.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27.75" x14ac:dyDescent="0.4">
      <c r="A3" s="2" t="s">
        <v>212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27.75" x14ac:dyDescent="0.4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6" spans="1:21" ht="27.75" x14ac:dyDescent="0.4">
      <c r="A6" s="14" t="s">
        <v>3</v>
      </c>
      <c r="C6" s="10" t="s">
        <v>214</v>
      </c>
      <c r="D6" s="10" t="s">
        <v>214</v>
      </c>
      <c r="E6" s="10" t="s">
        <v>214</v>
      </c>
      <c r="F6" s="10" t="s">
        <v>214</v>
      </c>
      <c r="G6" s="10" t="s">
        <v>214</v>
      </c>
      <c r="H6" s="10" t="s">
        <v>214</v>
      </c>
      <c r="I6" s="10" t="s">
        <v>214</v>
      </c>
      <c r="J6" s="10" t="s">
        <v>214</v>
      </c>
      <c r="K6" s="10" t="s">
        <v>214</v>
      </c>
      <c r="M6" s="10" t="s">
        <v>215</v>
      </c>
      <c r="N6" s="10" t="s">
        <v>215</v>
      </c>
      <c r="O6" s="10" t="s">
        <v>215</v>
      </c>
      <c r="P6" s="10" t="s">
        <v>215</v>
      </c>
      <c r="Q6" s="10" t="s">
        <v>215</v>
      </c>
      <c r="R6" s="10" t="s">
        <v>215</v>
      </c>
      <c r="S6" s="10" t="s">
        <v>215</v>
      </c>
      <c r="T6" s="10" t="s">
        <v>215</v>
      </c>
      <c r="U6" s="10" t="s">
        <v>215</v>
      </c>
    </row>
    <row r="7" spans="1:21" ht="27.75" x14ac:dyDescent="0.4">
      <c r="A7" s="10" t="s">
        <v>3</v>
      </c>
      <c r="C7" s="17" t="s">
        <v>278</v>
      </c>
      <c r="E7" s="17" t="s">
        <v>279</v>
      </c>
      <c r="G7" s="17" t="s">
        <v>280</v>
      </c>
      <c r="I7" s="17" t="s">
        <v>150</v>
      </c>
      <c r="K7" s="17" t="s">
        <v>281</v>
      </c>
      <c r="M7" s="17" t="s">
        <v>278</v>
      </c>
      <c r="O7" s="17" t="s">
        <v>279</v>
      </c>
      <c r="Q7" s="17" t="s">
        <v>280</v>
      </c>
      <c r="S7" s="17" t="s">
        <v>150</v>
      </c>
      <c r="U7" s="15" t="s">
        <v>281</v>
      </c>
    </row>
    <row r="8" spans="1:21" ht="18.75" x14ac:dyDescent="0.45">
      <c r="A8" s="3" t="s">
        <v>29</v>
      </c>
      <c r="C8" s="9">
        <v>0</v>
      </c>
      <c r="D8" s="9"/>
      <c r="E8" s="9">
        <v>7569078346</v>
      </c>
      <c r="F8" s="9"/>
      <c r="G8" s="9">
        <v>6277582006</v>
      </c>
      <c r="H8" s="9"/>
      <c r="I8" s="9">
        <v>13846660352</v>
      </c>
      <c r="K8" s="19">
        <f>I8/124985979723*100</f>
        <v>11.078570878659862</v>
      </c>
      <c r="M8" s="9">
        <v>0</v>
      </c>
      <c r="N8" s="9"/>
      <c r="O8" s="9">
        <v>16970285843</v>
      </c>
      <c r="P8" s="9"/>
      <c r="Q8" s="9">
        <v>6277582006</v>
      </c>
      <c r="R8" s="9"/>
      <c r="S8" s="9">
        <v>23247867849</v>
      </c>
      <c r="U8" s="19">
        <f>S8/444792123847*100</f>
        <v>5.226681544612247</v>
      </c>
    </row>
    <row r="9" spans="1:21" ht="18.75" x14ac:dyDescent="0.45">
      <c r="A9" s="3" t="s">
        <v>23</v>
      </c>
      <c r="C9" s="9">
        <v>0</v>
      </c>
      <c r="D9" s="9"/>
      <c r="E9" s="9">
        <v>8010324240</v>
      </c>
      <c r="F9" s="9"/>
      <c r="G9" s="9">
        <v>0</v>
      </c>
      <c r="H9" s="9"/>
      <c r="I9" s="9">
        <v>8010324240</v>
      </c>
      <c r="K9" s="19">
        <f t="shared" ref="K9:K35" si="0">I9/124985979723*100</f>
        <v>6.4089782372013806</v>
      </c>
      <c r="M9" s="9">
        <v>40420369440</v>
      </c>
      <c r="N9" s="9"/>
      <c r="O9" s="9">
        <v>1541674924</v>
      </c>
      <c r="P9" s="9"/>
      <c r="Q9" s="9">
        <v>-33584712061</v>
      </c>
      <c r="R9" s="9"/>
      <c r="S9" s="9">
        <v>8377332303</v>
      </c>
      <c r="U9" s="19">
        <f t="shared" ref="U9:U35" si="1">S9/444792123847*100</f>
        <v>1.8834264038995532</v>
      </c>
    </row>
    <row r="10" spans="1:21" ht="18.75" x14ac:dyDescent="0.45">
      <c r="A10" s="3" t="s">
        <v>263</v>
      </c>
      <c r="C10" s="9">
        <v>0</v>
      </c>
      <c r="D10" s="9"/>
      <c r="E10" s="9">
        <v>0</v>
      </c>
      <c r="F10" s="9"/>
      <c r="G10" s="9">
        <v>0</v>
      </c>
      <c r="H10" s="9"/>
      <c r="I10" s="9">
        <v>0</v>
      </c>
      <c r="K10" s="19">
        <f t="shared" si="0"/>
        <v>0</v>
      </c>
      <c r="M10" s="9">
        <v>0</v>
      </c>
      <c r="N10" s="9"/>
      <c r="O10" s="9">
        <v>0</v>
      </c>
      <c r="P10" s="9"/>
      <c r="Q10" s="9">
        <v>57940927</v>
      </c>
      <c r="R10" s="9"/>
      <c r="S10" s="9">
        <v>57940927</v>
      </c>
      <c r="U10" s="19">
        <f t="shared" si="1"/>
        <v>1.3026518207847263E-2</v>
      </c>
    </row>
    <row r="11" spans="1:21" ht="18.75" x14ac:dyDescent="0.45">
      <c r="A11" s="3" t="s">
        <v>21</v>
      </c>
      <c r="C11" s="9">
        <v>0</v>
      </c>
      <c r="D11" s="9"/>
      <c r="E11" s="9">
        <v>-916599044</v>
      </c>
      <c r="F11" s="9"/>
      <c r="G11" s="9">
        <v>0</v>
      </c>
      <c r="H11" s="9"/>
      <c r="I11" s="9">
        <v>-916599044</v>
      </c>
      <c r="K11" s="19">
        <f t="shared" si="0"/>
        <v>-0.73336149064992029</v>
      </c>
      <c r="M11" s="9">
        <v>0</v>
      </c>
      <c r="N11" s="9"/>
      <c r="O11" s="9">
        <v>537230117</v>
      </c>
      <c r="P11" s="9"/>
      <c r="Q11" s="9">
        <v>-1383615154</v>
      </c>
      <c r="R11" s="9"/>
      <c r="S11" s="9">
        <v>-846385037</v>
      </c>
      <c r="U11" s="19">
        <f t="shared" si="1"/>
        <v>-0.19028777525996399</v>
      </c>
    </row>
    <row r="12" spans="1:21" ht="18.75" x14ac:dyDescent="0.45">
      <c r="A12" s="3" t="s">
        <v>264</v>
      </c>
      <c r="C12" s="9">
        <v>0</v>
      </c>
      <c r="D12" s="9"/>
      <c r="E12" s="9">
        <v>0</v>
      </c>
      <c r="F12" s="9"/>
      <c r="G12" s="9">
        <v>0</v>
      </c>
      <c r="H12" s="9"/>
      <c r="I12" s="9">
        <v>0</v>
      </c>
      <c r="K12" s="19">
        <f t="shared" si="0"/>
        <v>0</v>
      </c>
      <c r="M12" s="9">
        <v>0</v>
      </c>
      <c r="N12" s="9"/>
      <c r="O12" s="9">
        <v>0</v>
      </c>
      <c r="P12" s="9"/>
      <c r="Q12" s="9">
        <v>-1545911940</v>
      </c>
      <c r="R12" s="9"/>
      <c r="S12" s="9">
        <v>-1545911940</v>
      </c>
      <c r="U12" s="19">
        <f t="shared" si="1"/>
        <v>-0.34755829906101576</v>
      </c>
    </row>
    <row r="13" spans="1:21" ht="18.75" x14ac:dyDescent="0.45">
      <c r="A13" s="3" t="s">
        <v>252</v>
      </c>
      <c r="C13" s="9">
        <v>0</v>
      </c>
      <c r="D13" s="9"/>
      <c r="E13" s="9">
        <v>0</v>
      </c>
      <c r="F13" s="9"/>
      <c r="G13" s="9">
        <v>0</v>
      </c>
      <c r="H13" s="9"/>
      <c r="I13" s="9">
        <v>0</v>
      </c>
      <c r="K13" s="19">
        <f t="shared" si="0"/>
        <v>0</v>
      </c>
      <c r="M13" s="9">
        <v>3474000000</v>
      </c>
      <c r="N13" s="9"/>
      <c r="O13" s="9">
        <v>0</v>
      </c>
      <c r="P13" s="9"/>
      <c r="Q13" s="9">
        <v>-3999419724</v>
      </c>
      <c r="R13" s="9"/>
      <c r="S13" s="9">
        <v>-525419724</v>
      </c>
      <c r="U13" s="19">
        <f t="shared" si="1"/>
        <v>-0.11812702964604076</v>
      </c>
    </row>
    <row r="14" spans="1:21" ht="18.75" x14ac:dyDescent="0.45">
      <c r="A14" s="3" t="s">
        <v>265</v>
      </c>
      <c r="C14" s="9">
        <v>0</v>
      </c>
      <c r="D14" s="9"/>
      <c r="E14" s="9">
        <v>0</v>
      </c>
      <c r="F14" s="9"/>
      <c r="G14" s="9">
        <v>0</v>
      </c>
      <c r="H14" s="9"/>
      <c r="I14" s="9">
        <v>0</v>
      </c>
      <c r="K14" s="19">
        <f t="shared" si="0"/>
        <v>0</v>
      </c>
      <c r="M14" s="9">
        <v>0</v>
      </c>
      <c r="N14" s="9"/>
      <c r="O14" s="9">
        <v>0</v>
      </c>
      <c r="P14" s="9"/>
      <c r="Q14" s="9">
        <v>-3628592128</v>
      </c>
      <c r="R14" s="9"/>
      <c r="S14" s="9">
        <v>-3628592128</v>
      </c>
      <c r="U14" s="19">
        <f t="shared" si="1"/>
        <v>-0.81579504974511785</v>
      </c>
    </row>
    <row r="15" spans="1:21" ht="18.75" x14ac:dyDescent="0.45">
      <c r="A15" s="3" t="s">
        <v>266</v>
      </c>
      <c r="C15" s="9">
        <v>0</v>
      </c>
      <c r="D15" s="9"/>
      <c r="E15" s="9">
        <v>0</v>
      </c>
      <c r="F15" s="9"/>
      <c r="G15" s="9">
        <v>0</v>
      </c>
      <c r="H15" s="9"/>
      <c r="I15" s="9">
        <v>0</v>
      </c>
      <c r="K15" s="19">
        <f t="shared" si="0"/>
        <v>0</v>
      </c>
      <c r="M15" s="9">
        <v>0</v>
      </c>
      <c r="N15" s="9"/>
      <c r="O15" s="9">
        <v>0</v>
      </c>
      <c r="P15" s="9"/>
      <c r="Q15" s="9">
        <v>-5118092251</v>
      </c>
      <c r="R15" s="9"/>
      <c r="S15" s="9">
        <v>-5118092251</v>
      </c>
      <c r="U15" s="19">
        <f t="shared" si="1"/>
        <v>-1.1506706114158904</v>
      </c>
    </row>
    <row r="16" spans="1:21" ht="18.75" x14ac:dyDescent="0.45">
      <c r="A16" s="3" t="s">
        <v>19</v>
      </c>
      <c r="C16" s="9">
        <v>0</v>
      </c>
      <c r="D16" s="9"/>
      <c r="E16" s="9">
        <v>34185496712</v>
      </c>
      <c r="F16" s="9"/>
      <c r="G16" s="9">
        <v>0</v>
      </c>
      <c r="H16" s="9"/>
      <c r="I16" s="9">
        <v>34185496712</v>
      </c>
      <c r="K16" s="19">
        <f t="shared" si="0"/>
        <v>27.351465170544376</v>
      </c>
      <c r="M16" s="9">
        <v>0</v>
      </c>
      <c r="N16" s="9"/>
      <c r="O16" s="9">
        <v>31222825409</v>
      </c>
      <c r="P16" s="9"/>
      <c r="Q16" s="9">
        <v>506600374</v>
      </c>
      <c r="R16" s="9"/>
      <c r="S16" s="9">
        <v>31729425783</v>
      </c>
      <c r="U16" s="19">
        <f t="shared" si="1"/>
        <v>7.1335403847920462</v>
      </c>
    </row>
    <row r="17" spans="1:21" ht="18.75" x14ac:dyDescent="0.45">
      <c r="A17" s="3" t="s">
        <v>255</v>
      </c>
      <c r="C17" s="9">
        <v>0</v>
      </c>
      <c r="D17" s="9"/>
      <c r="E17" s="9">
        <v>0</v>
      </c>
      <c r="F17" s="9"/>
      <c r="G17" s="9">
        <v>0</v>
      </c>
      <c r="H17" s="9"/>
      <c r="I17" s="9">
        <v>0</v>
      </c>
      <c r="K17" s="19">
        <f t="shared" si="0"/>
        <v>0</v>
      </c>
      <c r="M17" s="9">
        <v>139922860</v>
      </c>
      <c r="N17" s="9"/>
      <c r="O17" s="9">
        <v>0</v>
      </c>
      <c r="P17" s="9"/>
      <c r="Q17" s="9">
        <v>-279519376</v>
      </c>
      <c r="R17" s="9"/>
      <c r="S17" s="9">
        <v>-139596516</v>
      </c>
      <c r="U17" s="19">
        <f t="shared" si="1"/>
        <v>-3.1384664546807155E-2</v>
      </c>
    </row>
    <row r="18" spans="1:21" ht="18.75" x14ac:dyDescent="0.45">
      <c r="A18" s="3" t="s">
        <v>267</v>
      </c>
      <c r="C18" s="9">
        <v>0</v>
      </c>
      <c r="D18" s="9"/>
      <c r="E18" s="9">
        <v>0</v>
      </c>
      <c r="F18" s="9"/>
      <c r="G18" s="9">
        <v>0</v>
      </c>
      <c r="H18" s="9"/>
      <c r="I18" s="9">
        <v>0</v>
      </c>
      <c r="K18" s="19">
        <f t="shared" si="0"/>
        <v>0</v>
      </c>
      <c r="M18" s="9">
        <v>0</v>
      </c>
      <c r="N18" s="9"/>
      <c r="O18" s="9">
        <v>0</v>
      </c>
      <c r="P18" s="9"/>
      <c r="Q18" s="9">
        <v>425196000</v>
      </c>
      <c r="R18" s="9"/>
      <c r="S18" s="9">
        <v>425196000</v>
      </c>
      <c r="U18" s="19">
        <f t="shared" si="1"/>
        <v>9.5594318604944384E-2</v>
      </c>
    </row>
    <row r="19" spans="1:21" ht="18.75" x14ac:dyDescent="0.45">
      <c r="A19" s="3" t="s">
        <v>268</v>
      </c>
      <c r="C19" s="9">
        <v>0</v>
      </c>
      <c r="D19" s="9"/>
      <c r="E19" s="9">
        <v>0</v>
      </c>
      <c r="F19" s="9"/>
      <c r="G19" s="9">
        <v>0</v>
      </c>
      <c r="H19" s="9"/>
      <c r="I19" s="9">
        <v>0</v>
      </c>
      <c r="K19" s="19">
        <f t="shared" si="0"/>
        <v>0</v>
      </c>
      <c r="M19" s="9">
        <v>0</v>
      </c>
      <c r="N19" s="9"/>
      <c r="O19" s="9">
        <v>0</v>
      </c>
      <c r="P19" s="9"/>
      <c r="Q19" s="9">
        <v>1898243</v>
      </c>
      <c r="R19" s="9"/>
      <c r="S19" s="9">
        <v>1898243</v>
      </c>
      <c r="U19" s="19">
        <f t="shared" si="1"/>
        <v>4.2677082129560356E-4</v>
      </c>
    </row>
    <row r="20" spans="1:21" ht="18.75" x14ac:dyDescent="0.45">
      <c r="A20" s="3" t="s">
        <v>257</v>
      </c>
      <c r="C20" s="9">
        <v>0</v>
      </c>
      <c r="D20" s="9"/>
      <c r="E20" s="9">
        <v>0</v>
      </c>
      <c r="F20" s="9"/>
      <c r="G20" s="9">
        <v>0</v>
      </c>
      <c r="H20" s="9"/>
      <c r="I20" s="9">
        <v>0</v>
      </c>
      <c r="K20" s="19">
        <f t="shared" si="0"/>
        <v>0</v>
      </c>
      <c r="M20" s="9">
        <v>4250000000</v>
      </c>
      <c r="N20" s="9"/>
      <c r="O20" s="9">
        <v>0</v>
      </c>
      <c r="P20" s="9"/>
      <c r="Q20" s="9">
        <v>-892154542</v>
      </c>
      <c r="R20" s="9"/>
      <c r="S20" s="9">
        <v>3357845458</v>
      </c>
      <c r="U20" s="19">
        <f t="shared" si="1"/>
        <v>0.75492466659662227</v>
      </c>
    </row>
    <row r="21" spans="1:21" ht="18.75" x14ac:dyDescent="0.45">
      <c r="A21" s="3" t="s">
        <v>269</v>
      </c>
      <c r="C21" s="9">
        <v>0</v>
      </c>
      <c r="D21" s="9"/>
      <c r="E21" s="9">
        <v>0</v>
      </c>
      <c r="F21" s="9"/>
      <c r="G21" s="9">
        <v>0</v>
      </c>
      <c r="H21" s="9"/>
      <c r="I21" s="9">
        <v>0</v>
      </c>
      <c r="K21" s="19">
        <f t="shared" si="0"/>
        <v>0</v>
      </c>
      <c r="M21" s="9">
        <v>0</v>
      </c>
      <c r="N21" s="9"/>
      <c r="O21" s="9">
        <v>0</v>
      </c>
      <c r="P21" s="9"/>
      <c r="Q21" s="9">
        <v>3204818160</v>
      </c>
      <c r="R21" s="9"/>
      <c r="S21" s="9">
        <v>3204818160</v>
      </c>
      <c r="U21" s="19">
        <f t="shared" si="1"/>
        <v>0.72052043824013312</v>
      </c>
    </row>
    <row r="22" spans="1:21" ht="18.75" x14ac:dyDescent="0.45">
      <c r="A22" s="3" t="s">
        <v>25</v>
      </c>
      <c r="C22" s="9">
        <v>0</v>
      </c>
      <c r="D22" s="9"/>
      <c r="E22" s="9">
        <v>18991917690</v>
      </c>
      <c r="F22" s="9"/>
      <c r="G22" s="9">
        <v>0</v>
      </c>
      <c r="H22" s="9"/>
      <c r="I22" s="9">
        <v>18991917690</v>
      </c>
      <c r="K22" s="19">
        <f t="shared" si="0"/>
        <v>15.195238483620971</v>
      </c>
      <c r="M22" s="9">
        <v>0</v>
      </c>
      <c r="N22" s="9"/>
      <c r="O22" s="9">
        <v>19074056499</v>
      </c>
      <c r="P22" s="9"/>
      <c r="Q22" s="9">
        <v>5092188</v>
      </c>
      <c r="R22" s="9"/>
      <c r="S22" s="9">
        <v>19079148687</v>
      </c>
      <c r="U22" s="19">
        <f t="shared" si="1"/>
        <v>4.2894529071209142</v>
      </c>
    </row>
    <row r="23" spans="1:21" ht="18.75" x14ac:dyDescent="0.45">
      <c r="A23" s="3" t="s">
        <v>270</v>
      </c>
      <c r="C23" s="9">
        <v>0</v>
      </c>
      <c r="D23" s="9"/>
      <c r="E23" s="9">
        <v>0</v>
      </c>
      <c r="F23" s="9"/>
      <c r="G23" s="9">
        <v>0</v>
      </c>
      <c r="H23" s="9"/>
      <c r="I23" s="9">
        <v>0</v>
      </c>
      <c r="K23" s="19">
        <f t="shared" si="0"/>
        <v>0</v>
      </c>
      <c r="M23" s="9">
        <v>0</v>
      </c>
      <c r="N23" s="9"/>
      <c r="O23" s="9">
        <v>0</v>
      </c>
      <c r="P23" s="9"/>
      <c r="Q23" s="9">
        <v>196688012</v>
      </c>
      <c r="R23" s="9"/>
      <c r="S23" s="9">
        <v>196688012</v>
      </c>
      <c r="U23" s="19">
        <f t="shared" si="1"/>
        <v>4.4220210173428545E-2</v>
      </c>
    </row>
    <row r="24" spans="1:21" ht="18.75" x14ac:dyDescent="0.45">
      <c r="A24" s="3" t="s">
        <v>263</v>
      </c>
      <c r="C24" s="9">
        <v>0</v>
      </c>
      <c r="D24" s="9"/>
      <c r="E24" s="9">
        <v>0</v>
      </c>
      <c r="F24" s="9"/>
      <c r="G24" s="9">
        <v>0</v>
      </c>
      <c r="H24" s="9"/>
      <c r="I24" s="9">
        <v>0</v>
      </c>
      <c r="K24" s="19">
        <f t="shared" si="0"/>
        <v>0</v>
      </c>
      <c r="M24" s="9">
        <v>0</v>
      </c>
      <c r="N24" s="9"/>
      <c r="O24" s="9">
        <v>0</v>
      </c>
      <c r="P24" s="9"/>
      <c r="Q24" s="9">
        <v>151446</v>
      </c>
      <c r="R24" s="9"/>
      <c r="S24" s="9">
        <v>151446</v>
      </c>
      <c r="U24" s="19">
        <f t="shared" si="1"/>
        <v>3.4048714417455495E-5</v>
      </c>
    </row>
    <row r="25" spans="1:21" ht="18.75" x14ac:dyDescent="0.45">
      <c r="A25" s="3" t="s">
        <v>271</v>
      </c>
      <c r="C25" s="9">
        <v>0</v>
      </c>
      <c r="D25" s="9"/>
      <c r="E25" s="9">
        <v>0</v>
      </c>
      <c r="F25" s="9"/>
      <c r="G25" s="9">
        <v>0</v>
      </c>
      <c r="H25" s="9"/>
      <c r="I25" s="9">
        <v>0</v>
      </c>
      <c r="K25" s="19">
        <f t="shared" si="0"/>
        <v>0</v>
      </c>
      <c r="M25" s="9">
        <v>0</v>
      </c>
      <c r="N25" s="9"/>
      <c r="O25" s="9">
        <v>0</v>
      </c>
      <c r="P25" s="9"/>
      <c r="Q25" s="9">
        <v>-64085768</v>
      </c>
      <c r="R25" s="9"/>
      <c r="S25" s="9">
        <v>-64085768</v>
      </c>
      <c r="U25" s="19">
        <f t="shared" si="1"/>
        <v>-1.4408026708234673E-2</v>
      </c>
    </row>
    <row r="26" spans="1:21" ht="18.75" x14ac:dyDescent="0.45">
      <c r="A26" s="3" t="s">
        <v>18</v>
      </c>
      <c r="C26" s="9">
        <v>0</v>
      </c>
      <c r="D26" s="9"/>
      <c r="E26" s="9">
        <v>14113541443</v>
      </c>
      <c r="F26" s="9"/>
      <c r="G26" s="9">
        <v>0</v>
      </c>
      <c r="H26" s="9"/>
      <c r="I26" s="9">
        <v>14113541443</v>
      </c>
      <c r="K26" s="19">
        <f t="shared" si="0"/>
        <v>11.292099701325792</v>
      </c>
      <c r="M26" s="9">
        <v>17821782000</v>
      </c>
      <c r="N26" s="9"/>
      <c r="O26" s="9">
        <v>92379764721</v>
      </c>
      <c r="P26" s="9"/>
      <c r="Q26" s="9">
        <v>0</v>
      </c>
      <c r="R26" s="9"/>
      <c r="S26" s="9">
        <v>110201546721</v>
      </c>
      <c r="U26" s="19">
        <f t="shared" si="1"/>
        <v>24.775966302610886</v>
      </c>
    </row>
    <row r="27" spans="1:21" ht="18.75" x14ac:dyDescent="0.45">
      <c r="A27" s="3" t="s">
        <v>20</v>
      </c>
      <c r="C27" s="9">
        <v>0</v>
      </c>
      <c r="D27" s="9"/>
      <c r="E27" s="9">
        <v>18572069752</v>
      </c>
      <c r="F27" s="9"/>
      <c r="G27" s="9">
        <v>0</v>
      </c>
      <c r="H27" s="9"/>
      <c r="I27" s="9">
        <v>18572069752</v>
      </c>
      <c r="K27" s="19">
        <f t="shared" si="0"/>
        <v>14.859322456134938</v>
      </c>
      <c r="M27" s="9">
        <v>96022500000</v>
      </c>
      <c r="N27" s="9"/>
      <c r="O27" s="9">
        <v>141551352188</v>
      </c>
      <c r="P27" s="9"/>
      <c r="Q27" s="9">
        <v>0</v>
      </c>
      <c r="R27" s="9"/>
      <c r="S27" s="9">
        <v>237573852188</v>
      </c>
      <c r="U27" s="19">
        <f t="shared" si="1"/>
        <v>53.412333413916492</v>
      </c>
    </row>
    <row r="28" spans="1:21" ht="18.75" x14ac:dyDescent="0.45">
      <c r="A28" s="3" t="s">
        <v>26</v>
      </c>
      <c r="C28" s="9">
        <v>0</v>
      </c>
      <c r="D28" s="9"/>
      <c r="E28" s="9">
        <v>1581037269</v>
      </c>
      <c r="F28" s="9"/>
      <c r="G28" s="9">
        <v>0</v>
      </c>
      <c r="H28" s="9"/>
      <c r="I28" s="9">
        <v>1581037269</v>
      </c>
      <c r="K28" s="19">
        <f t="shared" si="0"/>
        <v>1.2649716972287384</v>
      </c>
      <c r="M28" s="9">
        <v>0</v>
      </c>
      <c r="N28" s="9"/>
      <c r="O28" s="9">
        <v>1592440633</v>
      </c>
      <c r="P28" s="9"/>
      <c r="Q28" s="9">
        <v>0</v>
      </c>
      <c r="R28" s="9"/>
      <c r="S28" s="9">
        <v>1592440633</v>
      </c>
      <c r="U28" s="19">
        <f t="shared" si="1"/>
        <v>0.35801907174682102</v>
      </c>
    </row>
    <row r="29" spans="1:21" ht="18.75" x14ac:dyDescent="0.45">
      <c r="A29" s="3" t="s">
        <v>22</v>
      </c>
      <c r="C29" s="9">
        <v>0</v>
      </c>
      <c r="D29" s="9"/>
      <c r="E29" s="9">
        <v>0</v>
      </c>
      <c r="F29" s="9"/>
      <c r="G29" s="9">
        <v>0</v>
      </c>
      <c r="H29" s="9"/>
      <c r="I29" s="9">
        <v>0</v>
      </c>
      <c r="K29" s="19">
        <f t="shared" si="0"/>
        <v>0</v>
      </c>
      <c r="M29" s="9">
        <v>0</v>
      </c>
      <c r="N29" s="9"/>
      <c r="O29" s="9">
        <v>-472891</v>
      </c>
      <c r="P29" s="9"/>
      <c r="Q29" s="9">
        <v>0</v>
      </c>
      <c r="R29" s="9"/>
      <c r="S29" s="9">
        <v>-472891</v>
      </c>
      <c r="U29" s="19">
        <f t="shared" si="1"/>
        <v>-1.0631730524137281E-4</v>
      </c>
    </row>
    <row r="30" spans="1:21" ht="18.75" x14ac:dyDescent="0.45">
      <c r="A30" s="3" t="s">
        <v>15</v>
      </c>
      <c r="C30" s="9">
        <v>0</v>
      </c>
      <c r="D30" s="9"/>
      <c r="E30" s="9">
        <v>0</v>
      </c>
      <c r="F30" s="9"/>
      <c r="G30" s="9">
        <v>0</v>
      </c>
      <c r="H30" s="9"/>
      <c r="I30" s="9">
        <v>0</v>
      </c>
      <c r="K30" s="19">
        <f t="shared" si="0"/>
        <v>0</v>
      </c>
      <c r="M30" s="9">
        <v>0</v>
      </c>
      <c r="N30" s="9"/>
      <c r="O30" s="9">
        <v>0</v>
      </c>
      <c r="P30" s="9"/>
      <c r="Q30" s="9">
        <v>0</v>
      </c>
      <c r="R30" s="9"/>
      <c r="S30" s="9">
        <v>0</v>
      </c>
      <c r="U30" s="19">
        <f t="shared" si="1"/>
        <v>0</v>
      </c>
    </row>
    <row r="31" spans="1:21" ht="18.75" x14ac:dyDescent="0.45">
      <c r="A31" s="3" t="s">
        <v>17</v>
      </c>
      <c r="C31" s="9">
        <v>0</v>
      </c>
      <c r="D31" s="9"/>
      <c r="E31" s="9">
        <v>0</v>
      </c>
      <c r="F31" s="9"/>
      <c r="G31" s="9">
        <v>0</v>
      </c>
      <c r="H31" s="9"/>
      <c r="I31" s="9">
        <v>0</v>
      </c>
      <c r="K31" s="19">
        <f t="shared" si="0"/>
        <v>0</v>
      </c>
      <c r="M31" s="9">
        <v>0</v>
      </c>
      <c r="N31" s="9"/>
      <c r="O31" s="9">
        <v>0</v>
      </c>
      <c r="P31" s="9"/>
      <c r="Q31" s="9">
        <v>0</v>
      </c>
      <c r="R31" s="9"/>
      <c r="S31" s="9">
        <v>0</v>
      </c>
      <c r="U31" s="19">
        <f t="shared" si="1"/>
        <v>0</v>
      </c>
    </row>
    <row r="32" spans="1:21" ht="18.75" x14ac:dyDescent="0.45">
      <c r="A32" s="3" t="s">
        <v>27</v>
      </c>
      <c r="C32" s="9">
        <v>0</v>
      </c>
      <c r="D32" s="9"/>
      <c r="E32" s="9">
        <v>5679134620</v>
      </c>
      <c r="F32" s="9"/>
      <c r="G32" s="9">
        <v>0</v>
      </c>
      <c r="H32" s="9"/>
      <c r="I32" s="9">
        <v>5679134620</v>
      </c>
      <c r="K32" s="19">
        <f t="shared" si="0"/>
        <v>4.5438173406220237</v>
      </c>
      <c r="M32" s="9">
        <v>0</v>
      </c>
      <c r="N32" s="9"/>
      <c r="O32" s="9">
        <v>4398300556</v>
      </c>
      <c r="P32" s="9"/>
      <c r="Q32" s="9">
        <v>0</v>
      </c>
      <c r="R32" s="9"/>
      <c r="S32" s="9">
        <v>4398300556</v>
      </c>
      <c r="U32" s="19">
        <f t="shared" si="1"/>
        <v>0.98884407348744585</v>
      </c>
    </row>
    <row r="33" spans="1:21" ht="18.75" x14ac:dyDescent="0.45">
      <c r="A33" s="3" t="s">
        <v>28</v>
      </c>
      <c r="C33" s="9">
        <v>0</v>
      </c>
      <c r="D33" s="9"/>
      <c r="E33" s="9">
        <v>2718372271</v>
      </c>
      <c r="F33" s="9"/>
      <c r="G33" s="9">
        <v>0</v>
      </c>
      <c r="H33" s="9"/>
      <c r="I33" s="9">
        <v>2718372271</v>
      </c>
      <c r="K33" s="19">
        <f t="shared" si="0"/>
        <v>2.1749417630878192</v>
      </c>
      <c r="M33" s="9">
        <v>0</v>
      </c>
      <c r="N33" s="9"/>
      <c r="O33" s="9">
        <v>4943853323</v>
      </c>
      <c r="P33" s="9"/>
      <c r="Q33" s="9">
        <v>0</v>
      </c>
      <c r="R33" s="9"/>
      <c r="S33" s="9">
        <v>4943853323</v>
      </c>
      <c r="U33" s="19">
        <f t="shared" si="1"/>
        <v>1.11149749690725</v>
      </c>
    </row>
    <row r="34" spans="1:21" ht="18.75" x14ac:dyDescent="0.45">
      <c r="A34" s="3" t="s">
        <v>24</v>
      </c>
      <c r="C34" s="9">
        <v>0</v>
      </c>
      <c r="D34" s="9"/>
      <c r="E34" s="9">
        <v>2921706529</v>
      </c>
      <c r="F34" s="9"/>
      <c r="G34" s="9">
        <v>0</v>
      </c>
      <c r="H34" s="9"/>
      <c r="I34" s="9">
        <v>2921706529</v>
      </c>
      <c r="K34" s="19">
        <f t="shared" si="0"/>
        <v>2.3376274166712361</v>
      </c>
      <c r="M34" s="9">
        <v>0</v>
      </c>
      <c r="N34" s="9"/>
      <c r="O34" s="9">
        <v>2990055924</v>
      </c>
      <c r="P34" s="9"/>
      <c r="Q34" s="9">
        <v>0</v>
      </c>
      <c r="R34" s="9"/>
      <c r="S34" s="9">
        <v>2990055924</v>
      </c>
      <c r="U34" s="19">
        <f t="shared" si="1"/>
        <v>0.67223670647291456</v>
      </c>
    </row>
    <row r="35" spans="1:21" ht="18.75" x14ac:dyDescent="0.45">
      <c r="A35" s="3" t="s">
        <v>30</v>
      </c>
      <c r="C35" s="9">
        <v>0</v>
      </c>
      <c r="D35" s="9"/>
      <c r="E35" s="9">
        <v>5282317889</v>
      </c>
      <c r="F35" s="9"/>
      <c r="G35" s="9">
        <v>0</v>
      </c>
      <c r="H35" s="9"/>
      <c r="I35" s="9">
        <v>5282317889</v>
      </c>
      <c r="K35" s="19">
        <f t="shared" si="0"/>
        <v>4.2263283455527807</v>
      </c>
      <c r="M35" s="9">
        <v>0</v>
      </c>
      <c r="N35" s="9"/>
      <c r="O35" s="9">
        <v>5282317889</v>
      </c>
      <c r="P35" s="9"/>
      <c r="Q35" s="9">
        <v>0</v>
      </c>
      <c r="R35" s="9"/>
      <c r="S35" s="9">
        <v>5282317889</v>
      </c>
      <c r="U35" s="19">
        <f t="shared" si="1"/>
        <v>1.1875924967630533</v>
      </c>
    </row>
    <row r="36" spans="1:21" ht="18.75" thickBot="1" x14ac:dyDescent="0.45">
      <c r="C36" s="16">
        <f>SUM(C8:C35)</f>
        <v>0</v>
      </c>
      <c r="D36" s="9"/>
      <c r="E36" s="16">
        <f>SUM(E8:E35)</f>
        <v>118708397717</v>
      </c>
      <c r="F36" s="9"/>
      <c r="G36" s="16">
        <f>SUM(G35)</f>
        <v>0</v>
      </c>
      <c r="H36" s="9"/>
      <c r="I36" s="16">
        <f>SUM(I8:I35)</f>
        <v>124985979723</v>
      </c>
      <c r="K36" s="24">
        <f>SUM(K8:K35)</f>
        <v>100.00000000000001</v>
      </c>
      <c r="M36" s="16">
        <f>SUM(M8:M35)</f>
        <v>162128574300</v>
      </c>
      <c r="O36" s="16">
        <f>SUM(O8:O35)</f>
        <v>322483685135</v>
      </c>
      <c r="Q36" s="16">
        <f>SUM(Q8:Q35)</f>
        <v>-39820135588</v>
      </c>
      <c r="S36" s="16">
        <f>SUM(S8:S35)</f>
        <v>444792123847</v>
      </c>
      <c r="U36" s="23">
        <f>SUM(U8:U35)</f>
        <v>100.00000000000001</v>
      </c>
    </row>
    <row r="37" spans="1:21" ht="18.75" thickTop="1" x14ac:dyDescent="0.4"/>
  </sheetData>
  <mergeCells count="7">
    <mergeCell ref="A2:U2"/>
    <mergeCell ref="A3:U3"/>
    <mergeCell ref="A4:U4"/>
    <mergeCell ref="U7"/>
    <mergeCell ref="M6:U6"/>
    <mergeCell ref="C6:K6"/>
    <mergeCell ref="A6:A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51"/>
  <sheetViews>
    <sheetView rightToLeft="1" topLeftCell="A26" workbookViewId="0">
      <selection activeCell="C50" sqref="C50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0.7109375" style="1" bestFit="1" customWidth="1"/>
    <col min="12" max="12" width="1" style="1" customWidth="1"/>
    <col min="13" max="13" width="22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7.75" x14ac:dyDescent="0.4">
      <c r="A3" s="2" t="s">
        <v>212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27.75" x14ac:dyDescent="0.4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27.75" x14ac:dyDescent="0.4">
      <c r="A6" s="14" t="s">
        <v>216</v>
      </c>
      <c r="C6" s="10" t="s">
        <v>214</v>
      </c>
      <c r="D6" s="10" t="s">
        <v>214</v>
      </c>
      <c r="E6" s="10" t="s">
        <v>214</v>
      </c>
      <c r="F6" s="10" t="s">
        <v>214</v>
      </c>
      <c r="G6" s="10" t="s">
        <v>214</v>
      </c>
      <c r="H6" s="10" t="s">
        <v>214</v>
      </c>
      <c r="I6" s="10" t="s">
        <v>214</v>
      </c>
      <c r="K6" s="10" t="s">
        <v>215</v>
      </c>
      <c r="L6" s="10" t="s">
        <v>215</v>
      </c>
      <c r="M6" s="10" t="s">
        <v>215</v>
      </c>
      <c r="N6" s="10" t="s">
        <v>215</v>
      </c>
      <c r="O6" s="10" t="s">
        <v>215</v>
      </c>
      <c r="P6" s="10" t="s">
        <v>215</v>
      </c>
      <c r="Q6" s="10" t="s">
        <v>215</v>
      </c>
    </row>
    <row r="7" spans="1:17" ht="27.75" x14ac:dyDescent="0.4">
      <c r="A7" s="10" t="s">
        <v>216</v>
      </c>
      <c r="C7" s="17" t="s">
        <v>282</v>
      </c>
      <c r="E7" s="17" t="s">
        <v>279</v>
      </c>
      <c r="G7" s="17" t="s">
        <v>280</v>
      </c>
      <c r="I7" s="17" t="s">
        <v>283</v>
      </c>
      <c r="K7" s="17" t="s">
        <v>282</v>
      </c>
      <c r="M7" s="17" t="s">
        <v>279</v>
      </c>
      <c r="O7" s="17" t="s">
        <v>280</v>
      </c>
      <c r="Q7" s="15" t="s">
        <v>283</v>
      </c>
    </row>
    <row r="8" spans="1:17" ht="18.75" x14ac:dyDescent="0.45">
      <c r="A8" s="3" t="s">
        <v>81</v>
      </c>
      <c r="C8" s="9">
        <v>23915956887</v>
      </c>
      <c r="D8" s="9"/>
      <c r="E8" s="9">
        <v>23413875</v>
      </c>
      <c r="F8" s="9"/>
      <c r="G8" s="9">
        <v>-2438586182</v>
      </c>
      <c r="H8" s="9"/>
      <c r="I8" s="9">
        <v>21500784580</v>
      </c>
      <c r="J8" s="9"/>
      <c r="K8" s="9">
        <v>239152984348</v>
      </c>
      <c r="L8" s="9"/>
      <c r="M8" s="9">
        <v>-273509875</v>
      </c>
      <c r="N8" s="9"/>
      <c r="O8" s="9">
        <v>-8830604697</v>
      </c>
      <c r="P8" s="9"/>
      <c r="Q8" s="9">
        <v>230048869776</v>
      </c>
    </row>
    <row r="9" spans="1:17" ht="18.75" x14ac:dyDescent="0.45">
      <c r="A9" s="3" t="s">
        <v>60</v>
      </c>
      <c r="C9" s="9">
        <v>759397818</v>
      </c>
      <c r="D9" s="9"/>
      <c r="E9" s="9">
        <v>-743995924</v>
      </c>
      <c r="F9" s="9"/>
      <c r="G9" s="9">
        <v>418714795</v>
      </c>
      <c r="H9" s="9"/>
      <c r="I9" s="9">
        <v>434116689</v>
      </c>
      <c r="J9" s="9"/>
      <c r="K9" s="9">
        <v>25328987099</v>
      </c>
      <c r="L9" s="9"/>
      <c r="M9" s="9">
        <v>1573013841</v>
      </c>
      <c r="N9" s="9"/>
      <c r="O9" s="9">
        <v>3224484570</v>
      </c>
      <c r="P9" s="9"/>
      <c r="Q9" s="9">
        <v>30126485510</v>
      </c>
    </row>
    <row r="10" spans="1:17" ht="18.75" x14ac:dyDescent="0.45">
      <c r="A10" s="3" t="s">
        <v>87</v>
      </c>
      <c r="C10" s="9">
        <v>40066303074</v>
      </c>
      <c r="D10" s="9"/>
      <c r="E10" s="9">
        <v>-3947586907</v>
      </c>
      <c r="F10" s="9"/>
      <c r="G10" s="9">
        <v>-7571475302</v>
      </c>
      <c r="H10" s="9"/>
      <c r="I10" s="9">
        <v>28547240865</v>
      </c>
      <c r="J10" s="9"/>
      <c r="K10" s="9">
        <v>398135481156</v>
      </c>
      <c r="L10" s="9"/>
      <c r="M10" s="9">
        <v>25503225592</v>
      </c>
      <c r="N10" s="9"/>
      <c r="O10" s="9">
        <v>-7571475302</v>
      </c>
      <c r="P10" s="9"/>
      <c r="Q10" s="9">
        <v>416067231446</v>
      </c>
    </row>
    <row r="11" spans="1:17" ht="18.75" x14ac:dyDescent="0.45">
      <c r="A11" s="3" t="s">
        <v>221</v>
      </c>
      <c r="C11" s="9">
        <v>0</v>
      </c>
      <c r="D11" s="9"/>
      <c r="E11" s="9">
        <v>0</v>
      </c>
      <c r="F11" s="9"/>
      <c r="G11" s="9">
        <v>0</v>
      </c>
      <c r="H11" s="9"/>
      <c r="I11" s="9">
        <v>0</v>
      </c>
      <c r="J11" s="9"/>
      <c r="K11" s="9">
        <v>59044363158</v>
      </c>
      <c r="L11" s="9"/>
      <c r="M11" s="9">
        <v>0</v>
      </c>
      <c r="N11" s="9"/>
      <c r="O11" s="9">
        <v>6833540652</v>
      </c>
      <c r="P11" s="9"/>
      <c r="Q11" s="9">
        <v>65877903810</v>
      </c>
    </row>
    <row r="12" spans="1:17" ht="18.75" x14ac:dyDescent="0.45">
      <c r="A12" s="3" t="s">
        <v>226</v>
      </c>
      <c r="C12" s="9">
        <v>0</v>
      </c>
      <c r="D12" s="9"/>
      <c r="E12" s="9">
        <v>0</v>
      </c>
      <c r="F12" s="9"/>
      <c r="G12" s="9">
        <v>0</v>
      </c>
      <c r="H12" s="9"/>
      <c r="I12" s="9">
        <v>0</v>
      </c>
      <c r="J12" s="9"/>
      <c r="K12" s="9">
        <v>82392857145</v>
      </c>
      <c r="L12" s="9"/>
      <c r="M12" s="9">
        <v>0</v>
      </c>
      <c r="N12" s="9"/>
      <c r="O12" s="9">
        <v>8036810779</v>
      </c>
      <c r="P12" s="9"/>
      <c r="Q12" s="9">
        <v>90429667924</v>
      </c>
    </row>
    <row r="13" spans="1:17" ht="18.75" x14ac:dyDescent="0.45">
      <c r="A13" s="3" t="s">
        <v>235</v>
      </c>
      <c r="C13" s="9">
        <v>4500000</v>
      </c>
      <c r="D13" s="9"/>
      <c r="E13" s="9">
        <v>0</v>
      </c>
      <c r="F13" s="9"/>
      <c r="G13" s="9">
        <v>0</v>
      </c>
      <c r="H13" s="9"/>
      <c r="I13" s="9">
        <v>4500000</v>
      </c>
      <c r="J13" s="9"/>
      <c r="K13" s="9">
        <v>244225927</v>
      </c>
      <c r="L13" s="9"/>
      <c r="M13" s="9">
        <v>0</v>
      </c>
      <c r="N13" s="9"/>
      <c r="O13" s="9">
        <v>273375</v>
      </c>
      <c r="P13" s="9"/>
      <c r="Q13" s="9">
        <v>244499302</v>
      </c>
    </row>
    <row r="14" spans="1:17" ht="18.75" x14ac:dyDescent="0.45">
      <c r="A14" s="3" t="s">
        <v>233</v>
      </c>
      <c r="C14" s="9">
        <v>0</v>
      </c>
      <c r="D14" s="9"/>
      <c r="E14" s="9">
        <v>0</v>
      </c>
      <c r="F14" s="9"/>
      <c r="G14" s="9">
        <v>0</v>
      </c>
      <c r="H14" s="9"/>
      <c r="I14" s="9">
        <v>0</v>
      </c>
      <c r="J14" s="9"/>
      <c r="K14" s="9">
        <v>10684933</v>
      </c>
      <c r="L14" s="9"/>
      <c r="M14" s="9">
        <v>0</v>
      </c>
      <c r="N14" s="9"/>
      <c r="O14" s="9">
        <v>181250</v>
      </c>
      <c r="P14" s="9"/>
      <c r="Q14" s="9">
        <v>10866183</v>
      </c>
    </row>
    <row r="15" spans="1:17" ht="18.75" x14ac:dyDescent="0.45">
      <c r="A15" s="3" t="s">
        <v>272</v>
      </c>
      <c r="C15" s="9">
        <v>0</v>
      </c>
      <c r="D15" s="9"/>
      <c r="E15" s="9">
        <v>0</v>
      </c>
      <c r="F15" s="9"/>
      <c r="G15" s="9">
        <v>0</v>
      </c>
      <c r="H15" s="9"/>
      <c r="I15" s="9">
        <v>0</v>
      </c>
      <c r="J15" s="9"/>
      <c r="K15" s="9">
        <v>0</v>
      </c>
      <c r="L15" s="9"/>
      <c r="M15" s="9">
        <v>0</v>
      </c>
      <c r="N15" s="9"/>
      <c r="O15" s="9">
        <v>1762552572</v>
      </c>
      <c r="P15" s="9"/>
      <c r="Q15" s="9">
        <v>1762552572</v>
      </c>
    </row>
    <row r="16" spans="1:17" ht="18.75" x14ac:dyDescent="0.45">
      <c r="A16" s="3" t="s">
        <v>78</v>
      </c>
      <c r="C16" s="9">
        <v>95441682329</v>
      </c>
      <c r="D16" s="9"/>
      <c r="E16" s="9">
        <v>0</v>
      </c>
      <c r="F16" s="9"/>
      <c r="G16" s="9">
        <v>0</v>
      </c>
      <c r="H16" s="9"/>
      <c r="I16" s="9">
        <v>95441682329</v>
      </c>
      <c r="J16" s="9"/>
      <c r="K16" s="9">
        <v>1106207004009</v>
      </c>
      <c r="L16" s="9"/>
      <c r="M16" s="9">
        <v>63809112056</v>
      </c>
      <c r="N16" s="9"/>
      <c r="O16" s="9">
        <v>981695</v>
      </c>
      <c r="P16" s="9"/>
      <c r="Q16" s="9">
        <v>1170017097760</v>
      </c>
    </row>
    <row r="17" spans="1:17" ht="18.75" x14ac:dyDescent="0.45">
      <c r="A17" s="3" t="s">
        <v>273</v>
      </c>
      <c r="C17" s="9">
        <v>0</v>
      </c>
      <c r="D17" s="9"/>
      <c r="E17" s="9">
        <v>0</v>
      </c>
      <c r="F17" s="9"/>
      <c r="G17" s="9">
        <v>0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43728650</v>
      </c>
      <c r="P17" s="9"/>
      <c r="Q17" s="9">
        <v>43728650</v>
      </c>
    </row>
    <row r="18" spans="1:17" ht="18.75" x14ac:dyDescent="0.45">
      <c r="A18" s="3" t="s">
        <v>227</v>
      </c>
      <c r="C18" s="9">
        <v>0</v>
      </c>
      <c r="D18" s="9"/>
      <c r="E18" s="9">
        <v>0</v>
      </c>
      <c r="F18" s="9"/>
      <c r="G18" s="9">
        <v>0</v>
      </c>
      <c r="H18" s="9"/>
      <c r="I18" s="9">
        <v>0</v>
      </c>
      <c r="J18" s="9"/>
      <c r="K18" s="9">
        <v>98954500980</v>
      </c>
      <c r="L18" s="9"/>
      <c r="M18" s="9">
        <v>0</v>
      </c>
      <c r="N18" s="9"/>
      <c r="O18" s="9">
        <v>44167660875</v>
      </c>
      <c r="P18" s="9"/>
      <c r="Q18" s="9">
        <v>143122161855</v>
      </c>
    </row>
    <row r="19" spans="1:17" ht="18.75" x14ac:dyDescent="0.45">
      <c r="A19" s="3" t="s">
        <v>69</v>
      </c>
      <c r="C19" s="9">
        <v>0</v>
      </c>
      <c r="D19" s="9"/>
      <c r="E19" s="9">
        <v>-745135168</v>
      </c>
      <c r="F19" s="9"/>
      <c r="G19" s="9">
        <v>0</v>
      </c>
      <c r="H19" s="9"/>
      <c r="I19" s="9">
        <v>-745135168</v>
      </c>
      <c r="J19" s="9"/>
      <c r="K19" s="9">
        <v>0</v>
      </c>
      <c r="L19" s="9"/>
      <c r="M19" s="9">
        <v>14406204559</v>
      </c>
      <c r="N19" s="9"/>
      <c r="O19" s="9">
        <v>1883156376</v>
      </c>
      <c r="P19" s="9"/>
      <c r="Q19" s="9">
        <v>16289360935</v>
      </c>
    </row>
    <row r="20" spans="1:17" ht="18.75" x14ac:dyDescent="0.45">
      <c r="A20" s="3" t="s">
        <v>117</v>
      </c>
      <c r="C20" s="9">
        <v>42124021426</v>
      </c>
      <c r="D20" s="9"/>
      <c r="E20" s="9">
        <v>0</v>
      </c>
      <c r="F20" s="9"/>
      <c r="G20" s="9">
        <v>0</v>
      </c>
      <c r="H20" s="9"/>
      <c r="I20" s="9">
        <v>42124021426</v>
      </c>
      <c r="J20" s="9"/>
      <c r="K20" s="9">
        <v>540303719768</v>
      </c>
      <c r="L20" s="9"/>
      <c r="M20" s="9">
        <v>236993528375</v>
      </c>
      <c r="N20" s="9"/>
      <c r="O20" s="9">
        <v>1094178092</v>
      </c>
      <c r="P20" s="9"/>
      <c r="Q20" s="9">
        <v>778391426235</v>
      </c>
    </row>
    <row r="21" spans="1:17" ht="18.75" x14ac:dyDescent="0.45">
      <c r="A21" s="3" t="s">
        <v>274</v>
      </c>
      <c r="C21" s="9">
        <v>0</v>
      </c>
      <c r="D21" s="9"/>
      <c r="E21" s="9">
        <v>0</v>
      </c>
      <c r="F21" s="9"/>
      <c r="G21" s="9">
        <v>0</v>
      </c>
      <c r="H21" s="9"/>
      <c r="I21" s="9">
        <v>0</v>
      </c>
      <c r="J21" s="9"/>
      <c r="K21" s="9">
        <v>0</v>
      </c>
      <c r="L21" s="9"/>
      <c r="M21" s="9">
        <v>0</v>
      </c>
      <c r="N21" s="9"/>
      <c r="O21" s="9">
        <v>829250800</v>
      </c>
      <c r="P21" s="9"/>
      <c r="Q21" s="9">
        <v>829250800</v>
      </c>
    </row>
    <row r="22" spans="1:17" ht="18.75" x14ac:dyDescent="0.45">
      <c r="A22" s="3" t="s">
        <v>229</v>
      </c>
      <c r="C22" s="9">
        <v>0</v>
      </c>
      <c r="D22" s="9"/>
      <c r="E22" s="9">
        <v>0</v>
      </c>
      <c r="F22" s="9"/>
      <c r="G22" s="9">
        <v>0</v>
      </c>
      <c r="H22" s="9"/>
      <c r="I22" s="9">
        <v>0</v>
      </c>
      <c r="J22" s="9"/>
      <c r="K22" s="9">
        <v>344540214018</v>
      </c>
      <c r="L22" s="9"/>
      <c r="M22" s="9">
        <v>0</v>
      </c>
      <c r="N22" s="9"/>
      <c r="O22" s="9">
        <v>376165183863</v>
      </c>
      <c r="P22" s="9"/>
      <c r="Q22" s="9">
        <v>720705397881</v>
      </c>
    </row>
    <row r="23" spans="1:17" ht="18.75" x14ac:dyDescent="0.45">
      <c r="A23" s="3" t="s">
        <v>66</v>
      </c>
      <c r="C23" s="9">
        <v>0</v>
      </c>
      <c r="D23" s="9"/>
      <c r="E23" s="9">
        <v>407671097</v>
      </c>
      <c r="F23" s="9"/>
      <c r="G23" s="9">
        <v>0</v>
      </c>
      <c r="H23" s="9"/>
      <c r="I23" s="9">
        <v>407671097</v>
      </c>
      <c r="J23" s="9"/>
      <c r="K23" s="9">
        <v>0</v>
      </c>
      <c r="L23" s="9"/>
      <c r="M23" s="9">
        <v>4953751973</v>
      </c>
      <c r="N23" s="9"/>
      <c r="O23" s="9">
        <v>4519180752</v>
      </c>
      <c r="P23" s="9"/>
      <c r="Q23" s="9">
        <v>9472932725</v>
      </c>
    </row>
    <row r="24" spans="1:17" ht="18.75" x14ac:dyDescent="0.45">
      <c r="A24" s="3" t="s">
        <v>224</v>
      </c>
      <c r="C24" s="9">
        <v>0</v>
      </c>
      <c r="D24" s="9"/>
      <c r="E24" s="9">
        <v>0</v>
      </c>
      <c r="F24" s="9"/>
      <c r="G24" s="9">
        <v>0</v>
      </c>
      <c r="H24" s="9"/>
      <c r="I24" s="9">
        <v>0</v>
      </c>
      <c r="J24" s="9"/>
      <c r="K24" s="9">
        <v>8054226563</v>
      </c>
      <c r="L24" s="9"/>
      <c r="M24" s="9">
        <v>0</v>
      </c>
      <c r="N24" s="9"/>
      <c r="O24" s="9">
        <v>-1341418904</v>
      </c>
      <c r="P24" s="9"/>
      <c r="Q24" s="9">
        <v>6712807659</v>
      </c>
    </row>
    <row r="25" spans="1:17" ht="18.75" x14ac:dyDescent="0.45">
      <c r="A25" s="3" t="s">
        <v>275</v>
      </c>
      <c r="C25" s="9">
        <v>0</v>
      </c>
      <c r="D25" s="9"/>
      <c r="E25" s="9">
        <v>0</v>
      </c>
      <c r="F25" s="9"/>
      <c r="G25" s="9">
        <v>0</v>
      </c>
      <c r="H25" s="9"/>
      <c r="I25" s="9">
        <v>0</v>
      </c>
      <c r="J25" s="9"/>
      <c r="K25" s="9">
        <v>0</v>
      </c>
      <c r="L25" s="9"/>
      <c r="M25" s="9">
        <v>0</v>
      </c>
      <c r="N25" s="9"/>
      <c r="O25" s="9">
        <v>586840976</v>
      </c>
      <c r="P25" s="9"/>
      <c r="Q25" s="9">
        <v>586840976</v>
      </c>
    </row>
    <row r="26" spans="1:17" ht="18.75" x14ac:dyDescent="0.45">
      <c r="A26" s="3" t="s">
        <v>123</v>
      </c>
      <c r="C26" s="9">
        <v>30280060413</v>
      </c>
      <c r="D26" s="9"/>
      <c r="E26" s="9">
        <v>0</v>
      </c>
      <c r="F26" s="9"/>
      <c r="G26" s="9">
        <v>0</v>
      </c>
      <c r="H26" s="9"/>
      <c r="I26" s="9">
        <v>30280060413</v>
      </c>
      <c r="J26" s="9"/>
      <c r="K26" s="9">
        <v>258108595360</v>
      </c>
      <c r="L26" s="9"/>
      <c r="M26" s="9">
        <v>-361412318</v>
      </c>
      <c r="N26" s="9"/>
      <c r="O26" s="9">
        <v>-1087500</v>
      </c>
      <c r="P26" s="9"/>
      <c r="Q26" s="9">
        <v>257746095542</v>
      </c>
    </row>
    <row r="27" spans="1:17" ht="18.75" x14ac:dyDescent="0.45">
      <c r="A27" s="3" t="s">
        <v>63</v>
      </c>
      <c r="C27" s="9">
        <v>0</v>
      </c>
      <c r="D27" s="9"/>
      <c r="E27" s="9">
        <v>591933293</v>
      </c>
      <c r="F27" s="9"/>
      <c r="G27" s="9">
        <v>0</v>
      </c>
      <c r="H27" s="9"/>
      <c r="I27" s="9">
        <v>591933293</v>
      </c>
      <c r="J27" s="9"/>
      <c r="K27" s="9">
        <v>0</v>
      </c>
      <c r="L27" s="9"/>
      <c r="M27" s="9">
        <v>23343848160</v>
      </c>
      <c r="N27" s="9"/>
      <c r="O27" s="9">
        <v>2962164344</v>
      </c>
      <c r="P27" s="9"/>
      <c r="Q27" s="9">
        <v>26306012504</v>
      </c>
    </row>
    <row r="28" spans="1:17" ht="18.75" x14ac:dyDescent="0.45">
      <c r="A28" s="3" t="s">
        <v>276</v>
      </c>
      <c r="C28" s="9">
        <v>0</v>
      </c>
      <c r="D28" s="9"/>
      <c r="E28" s="9">
        <v>0</v>
      </c>
      <c r="F28" s="9"/>
      <c r="G28" s="9">
        <v>0</v>
      </c>
      <c r="H28" s="9"/>
      <c r="I28" s="9">
        <v>0</v>
      </c>
      <c r="J28" s="9"/>
      <c r="K28" s="9">
        <v>0</v>
      </c>
      <c r="L28" s="9"/>
      <c r="M28" s="9">
        <v>0</v>
      </c>
      <c r="N28" s="9"/>
      <c r="O28" s="9">
        <v>1366579</v>
      </c>
      <c r="P28" s="9"/>
      <c r="Q28" s="9">
        <v>1366579</v>
      </c>
    </row>
    <row r="29" spans="1:17" ht="18.75" x14ac:dyDescent="0.45">
      <c r="A29" s="3" t="s">
        <v>277</v>
      </c>
      <c r="C29" s="9">
        <v>0</v>
      </c>
      <c r="D29" s="9"/>
      <c r="E29" s="9">
        <v>0</v>
      </c>
      <c r="F29" s="9"/>
      <c r="G29" s="9">
        <v>0</v>
      </c>
      <c r="H29" s="9"/>
      <c r="I29" s="9">
        <v>0</v>
      </c>
      <c r="J29" s="9"/>
      <c r="K29" s="9">
        <v>0</v>
      </c>
      <c r="L29" s="9"/>
      <c r="M29" s="9">
        <v>0</v>
      </c>
      <c r="N29" s="9"/>
      <c r="O29" s="9">
        <v>2292088041</v>
      </c>
      <c r="P29" s="9"/>
      <c r="Q29" s="9">
        <v>2292088041</v>
      </c>
    </row>
    <row r="30" spans="1:17" ht="18.75" x14ac:dyDescent="0.45">
      <c r="A30" s="3" t="s">
        <v>93</v>
      </c>
      <c r="C30" s="9">
        <v>14585070032</v>
      </c>
      <c r="D30" s="9"/>
      <c r="E30" s="9">
        <v>0</v>
      </c>
      <c r="F30" s="9"/>
      <c r="G30" s="9">
        <v>0</v>
      </c>
      <c r="H30" s="9"/>
      <c r="I30" s="9">
        <v>14585070032</v>
      </c>
      <c r="J30" s="9"/>
      <c r="K30" s="9">
        <v>54480255502</v>
      </c>
      <c r="L30" s="9"/>
      <c r="M30" s="9">
        <v>-181250000</v>
      </c>
      <c r="N30" s="9"/>
      <c r="O30" s="9">
        <v>0</v>
      </c>
      <c r="P30" s="9"/>
      <c r="Q30" s="9">
        <v>54299005502</v>
      </c>
    </row>
    <row r="31" spans="1:17" ht="18.75" x14ac:dyDescent="0.45">
      <c r="A31" s="3" t="s">
        <v>120</v>
      </c>
      <c r="C31" s="9">
        <v>7397260274</v>
      </c>
      <c r="D31" s="9"/>
      <c r="E31" s="9">
        <v>0</v>
      </c>
      <c r="F31" s="9"/>
      <c r="G31" s="9">
        <v>0</v>
      </c>
      <c r="H31" s="9"/>
      <c r="I31" s="9">
        <v>7397260274</v>
      </c>
      <c r="J31" s="9"/>
      <c r="K31" s="9">
        <v>14570109282</v>
      </c>
      <c r="L31" s="9"/>
      <c r="M31" s="9">
        <v>-90625000</v>
      </c>
      <c r="N31" s="9"/>
      <c r="O31" s="9">
        <v>0</v>
      </c>
      <c r="P31" s="9"/>
      <c r="Q31" s="9">
        <v>14479484282</v>
      </c>
    </row>
    <row r="32" spans="1:17" ht="18.75" x14ac:dyDescent="0.45">
      <c r="A32" s="3" t="s">
        <v>108</v>
      </c>
      <c r="C32" s="9">
        <v>14203570879</v>
      </c>
      <c r="D32" s="9"/>
      <c r="E32" s="9">
        <v>0</v>
      </c>
      <c r="F32" s="9"/>
      <c r="G32" s="9">
        <v>0</v>
      </c>
      <c r="H32" s="9"/>
      <c r="I32" s="9">
        <v>14203570879</v>
      </c>
      <c r="J32" s="9"/>
      <c r="K32" s="9">
        <v>30207141758</v>
      </c>
      <c r="L32" s="9"/>
      <c r="M32" s="9">
        <v>-181250000</v>
      </c>
      <c r="N32" s="9"/>
      <c r="O32" s="9">
        <v>0</v>
      </c>
      <c r="P32" s="9"/>
      <c r="Q32" s="9">
        <v>30025891758</v>
      </c>
    </row>
    <row r="33" spans="1:17" ht="18.75" x14ac:dyDescent="0.45">
      <c r="A33" s="3" t="s">
        <v>96</v>
      </c>
      <c r="C33" s="9">
        <v>37472525781</v>
      </c>
      <c r="D33" s="9"/>
      <c r="E33" s="9">
        <v>0</v>
      </c>
      <c r="F33" s="9"/>
      <c r="G33" s="9">
        <v>0</v>
      </c>
      <c r="H33" s="9"/>
      <c r="I33" s="9">
        <v>37472525781</v>
      </c>
      <c r="J33" s="9"/>
      <c r="K33" s="9">
        <v>161126404495</v>
      </c>
      <c r="L33" s="9"/>
      <c r="M33" s="9">
        <v>-453125000</v>
      </c>
      <c r="N33" s="9"/>
      <c r="O33" s="9">
        <v>0</v>
      </c>
      <c r="P33" s="9"/>
      <c r="Q33" s="9">
        <v>160673279495</v>
      </c>
    </row>
    <row r="34" spans="1:17" ht="18.75" x14ac:dyDescent="0.45">
      <c r="A34" s="3" t="s">
        <v>105</v>
      </c>
      <c r="C34" s="9">
        <v>32565649815</v>
      </c>
      <c r="D34" s="9"/>
      <c r="E34" s="9">
        <v>3766056779</v>
      </c>
      <c r="F34" s="9"/>
      <c r="G34" s="9">
        <v>0</v>
      </c>
      <c r="H34" s="9"/>
      <c r="I34" s="9">
        <v>36331706594</v>
      </c>
      <c r="J34" s="9"/>
      <c r="K34" s="9">
        <v>183416095723</v>
      </c>
      <c r="L34" s="9"/>
      <c r="M34" s="9">
        <v>21739139049</v>
      </c>
      <c r="N34" s="9"/>
      <c r="O34" s="9">
        <v>0</v>
      </c>
      <c r="P34" s="9"/>
      <c r="Q34" s="9">
        <v>205155234772</v>
      </c>
    </row>
    <row r="35" spans="1:17" ht="18.75" x14ac:dyDescent="0.45">
      <c r="A35" s="3" t="s">
        <v>102</v>
      </c>
      <c r="C35" s="9">
        <v>18071242489</v>
      </c>
      <c r="D35" s="9"/>
      <c r="E35" s="9">
        <v>2261590013</v>
      </c>
      <c r="F35" s="9"/>
      <c r="G35" s="9">
        <v>0</v>
      </c>
      <c r="H35" s="9"/>
      <c r="I35" s="9">
        <v>20332832502</v>
      </c>
      <c r="J35" s="9"/>
      <c r="K35" s="9">
        <v>129841371390</v>
      </c>
      <c r="L35" s="9"/>
      <c r="M35" s="9">
        <v>15145479131</v>
      </c>
      <c r="N35" s="9"/>
      <c r="O35" s="9">
        <v>0</v>
      </c>
      <c r="P35" s="9"/>
      <c r="Q35" s="9">
        <v>144986850521</v>
      </c>
    </row>
    <row r="36" spans="1:17" ht="18.75" x14ac:dyDescent="0.45">
      <c r="A36" s="3" t="s">
        <v>99</v>
      </c>
      <c r="C36" s="9">
        <v>44832196232</v>
      </c>
      <c r="D36" s="9"/>
      <c r="E36" s="9">
        <v>138305647557</v>
      </c>
      <c r="F36" s="9"/>
      <c r="G36" s="9">
        <v>0</v>
      </c>
      <c r="H36" s="9"/>
      <c r="I36" s="9">
        <v>183137843789</v>
      </c>
      <c r="J36" s="9"/>
      <c r="K36" s="9">
        <v>379764220022</v>
      </c>
      <c r="L36" s="9"/>
      <c r="M36" s="9">
        <v>232996584188</v>
      </c>
      <c r="N36" s="9"/>
      <c r="O36" s="9">
        <v>0</v>
      </c>
      <c r="P36" s="9"/>
      <c r="Q36" s="9">
        <v>612760804210</v>
      </c>
    </row>
    <row r="37" spans="1:17" ht="18.75" x14ac:dyDescent="0.45">
      <c r="A37" s="3" t="s">
        <v>84</v>
      </c>
      <c r="C37" s="9">
        <v>30190795752</v>
      </c>
      <c r="D37" s="9"/>
      <c r="E37" s="9">
        <v>0</v>
      </c>
      <c r="F37" s="9"/>
      <c r="G37" s="9">
        <v>0</v>
      </c>
      <c r="H37" s="9"/>
      <c r="I37" s="9">
        <v>30190795752</v>
      </c>
      <c r="J37" s="9"/>
      <c r="K37" s="9">
        <v>318652439587</v>
      </c>
      <c r="L37" s="9"/>
      <c r="M37" s="9">
        <v>-362500000</v>
      </c>
      <c r="N37" s="9"/>
      <c r="O37" s="9">
        <v>0</v>
      </c>
      <c r="P37" s="9"/>
      <c r="Q37" s="9">
        <v>318289939587</v>
      </c>
    </row>
    <row r="38" spans="1:17" ht="18.75" x14ac:dyDescent="0.45">
      <c r="A38" s="3" t="s">
        <v>126</v>
      </c>
      <c r="C38" s="9">
        <v>30356003570</v>
      </c>
      <c r="D38" s="9"/>
      <c r="E38" s="9">
        <v>0</v>
      </c>
      <c r="F38" s="9"/>
      <c r="G38" s="9">
        <v>0</v>
      </c>
      <c r="H38" s="9"/>
      <c r="I38" s="9">
        <v>30356003570</v>
      </c>
      <c r="J38" s="9"/>
      <c r="K38" s="9">
        <v>252041598475</v>
      </c>
      <c r="L38" s="9"/>
      <c r="M38" s="9">
        <v>-362318750</v>
      </c>
      <c r="N38" s="9"/>
      <c r="O38" s="9">
        <v>0</v>
      </c>
      <c r="P38" s="9"/>
      <c r="Q38" s="9">
        <v>251679279725</v>
      </c>
    </row>
    <row r="39" spans="1:17" ht="18.75" x14ac:dyDescent="0.45">
      <c r="A39" s="3" t="s">
        <v>57</v>
      </c>
      <c r="C39" s="9">
        <v>37547329536</v>
      </c>
      <c r="D39" s="9"/>
      <c r="E39" s="9">
        <v>0</v>
      </c>
      <c r="F39" s="9"/>
      <c r="G39" s="9">
        <v>0</v>
      </c>
      <c r="H39" s="9"/>
      <c r="I39" s="9">
        <v>37547329536</v>
      </c>
      <c r="J39" s="9"/>
      <c r="K39" s="9">
        <v>479972813952</v>
      </c>
      <c r="L39" s="9"/>
      <c r="M39" s="9">
        <v>-453125000</v>
      </c>
      <c r="N39" s="9"/>
      <c r="O39" s="9">
        <v>0</v>
      </c>
      <c r="P39" s="9"/>
      <c r="Q39" s="9">
        <v>479519688952</v>
      </c>
    </row>
    <row r="40" spans="1:17" ht="18.75" x14ac:dyDescent="0.45">
      <c r="A40" s="3" t="s">
        <v>231</v>
      </c>
      <c r="C40" s="9">
        <v>0</v>
      </c>
      <c r="D40" s="9"/>
      <c r="E40" s="9">
        <v>0</v>
      </c>
      <c r="F40" s="9"/>
      <c r="G40" s="9">
        <v>0</v>
      </c>
      <c r="H40" s="9"/>
      <c r="I40" s="9">
        <v>0</v>
      </c>
      <c r="J40" s="9"/>
      <c r="K40" s="9">
        <v>107453095871</v>
      </c>
      <c r="L40" s="9"/>
      <c r="M40" s="9">
        <v>0</v>
      </c>
      <c r="N40" s="9"/>
      <c r="O40" s="9">
        <v>0</v>
      </c>
      <c r="P40" s="9"/>
      <c r="Q40" s="9">
        <v>107453095871</v>
      </c>
    </row>
    <row r="41" spans="1:17" ht="18.75" x14ac:dyDescent="0.45">
      <c r="A41" s="3" t="s">
        <v>232</v>
      </c>
      <c r="C41" s="9">
        <v>0</v>
      </c>
      <c r="D41" s="9"/>
      <c r="E41" s="9">
        <v>0</v>
      </c>
      <c r="F41" s="9"/>
      <c r="G41" s="9">
        <v>0</v>
      </c>
      <c r="H41" s="9"/>
      <c r="I41" s="9">
        <v>0</v>
      </c>
      <c r="J41" s="9"/>
      <c r="K41" s="9">
        <v>100602689352</v>
      </c>
      <c r="L41" s="9"/>
      <c r="M41" s="9">
        <v>0</v>
      </c>
      <c r="N41" s="9"/>
      <c r="O41" s="9">
        <v>0</v>
      </c>
      <c r="P41" s="9"/>
      <c r="Q41" s="9">
        <v>100602689352</v>
      </c>
    </row>
    <row r="42" spans="1:17" ht="18.75" x14ac:dyDescent="0.45">
      <c r="A42" s="3" t="s">
        <v>90</v>
      </c>
      <c r="C42" s="9">
        <v>1518204</v>
      </c>
      <c r="D42" s="9"/>
      <c r="E42" s="9">
        <v>0</v>
      </c>
      <c r="F42" s="9"/>
      <c r="G42" s="9">
        <v>0</v>
      </c>
      <c r="H42" s="9"/>
      <c r="I42" s="9">
        <v>1518204</v>
      </c>
      <c r="J42" s="9"/>
      <c r="K42" s="9">
        <v>18488766</v>
      </c>
      <c r="L42" s="9"/>
      <c r="M42" s="9">
        <v>0</v>
      </c>
      <c r="N42" s="9"/>
      <c r="O42" s="9">
        <v>0</v>
      </c>
      <c r="P42" s="9"/>
      <c r="Q42" s="9">
        <v>18488766</v>
      </c>
    </row>
    <row r="43" spans="1:17" ht="18.75" x14ac:dyDescent="0.45">
      <c r="A43" s="3" t="s">
        <v>114</v>
      </c>
      <c r="C43" s="9">
        <v>61233780</v>
      </c>
      <c r="D43" s="9"/>
      <c r="E43" s="9">
        <v>-8157520</v>
      </c>
      <c r="F43" s="9"/>
      <c r="G43" s="9">
        <v>0</v>
      </c>
      <c r="H43" s="9"/>
      <c r="I43" s="9">
        <v>53076260</v>
      </c>
      <c r="J43" s="9"/>
      <c r="K43" s="9">
        <v>737614426</v>
      </c>
      <c r="L43" s="9"/>
      <c r="M43" s="9">
        <v>278749468</v>
      </c>
      <c r="N43" s="9"/>
      <c r="O43" s="9">
        <v>0</v>
      </c>
      <c r="P43" s="9"/>
      <c r="Q43" s="9">
        <v>1016363894</v>
      </c>
    </row>
    <row r="44" spans="1:17" ht="18.75" x14ac:dyDescent="0.45">
      <c r="A44" s="3" t="s">
        <v>111</v>
      </c>
      <c r="C44" s="9">
        <v>23130165289</v>
      </c>
      <c r="D44" s="9"/>
      <c r="E44" s="9">
        <v>2765329493</v>
      </c>
      <c r="F44" s="9"/>
      <c r="G44" s="9">
        <v>0</v>
      </c>
      <c r="H44" s="9"/>
      <c r="I44" s="9">
        <v>25895494782</v>
      </c>
      <c r="J44" s="9"/>
      <c r="K44" s="9">
        <v>271473000000</v>
      </c>
      <c r="L44" s="9"/>
      <c r="M44" s="9">
        <v>-5701496316</v>
      </c>
      <c r="N44" s="9"/>
      <c r="O44" s="9">
        <v>0</v>
      </c>
      <c r="P44" s="9"/>
      <c r="Q44" s="9">
        <v>265771503684</v>
      </c>
    </row>
    <row r="45" spans="1:17" ht="18.75" x14ac:dyDescent="0.45">
      <c r="A45" s="3" t="s">
        <v>47</v>
      </c>
      <c r="C45" s="9">
        <v>0</v>
      </c>
      <c r="D45" s="9"/>
      <c r="E45" s="9">
        <v>7179015188</v>
      </c>
      <c r="F45" s="9"/>
      <c r="G45" s="9">
        <v>0</v>
      </c>
      <c r="H45" s="9"/>
      <c r="I45" s="9">
        <v>7179015188</v>
      </c>
      <c r="J45" s="9"/>
      <c r="K45" s="9">
        <v>0</v>
      </c>
      <c r="L45" s="9"/>
      <c r="M45" s="9">
        <v>102515601515</v>
      </c>
      <c r="N45" s="9"/>
      <c r="O45" s="9">
        <v>0</v>
      </c>
      <c r="P45" s="9"/>
      <c r="Q45" s="9">
        <v>102515601515</v>
      </c>
    </row>
    <row r="46" spans="1:17" ht="18.75" x14ac:dyDescent="0.45">
      <c r="A46" s="3" t="s">
        <v>51</v>
      </c>
      <c r="C46" s="9">
        <v>0</v>
      </c>
      <c r="D46" s="9"/>
      <c r="E46" s="9">
        <v>55269420598</v>
      </c>
      <c r="F46" s="9"/>
      <c r="G46" s="9">
        <v>0</v>
      </c>
      <c r="H46" s="9"/>
      <c r="I46" s="9">
        <v>55269420598</v>
      </c>
      <c r="J46" s="9"/>
      <c r="K46" s="9">
        <v>0</v>
      </c>
      <c r="L46" s="9"/>
      <c r="M46" s="9">
        <v>486155836783</v>
      </c>
      <c r="N46" s="9"/>
      <c r="O46" s="9">
        <v>0</v>
      </c>
      <c r="P46" s="9"/>
      <c r="Q46" s="9">
        <v>486155836783</v>
      </c>
    </row>
    <row r="47" spans="1:17" ht="18.75" x14ac:dyDescent="0.45">
      <c r="A47" s="3" t="s">
        <v>72</v>
      </c>
      <c r="C47" s="9">
        <v>0</v>
      </c>
      <c r="D47" s="9"/>
      <c r="E47" s="9">
        <v>0</v>
      </c>
      <c r="F47" s="9"/>
      <c r="G47" s="9">
        <v>0</v>
      </c>
      <c r="H47" s="9"/>
      <c r="I47" s="9">
        <v>0</v>
      </c>
      <c r="J47" s="9"/>
      <c r="K47" s="9">
        <v>0</v>
      </c>
      <c r="L47" s="9"/>
      <c r="M47" s="9">
        <v>7000081005</v>
      </c>
      <c r="N47" s="9"/>
      <c r="O47" s="9">
        <v>0</v>
      </c>
      <c r="P47" s="9"/>
      <c r="Q47" s="9">
        <v>7000081005</v>
      </c>
    </row>
    <row r="48" spans="1:17" ht="18.75" x14ac:dyDescent="0.45">
      <c r="A48" s="3" t="s">
        <v>75</v>
      </c>
      <c r="C48" s="9">
        <v>0</v>
      </c>
      <c r="D48" s="9"/>
      <c r="E48" s="9">
        <v>306070194</v>
      </c>
      <c r="F48" s="9"/>
      <c r="G48" s="9">
        <v>0</v>
      </c>
      <c r="H48" s="9"/>
      <c r="I48" s="9">
        <v>306070194</v>
      </c>
      <c r="J48" s="9"/>
      <c r="K48" s="9">
        <v>0</v>
      </c>
      <c r="L48" s="9"/>
      <c r="M48" s="9">
        <v>6807524064</v>
      </c>
      <c r="N48" s="9"/>
      <c r="O48" s="9">
        <v>0</v>
      </c>
      <c r="P48" s="9"/>
      <c r="Q48" s="9">
        <v>6807524064</v>
      </c>
    </row>
    <row r="49" spans="1:17" ht="18.75" x14ac:dyDescent="0.45">
      <c r="A49" s="3" t="s">
        <v>54</v>
      </c>
      <c r="C49" s="9">
        <v>0</v>
      </c>
      <c r="D49" s="9"/>
      <c r="E49" s="9">
        <v>43442519323</v>
      </c>
      <c r="F49" s="9"/>
      <c r="G49" s="9">
        <v>0</v>
      </c>
      <c r="H49" s="9"/>
      <c r="I49" s="9">
        <v>43442519323</v>
      </c>
      <c r="J49" s="9"/>
      <c r="K49" s="9">
        <v>0</v>
      </c>
      <c r="L49" s="9"/>
      <c r="M49" s="9">
        <v>299210762681</v>
      </c>
      <c r="N49" s="9"/>
      <c r="O49" s="9">
        <v>0</v>
      </c>
      <c r="P49" s="9"/>
      <c r="Q49" s="9">
        <v>299210762681</v>
      </c>
    </row>
    <row r="50" spans="1:17" ht="18.75" thickBot="1" x14ac:dyDescent="0.45">
      <c r="C50" s="22">
        <f>SUM(C8:C49)</f>
        <v>523006483580</v>
      </c>
      <c r="E50" s="22">
        <f>SUM(E8:E49)</f>
        <v>248873791891</v>
      </c>
      <c r="G50" s="22">
        <f>SUM(G8:G49)</f>
        <v>-9591346689</v>
      </c>
      <c r="I50" s="22">
        <f>SUM(I8:I49)</f>
        <v>762288928782</v>
      </c>
      <c r="K50" s="22">
        <f>SUM(K8:K49)</f>
        <v>5644835183065</v>
      </c>
      <c r="M50" s="22">
        <f>SUM(M8:M49)</f>
        <v>1534011830181</v>
      </c>
      <c r="O50" s="22">
        <f>SUM(O8:O49)</f>
        <v>436659037838</v>
      </c>
      <c r="Q50" s="22">
        <f>SUM(Q8:Q49)</f>
        <v>7615506051084</v>
      </c>
    </row>
    <row r="51" spans="1:17" ht="18.75" thickTop="1" x14ac:dyDescent="0.4"/>
  </sheetData>
  <mergeCells count="7">
    <mergeCell ref="A2:Q2"/>
    <mergeCell ref="A3:Q3"/>
    <mergeCell ref="A4:Q4"/>
    <mergeCell ref="Q7"/>
    <mergeCell ref="K6:Q6"/>
    <mergeCell ref="A6:A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71848-62A0-401B-91B7-B456D2147BE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4"/>
  <sheetViews>
    <sheetView rightToLeft="1" topLeftCell="A59" workbookViewId="0">
      <selection activeCell="E83" sqref="E83:K84"/>
    </sheetView>
  </sheetViews>
  <sheetFormatPr defaultRowHeight="18" x14ac:dyDescent="0.4"/>
  <cols>
    <col min="1" max="1" width="45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40.14062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40.140625" style="1" bestFit="1" customWidth="1"/>
    <col min="10" max="10" width="1" style="1" customWidth="1"/>
    <col min="11" max="11" width="34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7.75" x14ac:dyDescent="0.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7.75" x14ac:dyDescent="0.4">
      <c r="A3" s="2" t="s">
        <v>212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7.75" x14ac:dyDescent="0.4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</row>
    <row r="6" spans="1:11" ht="27.75" x14ac:dyDescent="0.4">
      <c r="A6" s="10" t="s">
        <v>284</v>
      </c>
      <c r="B6" s="10" t="s">
        <v>284</v>
      </c>
      <c r="C6" s="10" t="s">
        <v>284</v>
      </c>
      <c r="E6" s="10" t="s">
        <v>214</v>
      </c>
      <c r="F6" s="10" t="s">
        <v>214</v>
      </c>
      <c r="G6" s="10" t="s">
        <v>214</v>
      </c>
      <c r="I6" s="10" t="s">
        <v>215</v>
      </c>
      <c r="J6" s="10" t="s">
        <v>215</v>
      </c>
      <c r="K6" s="10" t="s">
        <v>215</v>
      </c>
    </row>
    <row r="7" spans="1:11" ht="27.75" x14ac:dyDescent="0.4">
      <c r="A7" s="17" t="s">
        <v>285</v>
      </c>
      <c r="C7" s="17" t="s">
        <v>147</v>
      </c>
      <c r="E7" s="17" t="s">
        <v>286</v>
      </c>
      <c r="G7" s="17" t="s">
        <v>287</v>
      </c>
      <c r="I7" s="17" t="s">
        <v>286</v>
      </c>
      <c r="K7" s="15" t="s">
        <v>287</v>
      </c>
    </row>
    <row r="8" spans="1:11" ht="18.75" x14ac:dyDescent="0.45">
      <c r="A8" s="3" t="s">
        <v>141</v>
      </c>
      <c r="C8" s="1" t="s">
        <v>222</v>
      </c>
      <c r="E8" s="6">
        <v>180821917800</v>
      </c>
      <c r="F8" s="5"/>
      <c r="G8" s="19">
        <f>E8/310413451384*100</f>
        <v>58.251959441123724</v>
      </c>
      <c r="H8" s="5"/>
      <c r="I8" s="6">
        <v>771506849280</v>
      </c>
      <c r="J8" s="5"/>
      <c r="K8" s="19">
        <f>I8/3377324526427*100</f>
        <v>22.843728615449532</v>
      </c>
    </row>
    <row r="9" spans="1:11" ht="18.75" x14ac:dyDescent="0.45">
      <c r="A9" s="3" t="s">
        <v>288</v>
      </c>
      <c r="C9" s="1" t="s">
        <v>222</v>
      </c>
      <c r="E9" s="6">
        <v>0</v>
      </c>
      <c r="F9" s="5"/>
      <c r="G9" s="19">
        <f t="shared" ref="G9:G72" si="0">E9/310413451384*100</f>
        <v>0</v>
      </c>
      <c r="H9" s="5"/>
      <c r="I9" s="6">
        <v>35127671204</v>
      </c>
      <c r="J9" s="5"/>
      <c r="K9" s="19">
        <f t="shared" ref="K9:K72" si="1">I9/3377324526427*100</f>
        <v>1.0401035177144464</v>
      </c>
    </row>
    <row r="10" spans="1:11" ht="18.75" x14ac:dyDescent="0.45">
      <c r="A10" s="3" t="s">
        <v>153</v>
      </c>
      <c r="C10" s="1" t="s">
        <v>154</v>
      </c>
      <c r="E10" s="6">
        <v>1132</v>
      </c>
      <c r="F10" s="5"/>
      <c r="G10" s="19">
        <f t="shared" si="0"/>
        <v>3.6467491822693219E-7</v>
      </c>
      <c r="H10" s="5"/>
      <c r="I10" s="6">
        <v>13287</v>
      </c>
      <c r="J10" s="5"/>
      <c r="K10" s="19">
        <f t="shared" si="1"/>
        <v>3.9341792285673012E-7</v>
      </c>
    </row>
    <row r="11" spans="1:11" ht="18.75" x14ac:dyDescent="0.45">
      <c r="A11" s="3" t="s">
        <v>161</v>
      </c>
      <c r="C11" s="1" t="s">
        <v>163</v>
      </c>
      <c r="E11" s="6">
        <v>23177253</v>
      </c>
      <c r="F11" s="5"/>
      <c r="G11" s="19">
        <f t="shared" si="0"/>
        <v>7.4665749492048763E-3</v>
      </c>
      <c r="H11" s="5"/>
      <c r="I11" s="6">
        <v>57469277</v>
      </c>
      <c r="J11" s="5"/>
      <c r="K11" s="19">
        <f t="shared" si="1"/>
        <v>1.7016214032827615E-3</v>
      </c>
    </row>
    <row r="12" spans="1:11" ht="18.75" x14ac:dyDescent="0.45">
      <c r="A12" s="3" t="s">
        <v>164</v>
      </c>
      <c r="C12" s="1" t="s">
        <v>165</v>
      </c>
      <c r="E12" s="6">
        <v>1791</v>
      </c>
      <c r="F12" s="5"/>
      <c r="G12" s="19">
        <f t="shared" si="0"/>
        <v>5.7697241920886535E-7</v>
      </c>
      <c r="H12" s="5"/>
      <c r="I12" s="6">
        <v>706929</v>
      </c>
      <c r="J12" s="5"/>
      <c r="K12" s="19">
        <f t="shared" si="1"/>
        <v>2.0931627815698453E-5</v>
      </c>
    </row>
    <row r="13" spans="1:11" ht="18.75" x14ac:dyDescent="0.45">
      <c r="A13" s="3" t="s">
        <v>166</v>
      </c>
      <c r="C13" s="1" t="s">
        <v>167</v>
      </c>
      <c r="E13" s="6">
        <v>3345</v>
      </c>
      <c r="F13" s="5"/>
      <c r="G13" s="19">
        <f t="shared" si="0"/>
        <v>1.0775950543013147E-6</v>
      </c>
      <c r="H13" s="5"/>
      <c r="I13" s="6">
        <v>38890</v>
      </c>
      <c r="J13" s="5"/>
      <c r="K13" s="19">
        <f t="shared" si="1"/>
        <v>1.1515032001127594E-6</v>
      </c>
    </row>
    <row r="14" spans="1:11" ht="18.75" x14ac:dyDescent="0.45">
      <c r="A14" s="3" t="s">
        <v>164</v>
      </c>
      <c r="C14" s="1" t="s">
        <v>289</v>
      </c>
      <c r="E14" s="6">
        <v>0</v>
      </c>
      <c r="F14" s="5"/>
      <c r="G14" s="19">
        <f t="shared" si="0"/>
        <v>0</v>
      </c>
      <c r="H14" s="5"/>
      <c r="I14" s="6">
        <v>23832493363</v>
      </c>
      <c r="J14" s="5"/>
      <c r="K14" s="19">
        <f t="shared" si="1"/>
        <v>0.70566192785190529</v>
      </c>
    </row>
    <row r="15" spans="1:11" ht="18.75" x14ac:dyDescent="0.45">
      <c r="A15" s="3" t="s">
        <v>164</v>
      </c>
      <c r="C15" s="1" t="s">
        <v>290</v>
      </c>
      <c r="E15" s="6">
        <v>0</v>
      </c>
      <c r="F15" s="5"/>
      <c r="G15" s="19">
        <f t="shared" si="0"/>
        <v>0</v>
      </c>
      <c r="H15" s="5"/>
      <c r="I15" s="6">
        <v>13263561762</v>
      </c>
      <c r="J15" s="5"/>
      <c r="K15" s="19">
        <f t="shared" si="1"/>
        <v>0.39272393452908794</v>
      </c>
    </row>
    <row r="16" spans="1:11" ht="18.75" x14ac:dyDescent="0.45">
      <c r="A16" s="3" t="s">
        <v>164</v>
      </c>
      <c r="C16" s="1" t="s">
        <v>291</v>
      </c>
      <c r="E16" s="6">
        <v>0</v>
      </c>
      <c r="F16" s="5"/>
      <c r="G16" s="19">
        <f t="shared" si="0"/>
        <v>0</v>
      </c>
      <c r="H16" s="5"/>
      <c r="I16" s="6">
        <v>10979013766</v>
      </c>
      <c r="J16" s="5"/>
      <c r="K16" s="19">
        <f t="shared" si="1"/>
        <v>0.32508021305299661</v>
      </c>
    </row>
    <row r="17" spans="1:11" ht="18.75" x14ac:dyDescent="0.45">
      <c r="A17" s="3" t="s">
        <v>170</v>
      </c>
      <c r="C17" s="1" t="s">
        <v>171</v>
      </c>
      <c r="E17" s="9">
        <v>-1027777</v>
      </c>
      <c r="F17" s="5"/>
      <c r="G17" s="19">
        <f t="shared" si="0"/>
        <v>-3.3109937582201561E-4</v>
      </c>
      <c r="H17" s="5"/>
      <c r="I17" s="6">
        <v>147915339</v>
      </c>
      <c r="J17" s="5"/>
      <c r="K17" s="19">
        <f t="shared" si="1"/>
        <v>4.3796602263888821E-3</v>
      </c>
    </row>
    <row r="18" spans="1:11" ht="18.75" x14ac:dyDescent="0.45">
      <c r="A18" s="3" t="s">
        <v>173</v>
      </c>
      <c r="C18" s="1" t="s">
        <v>174</v>
      </c>
      <c r="E18" s="6">
        <v>6722</v>
      </c>
      <c r="F18" s="5"/>
      <c r="G18" s="19">
        <f t="shared" si="0"/>
        <v>2.1654989402132848E-6</v>
      </c>
      <c r="H18" s="5"/>
      <c r="I18" s="6">
        <v>24568</v>
      </c>
      <c r="J18" s="5"/>
      <c r="K18" s="19">
        <f t="shared" si="1"/>
        <v>7.2743971767473055E-7</v>
      </c>
    </row>
    <row r="19" spans="1:11" ht="18.75" x14ac:dyDescent="0.45">
      <c r="A19" s="3" t="s">
        <v>176</v>
      </c>
      <c r="C19" s="1" t="s">
        <v>177</v>
      </c>
      <c r="E19" s="6">
        <v>110569</v>
      </c>
      <c r="F19" s="5"/>
      <c r="G19" s="19">
        <f t="shared" si="0"/>
        <v>3.5619912573704652E-5</v>
      </c>
      <c r="H19" s="5"/>
      <c r="I19" s="6">
        <v>145037</v>
      </c>
      <c r="J19" s="5"/>
      <c r="K19" s="19">
        <f t="shared" si="1"/>
        <v>4.2944348067563455E-6</v>
      </c>
    </row>
    <row r="20" spans="1:11" ht="18.75" x14ac:dyDescent="0.45">
      <c r="A20" s="3" t="s">
        <v>176</v>
      </c>
      <c r="C20" s="1" t="s">
        <v>292</v>
      </c>
      <c r="E20" s="6">
        <v>0</v>
      </c>
      <c r="F20" s="5"/>
      <c r="G20" s="19">
        <f t="shared" si="0"/>
        <v>0</v>
      </c>
      <c r="H20" s="5"/>
      <c r="I20" s="6">
        <v>197070020</v>
      </c>
      <c r="J20" s="5"/>
      <c r="K20" s="19">
        <f t="shared" si="1"/>
        <v>5.8350927918818588E-3</v>
      </c>
    </row>
    <row r="21" spans="1:11" ht="18.75" x14ac:dyDescent="0.45">
      <c r="A21" s="3" t="s">
        <v>176</v>
      </c>
      <c r="C21" s="1" t="s">
        <v>293</v>
      </c>
      <c r="E21" s="6">
        <v>0</v>
      </c>
      <c r="F21" s="5"/>
      <c r="G21" s="19">
        <f t="shared" si="0"/>
        <v>0</v>
      </c>
      <c r="H21" s="5"/>
      <c r="I21" s="6">
        <v>105335313</v>
      </c>
      <c r="J21" s="5"/>
      <c r="K21" s="19">
        <f t="shared" si="1"/>
        <v>3.1188981744504798E-3</v>
      </c>
    </row>
    <row r="22" spans="1:11" ht="18.75" x14ac:dyDescent="0.45">
      <c r="A22" s="3" t="s">
        <v>237</v>
      </c>
      <c r="C22" s="1" t="s">
        <v>294</v>
      </c>
      <c r="E22" s="6">
        <v>0</v>
      </c>
      <c r="F22" s="5"/>
      <c r="G22" s="19">
        <f t="shared" si="0"/>
        <v>0</v>
      </c>
      <c r="H22" s="5"/>
      <c r="I22" s="6">
        <v>4699720000</v>
      </c>
      <c r="J22" s="5"/>
      <c r="K22" s="19">
        <f t="shared" si="1"/>
        <v>0.13915512007287059</v>
      </c>
    </row>
    <row r="23" spans="1:11" ht="18.75" x14ac:dyDescent="0.45">
      <c r="A23" s="3" t="s">
        <v>176</v>
      </c>
      <c r="C23" s="1" t="s">
        <v>295</v>
      </c>
      <c r="E23" s="6">
        <v>0</v>
      </c>
      <c r="F23" s="5"/>
      <c r="G23" s="19">
        <f t="shared" si="0"/>
        <v>0</v>
      </c>
      <c r="H23" s="5"/>
      <c r="I23" s="6">
        <v>537085194</v>
      </c>
      <c r="J23" s="5"/>
      <c r="K23" s="19">
        <f t="shared" si="1"/>
        <v>1.5902682427981027E-2</v>
      </c>
    </row>
    <row r="24" spans="1:11" ht="18.75" x14ac:dyDescent="0.45">
      <c r="A24" s="3" t="s">
        <v>238</v>
      </c>
      <c r="C24" s="1" t="s">
        <v>296</v>
      </c>
      <c r="E24" s="6">
        <v>0</v>
      </c>
      <c r="F24" s="5"/>
      <c r="G24" s="19">
        <f t="shared" si="0"/>
        <v>0</v>
      </c>
      <c r="H24" s="5"/>
      <c r="I24" s="6">
        <v>19486058794</v>
      </c>
      <c r="J24" s="5"/>
      <c r="K24" s="19">
        <f t="shared" si="1"/>
        <v>0.57696731959054715</v>
      </c>
    </row>
    <row r="25" spans="1:11" ht="18.75" x14ac:dyDescent="0.45">
      <c r="A25" s="3" t="s">
        <v>176</v>
      </c>
      <c r="C25" s="1" t="s">
        <v>297</v>
      </c>
      <c r="E25" s="6">
        <v>0</v>
      </c>
      <c r="F25" s="5"/>
      <c r="G25" s="19">
        <f t="shared" si="0"/>
        <v>0</v>
      </c>
      <c r="H25" s="5"/>
      <c r="I25" s="6">
        <v>169170595</v>
      </c>
      <c r="J25" s="5"/>
      <c r="K25" s="19">
        <f t="shared" si="1"/>
        <v>5.0090121241316418E-3</v>
      </c>
    </row>
    <row r="26" spans="1:11" ht="18.75" x14ac:dyDescent="0.45">
      <c r="A26" s="3" t="s">
        <v>170</v>
      </c>
      <c r="C26" s="1" t="s">
        <v>298</v>
      </c>
      <c r="E26" s="6">
        <v>0</v>
      </c>
      <c r="F26" s="5"/>
      <c r="G26" s="19">
        <f t="shared" si="0"/>
        <v>0</v>
      </c>
      <c r="H26" s="5"/>
      <c r="I26" s="6">
        <v>37550684877</v>
      </c>
      <c r="J26" s="5"/>
      <c r="K26" s="19">
        <f t="shared" si="1"/>
        <v>1.1118471021417151</v>
      </c>
    </row>
    <row r="27" spans="1:11" ht="18.75" x14ac:dyDescent="0.45">
      <c r="A27" s="3" t="s">
        <v>176</v>
      </c>
      <c r="C27" s="1" t="s">
        <v>299</v>
      </c>
      <c r="E27" s="6">
        <v>0</v>
      </c>
      <c r="F27" s="5"/>
      <c r="G27" s="19">
        <f t="shared" si="0"/>
        <v>0</v>
      </c>
      <c r="H27" s="5"/>
      <c r="I27" s="6">
        <v>12225972573</v>
      </c>
      <c r="J27" s="5"/>
      <c r="K27" s="19">
        <f t="shared" si="1"/>
        <v>0.36200171103883588</v>
      </c>
    </row>
    <row r="28" spans="1:11" ht="18.75" x14ac:dyDescent="0.45">
      <c r="A28" s="3" t="s">
        <v>176</v>
      </c>
      <c r="C28" s="1" t="s">
        <v>300</v>
      </c>
      <c r="E28" s="6">
        <v>0</v>
      </c>
      <c r="F28" s="5"/>
      <c r="G28" s="19">
        <f t="shared" si="0"/>
        <v>0</v>
      </c>
      <c r="H28" s="5"/>
      <c r="I28" s="6">
        <v>9208663061</v>
      </c>
      <c r="J28" s="5"/>
      <c r="K28" s="19">
        <f t="shared" si="1"/>
        <v>0.27266148067630902</v>
      </c>
    </row>
    <row r="29" spans="1:11" ht="18.75" x14ac:dyDescent="0.45">
      <c r="A29" s="3" t="s">
        <v>176</v>
      </c>
      <c r="C29" s="1" t="s">
        <v>301</v>
      </c>
      <c r="E29" s="6">
        <v>0</v>
      </c>
      <c r="F29" s="5"/>
      <c r="G29" s="19">
        <f t="shared" si="0"/>
        <v>0</v>
      </c>
      <c r="H29" s="5"/>
      <c r="I29" s="6">
        <v>79576548908</v>
      </c>
      <c r="J29" s="5"/>
      <c r="K29" s="19">
        <f t="shared" si="1"/>
        <v>2.3562008413857418</v>
      </c>
    </row>
    <row r="30" spans="1:11" ht="18.75" x14ac:dyDescent="0.45">
      <c r="A30" s="3" t="s">
        <v>176</v>
      </c>
      <c r="C30" s="1" t="s">
        <v>302</v>
      </c>
      <c r="E30" s="6">
        <v>0</v>
      </c>
      <c r="F30" s="5"/>
      <c r="G30" s="19">
        <f t="shared" si="0"/>
        <v>0</v>
      </c>
      <c r="H30" s="5"/>
      <c r="I30" s="6">
        <v>76335404059</v>
      </c>
      <c r="J30" s="5"/>
      <c r="K30" s="19">
        <f t="shared" si="1"/>
        <v>2.2602330176353567</v>
      </c>
    </row>
    <row r="31" spans="1:11" ht="18.75" x14ac:dyDescent="0.45">
      <c r="A31" s="3" t="s">
        <v>170</v>
      </c>
      <c r="C31" s="1" t="s">
        <v>303</v>
      </c>
      <c r="E31" s="6">
        <v>0</v>
      </c>
      <c r="F31" s="5"/>
      <c r="G31" s="19">
        <f t="shared" si="0"/>
        <v>0</v>
      </c>
      <c r="H31" s="5"/>
      <c r="I31" s="6">
        <v>43198356162</v>
      </c>
      <c r="J31" s="5"/>
      <c r="K31" s="19">
        <f t="shared" si="1"/>
        <v>1.2790703358229298</v>
      </c>
    </row>
    <row r="32" spans="1:11" ht="18.75" x14ac:dyDescent="0.45">
      <c r="A32" s="3" t="s">
        <v>238</v>
      </c>
      <c r="C32" s="1" t="s">
        <v>304</v>
      </c>
      <c r="E32" s="6">
        <v>0</v>
      </c>
      <c r="F32" s="5"/>
      <c r="G32" s="19">
        <f t="shared" si="0"/>
        <v>0</v>
      </c>
      <c r="H32" s="5"/>
      <c r="I32" s="6">
        <v>45567123228</v>
      </c>
      <c r="J32" s="5"/>
      <c r="K32" s="19">
        <f t="shared" si="1"/>
        <v>1.3492077196444958</v>
      </c>
    </row>
    <row r="33" spans="1:11" ht="18.75" x14ac:dyDescent="0.45">
      <c r="A33" s="3" t="s">
        <v>170</v>
      </c>
      <c r="C33" s="1" t="s">
        <v>305</v>
      </c>
      <c r="E33" s="6">
        <v>0</v>
      </c>
      <c r="F33" s="5"/>
      <c r="G33" s="19">
        <f t="shared" si="0"/>
        <v>0</v>
      </c>
      <c r="H33" s="5"/>
      <c r="I33" s="6">
        <v>4303561626</v>
      </c>
      <c r="J33" s="5"/>
      <c r="K33" s="19">
        <f t="shared" si="1"/>
        <v>0.1274251731607475</v>
      </c>
    </row>
    <row r="34" spans="1:11" ht="18.75" x14ac:dyDescent="0.45">
      <c r="A34" s="3" t="s">
        <v>173</v>
      </c>
      <c r="C34" s="1" t="s">
        <v>306</v>
      </c>
      <c r="E34" s="6">
        <v>0</v>
      </c>
      <c r="F34" s="5"/>
      <c r="G34" s="19">
        <f t="shared" si="0"/>
        <v>0</v>
      </c>
      <c r="H34" s="5"/>
      <c r="I34" s="6">
        <v>31494246546</v>
      </c>
      <c r="J34" s="5"/>
      <c r="K34" s="19">
        <f t="shared" si="1"/>
        <v>0.93252058839956853</v>
      </c>
    </row>
    <row r="35" spans="1:11" ht="18.75" x14ac:dyDescent="0.45">
      <c r="A35" s="3" t="s">
        <v>170</v>
      </c>
      <c r="C35" s="1" t="s">
        <v>307</v>
      </c>
      <c r="E35" s="6">
        <v>0</v>
      </c>
      <c r="F35" s="5"/>
      <c r="G35" s="19">
        <f t="shared" si="0"/>
        <v>0</v>
      </c>
      <c r="H35" s="5"/>
      <c r="I35" s="6">
        <v>3427419168</v>
      </c>
      <c r="J35" s="5"/>
      <c r="K35" s="19">
        <f t="shared" si="1"/>
        <v>0.10148326408022143</v>
      </c>
    </row>
    <row r="36" spans="1:11" ht="18.75" x14ac:dyDescent="0.45">
      <c r="A36" s="3" t="s">
        <v>239</v>
      </c>
      <c r="C36" s="1" t="s">
        <v>308</v>
      </c>
      <c r="E36" s="6">
        <v>0</v>
      </c>
      <c r="F36" s="5"/>
      <c r="G36" s="19">
        <f t="shared" si="0"/>
        <v>0</v>
      </c>
      <c r="H36" s="5"/>
      <c r="I36" s="6">
        <v>26629041074</v>
      </c>
      <c r="J36" s="5"/>
      <c r="K36" s="19">
        <f t="shared" si="1"/>
        <v>0.78846556988030636</v>
      </c>
    </row>
    <row r="37" spans="1:11" ht="18.75" x14ac:dyDescent="0.45">
      <c r="A37" s="3" t="s">
        <v>170</v>
      </c>
      <c r="C37" s="1" t="s">
        <v>309</v>
      </c>
      <c r="E37" s="6">
        <v>0</v>
      </c>
      <c r="F37" s="5"/>
      <c r="G37" s="19">
        <f t="shared" si="0"/>
        <v>0</v>
      </c>
      <c r="H37" s="5"/>
      <c r="I37" s="6">
        <v>41046575315</v>
      </c>
      <c r="J37" s="5"/>
      <c r="K37" s="19">
        <f t="shared" si="1"/>
        <v>1.215357748235842</v>
      </c>
    </row>
    <row r="38" spans="1:11" ht="18.75" x14ac:dyDescent="0.45">
      <c r="A38" s="3" t="s">
        <v>170</v>
      </c>
      <c r="C38" s="1" t="s">
        <v>310</v>
      </c>
      <c r="E38" s="6">
        <v>0</v>
      </c>
      <c r="F38" s="5"/>
      <c r="G38" s="19">
        <f t="shared" si="0"/>
        <v>0</v>
      </c>
      <c r="H38" s="5"/>
      <c r="I38" s="6">
        <v>50967671216</v>
      </c>
      <c r="J38" s="5"/>
      <c r="K38" s="19">
        <f t="shared" si="1"/>
        <v>1.5091138212270241</v>
      </c>
    </row>
    <row r="39" spans="1:11" ht="18.75" x14ac:dyDescent="0.45">
      <c r="A39" s="3" t="s">
        <v>170</v>
      </c>
      <c r="C39" s="1" t="s">
        <v>311</v>
      </c>
      <c r="E39" s="6">
        <v>0</v>
      </c>
      <c r="F39" s="5"/>
      <c r="G39" s="19">
        <f t="shared" si="0"/>
        <v>0</v>
      </c>
      <c r="H39" s="5"/>
      <c r="I39" s="6">
        <v>6817106835</v>
      </c>
      <c r="J39" s="5"/>
      <c r="K39" s="19">
        <f t="shared" si="1"/>
        <v>0.20184932723098648</v>
      </c>
    </row>
    <row r="40" spans="1:11" ht="18.75" x14ac:dyDescent="0.45">
      <c r="A40" s="3" t="s">
        <v>240</v>
      </c>
      <c r="C40" s="1" t="s">
        <v>312</v>
      </c>
      <c r="E40" s="6">
        <v>0</v>
      </c>
      <c r="F40" s="5"/>
      <c r="G40" s="19">
        <f t="shared" si="0"/>
        <v>0</v>
      </c>
      <c r="H40" s="5"/>
      <c r="I40" s="6">
        <v>74066688549</v>
      </c>
      <c r="J40" s="5"/>
      <c r="K40" s="19">
        <f t="shared" si="1"/>
        <v>2.1930580839786211</v>
      </c>
    </row>
    <row r="41" spans="1:11" ht="18.75" x14ac:dyDescent="0.45">
      <c r="A41" s="3" t="s">
        <v>173</v>
      </c>
      <c r="C41" s="1" t="s">
        <v>313</v>
      </c>
      <c r="E41" s="6">
        <v>0</v>
      </c>
      <c r="F41" s="5"/>
      <c r="G41" s="19">
        <f t="shared" si="0"/>
        <v>0</v>
      </c>
      <c r="H41" s="5"/>
      <c r="I41" s="6">
        <v>31884931464</v>
      </c>
      <c r="J41" s="5"/>
      <c r="K41" s="19">
        <f t="shared" si="1"/>
        <v>0.9440884704595528</v>
      </c>
    </row>
    <row r="42" spans="1:11" ht="18.75" x14ac:dyDescent="0.45">
      <c r="A42" s="3" t="s">
        <v>173</v>
      </c>
      <c r="C42" s="1" t="s">
        <v>314</v>
      </c>
      <c r="E42" s="6">
        <v>0</v>
      </c>
      <c r="F42" s="5"/>
      <c r="G42" s="19">
        <f t="shared" si="0"/>
        <v>0</v>
      </c>
      <c r="H42" s="5"/>
      <c r="I42" s="6">
        <v>32029862992</v>
      </c>
      <c r="J42" s="5"/>
      <c r="K42" s="19">
        <f t="shared" si="1"/>
        <v>0.94837978232093711</v>
      </c>
    </row>
    <row r="43" spans="1:11" ht="18.75" x14ac:dyDescent="0.45">
      <c r="A43" s="3" t="s">
        <v>241</v>
      </c>
      <c r="C43" s="1" t="s">
        <v>315</v>
      </c>
      <c r="E43" s="6">
        <v>0</v>
      </c>
      <c r="F43" s="5"/>
      <c r="G43" s="19">
        <f t="shared" si="0"/>
        <v>0</v>
      </c>
      <c r="H43" s="5"/>
      <c r="I43" s="6">
        <v>20909588991</v>
      </c>
      <c r="J43" s="5"/>
      <c r="K43" s="19">
        <f t="shared" si="1"/>
        <v>0.619116961588558</v>
      </c>
    </row>
    <row r="44" spans="1:11" ht="18.75" x14ac:dyDescent="0.45">
      <c r="A44" s="3" t="s">
        <v>179</v>
      </c>
      <c r="C44" s="1" t="s">
        <v>180</v>
      </c>
      <c r="E44" s="6">
        <v>-212</v>
      </c>
      <c r="F44" s="5"/>
      <c r="G44" s="19">
        <f t="shared" si="0"/>
        <v>-6.8296009420591548E-8</v>
      </c>
      <c r="H44" s="5"/>
      <c r="I44" s="6">
        <v>56517440</v>
      </c>
      <c r="J44" s="5"/>
      <c r="K44" s="19">
        <f t="shared" si="1"/>
        <v>1.6734382366207475E-3</v>
      </c>
    </row>
    <row r="45" spans="1:11" ht="18.75" x14ac:dyDescent="0.45">
      <c r="A45" s="3" t="s">
        <v>179</v>
      </c>
      <c r="C45" s="1" t="s">
        <v>316</v>
      </c>
      <c r="E45" s="6">
        <v>0</v>
      </c>
      <c r="F45" s="5"/>
      <c r="G45" s="19">
        <f t="shared" si="0"/>
        <v>0</v>
      </c>
      <c r="H45" s="5"/>
      <c r="I45" s="6">
        <v>55088506683</v>
      </c>
      <c r="J45" s="5"/>
      <c r="K45" s="19">
        <f t="shared" si="1"/>
        <v>1.6311286123658428</v>
      </c>
    </row>
    <row r="46" spans="1:11" ht="18.75" x14ac:dyDescent="0.45">
      <c r="A46" s="3" t="s">
        <v>170</v>
      </c>
      <c r="C46" s="1" t="s">
        <v>317</v>
      </c>
      <c r="E46" s="6">
        <v>0</v>
      </c>
      <c r="F46" s="5"/>
      <c r="G46" s="19">
        <f t="shared" si="0"/>
        <v>0</v>
      </c>
      <c r="H46" s="5"/>
      <c r="I46" s="6">
        <v>50397081791</v>
      </c>
      <c r="J46" s="5"/>
      <c r="K46" s="19">
        <f t="shared" si="1"/>
        <v>1.4922191041059649</v>
      </c>
    </row>
    <row r="47" spans="1:11" ht="18.75" x14ac:dyDescent="0.45">
      <c r="A47" s="3" t="s">
        <v>182</v>
      </c>
      <c r="C47" s="1" t="s">
        <v>318</v>
      </c>
      <c r="E47" s="6">
        <v>0</v>
      </c>
      <c r="F47" s="5"/>
      <c r="G47" s="19">
        <f t="shared" si="0"/>
        <v>0</v>
      </c>
      <c r="H47" s="5"/>
      <c r="I47" s="6">
        <v>28767123280</v>
      </c>
      <c r="J47" s="5"/>
      <c r="K47" s="19">
        <f t="shared" si="1"/>
        <v>0.85177255116889328</v>
      </c>
    </row>
    <row r="48" spans="1:11" ht="18.75" x14ac:dyDescent="0.45">
      <c r="A48" s="3" t="s">
        <v>170</v>
      </c>
      <c r="C48" s="1" t="s">
        <v>319</v>
      </c>
      <c r="E48" s="6">
        <v>0</v>
      </c>
      <c r="F48" s="5"/>
      <c r="G48" s="19">
        <f t="shared" si="0"/>
        <v>0</v>
      </c>
      <c r="H48" s="5"/>
      <c r="I48" s="6">
        <v>31426849315</v>
      </c>
      <c r="J48" s="5"/>
      <c r="K48" s="19">
        <f t="shared" si="1"/>
        <v>0.93052500786022052</v>
      </c>
    </row>
    <row r="49" spans="1:11" ht="18.75" x14ac:dyDescent="0.45">
      <c r="A49" s="3" t="s">
        <v>176</v>
      </c>
      <c r="C49" s="1" t="s">
        <v>320</v>
      </c>
      <c r="E49" s="6">
        <v>0</v>
      </c>
      <c r="F49" s="5"/>
      <c r="G49" s="19">
        <f t="shared" si="0"/>
        <v>0</v>
      </c>
      <c r="H49" s="5"/>
      <c r="I49" s="6">
        <v>37369863014</v>
      </c>
      <c r="J49" s="5"/>
      <c r="K49" s="19">
        <f t="shared" si="1"/>
        <v>1.1064931048700553</v>
      </c>
    </row>
    <row r="50" spans="1:11" ht="18.75" x14ac:dyDescent="0.45">
      <c r="A50" s="3" t="s">
        <v>173</v>
      </c>
      <c r="C50" s="1" t="s">
        <v>321</v>
      </c>
      <c r="E50" s="6">
        <v>0</v>
      </c>
      <c r="F50" s="5"/>
      <c r="G50" s="19">
        <f t="shared" si="0"/>
        <v>0</v>
      </c>
      <c r="H50" s="5"/>
      <c r="I50" s="6">
        <v>64273972572</v>
      </c>
      <c r="J50" s="5"/>
      <c r="K50" s="19">
        <f t="shared" si="1"/>
        <v>1.9031032424946703</v>
      </c>
    </row>
    <row r="51" spans="1:11" ht="18.75" x14ac:dyDescent="0.45">
      <c r="A51" s="3" t="s">
        <v>182</v>
      </c>
      <c r="C51" s="1" t="s">
        <v>183</v>
      </c>
      <c r="E51" s="9">
        <v>19232876700</v>
      </c>
      <c r="F51" s="5"/>
      <c r="G51" s="19">
        <f t="shared" si="0"/>
        <v>6.1958902277748855</v>
      </c>
      <c r="H51" s="5"/>
      <c r="I51" s="6">
        <v>512065709558</v>
      </c>
      <c r="J51" s="5"/>
      <c r="K51" s="19">
        <f t="shared" si="1"/>
        <v>15.161874600772634</v>
      </c>
    </row>
    <row r="52" spans="1:11" ht="18.75" x14ac:dyDescent="0.45">
      <c r="A52" s="3" t="s">
        <v>170</v>
      </c>
      <c r="C52" s="1" t="s">
        <v>322</v>
      </c>
      <c r="E52" s="9">
        <v>0</v>
      </c>
      <c r="F52" s="5"/>
      <c r="G52" s="19">
        <f t="shared" si="0"/>
        <v>0</v>
      </c>
      <c r="H52" s="5"/>
      <c r="I52" s="6">
        <v>13561643820</v>
      </c>
      <c r="J52" s="5"/>
      <c r="K52" s="19">
        <f t="shared" si="1"/>
        <v>0.40154991662431022</v>
      </c>
    </row>
    <row r="53" spans="1:11" ht="18.75" x14ac:dyDescent="0.45">
      <c r="A53" s="3" t="s">
        <v>173</v>
      </c>
      <c r="C53" s="1" t="s">
        <v>323</v>
      </c>
      <c r="E53" s="9">
        <v>0</v>
      </c>
      <c r="F53" s="5"/>
      <c r="G53" s="19">
        <f t="shared" si="0"/>
        <v>0</v>
      </c>
      <c r="H53" s="5"/>
      <c r="I53" s="6">
        <v>77128767066</v>
      </c>
      <c r="J53" s="5"/>
      <c r="K53" s="19">
        <f t="shared" si="1"/>
        <v>2.2837238903895756</v>
      </c>
    </row>
    <row r="54" spans="1:11" ht="18.75" x14ac:dyDescent="0.45">
      <c r="A54" s="3" t="s">
        <v>182</v>
      </c>
      <c r="C54" s="1" t="s">
        <v>186</v>
      </c>
      <c r="E54" s="9">
        <v>24657534240</v>
      </c>
      <c r="F54" s="5"/>
      <c r="G54" s="19">
        <f t="shared" si="0"/>
        <v>7.9434490129415032</v>
      </c>
      <c r="H54" s="5"/>
      <c r="I54" s="6">
        <v>167769874684</v>
      </c>
      <c r="J54" s="5"/>
      <c r="K54" s="19">
        <f t="shared" si="1"/>
        <v>4.9675378652903728</v>
      </c>
    </row>
    <row r="55" spans="1:11" ht="18.75" x14ac:dyDescent="0.45">
      <c r="A55" s="3" t="s">
        <v>173</v>
      </c>
      <c r="C55" s="1" t="s">
        <v>324</v>
      </c>
      <c r="E55" s="9">
        <v>0</v>
      </c>
      <c r="F55" s="5"/>
      <c r="G55" s="19">
        <f t="shared" si="0"/>
        <v>0</v>
      </c>
      <c r="H55" s="5"/>
      <c r="I55" s="6">
        <v>18209570986</v>
      </c>
      <c r="J55" s="5"/>
      <c r="K55" s="19">
        <f t="shared" si="1"/>
        <v>0.53917149043608781</v>
      </c>
    </row>
    <row r="56" spans="1:11" ht="18.75" x14ac:dyDescent="0.45">
      <c r="A56" s="3" t="s">
        <v>170</v>
      </c>
      <c r="C56" s="1" t="s">
        <v>325</v>
      </c>
      <c r="E56" s="9">
        <v>0</v>
      </c>
      <c r="F56" s="5"/>
      <c r="G56" s="19">
        <f t="shared" si="0"/>
        <v>0</v>
      </c>
      <c r="H56" s="5"/>
      <c r="I56" s="6">
        <v>107261753400</v>
      </c>
      <c r="J56" s="5"/>
      <c r="K56" s="19">
        <f t="shared" si="1"/>
        <v>3.1759386034920456</v>
      </c>
    </row>
    <row r="57" spans="1:11" ht="18.75" x14ac:dyDescent="0.45">
      <c r="A57" s="3" t="s">
        <v>238</v>
      </c>
      <c r="C57" s="1" t="s">
        <v>326</v>
      </c>
      <c r="E57" s="9">
        <v>0</v>
      </c>
      <c r="F57" s="5"/>
      <c r="G57" s="19">
        <f t="shared" si="0"/>
        <v>0</v>
      </c>
      <c r="H57" s="5"/>
      <c r="I57" s="6">
        <v>113519999931</v>
      </c>
      <c r="J57" s="5"/>
      <c r="K57" s="19">
        <f t="shared" si="1"/>
        <v>3.3612405039173754</v>
      </c>
    </row>
    <row r="58" spans="1:11" ht="18.75" x14ac:dyDescent="0.45">
      <c r="A58" s="3" t="s">
        <v>188</v>
      </c>
      <c r="C58" s="1" t="s">
        <v>189</v>
      </c>
      <c r="E58" s="9">
        <v>-16643</v>
      </c>
      <c r="F58" s="5"/>
      <c r="G58" s="19">
        <f t="shared" si="0"/>
        <v>-5.3615588905042694E-6</v>
      </c>
      <c r="H58" s="5"/>
      <c r="I58" s="6">
        <v>31707</v>
      </c>
      <c r="J58" s="5"/>
      <c r="K58" s="19">
        <f t="shared" si="1"/>
        <v>9.3882005569491539E-7</v>
      </c>
    </row>
    <row r="59" spans="1:11" ht="18.75" x14ac:dyDescent="0.45">
      <c r="A59" s="3" t="s">
        <v>188</v>
      </c>
      <c r="C59" s="1" t="s">
        <v>327</v>
      </c>
      <c r="E59" s="9">
        <v>0</v>
      </c>
      <c r="F59" s="5"/>
      <c r="G59" s="19">
        <f t="shared" si="0"/>
        <v>0</v>
      </c>
      <c r="H59" s="5"/>
      <c r="I59" s="6">
        <v>3290958904</v>
      </c>
      <c r="J59" s="5"/>
      <c r="K59" s="19">
        <f t="shared" si="1"/>
        <v>9.7442779876461272E-2</v>
      </c>
    </row>
    <row r="60" spans="1:11" ht="18.75" x14ac:dyDescent="0.45">
      <c r="A60" s="3" t="s">
        <v>242</v>
      </c>
      <c r="C60" s="1" t="s">
        <v>328</v>
      </c>
      <c r="E60" s="9">
        <v>0</v>
      </c>
      <c r="F60" s="5"/>
      <c r="G60" s="19">
        <f t="shared" si="0"/>
        <v>0</v>
      </c>
      <c r="H60" s="5"/>
      <c r="I60" s="6">
        <v>30564267859</v>
      </c>
      <c r="J60" s="5"/>
      <c r="K60" s="19">
        <f t="shared" si="1"/>
        <v>0.9049846296925188</v>
      </c>
    </row>
    <row r="61" spans="1:11" ht="18.75" x14ac:dyDescent="0.45">
      <c r="A61" s="3" t="s">
        <v>170</v>
      </c>
      <c r="C61" s="1" t="s">
        <v>329</v>
      </c>
      <c r="E61" s="9">
        <v>0</v>
      </c>
      <c r="F61" s="5"/>
      <c r="G61" s="19">
        <f t="shared" si="0"/>
        <v>0</v>
      </c>
      <c r="H61" s="5"/>
      <c r="I61" s="6">
        <v>37282191744</v>
      </c>
      <c r="J61" s="5"/>
      <c r="K61" s="19">
        <f t="shared" si="1"/>
        <v>1.1038972255189894</v>
      </c>
    </row>
    <row r="62" spans="1:11" ht="18.75" x14ac:dyDescent="0.45">
      <c r="A62" s="3" t="s">
        <v>173</v>
      </c>
      <c r="C62" s="1" t="s">
        <v>330</v>
      </c>
      <c r="E62" s="9">
        <v>12858954</v>
      </c>
      <c r="F62" s="5"/>
      <c r="G62" s="19">
        <f t="shared" si="0"/>
        <v>4.1425247335988361E-3</v>
      </c>
      <c r="H62" s="5"/>
      <c r="I62" s="6">
        <v>24210119194</v>
      </c>
      <c r="J62" s="5"/>
      <c r="K62" s="19">
        <f t="shared" si="1"/>
        <v>0.71684314031890817</v>
      </c>
    </row>
    <row r="63" spans="1:11" ht="18.75" x14ac:dyDescent="0.45">
      <c r="A63" s="3" t="s">
        <v>173</v>
      </c>
      <c r="C63" s="1" t="s">
        <v>331</v>
      </c>
      <c r="E63" s="9">
        <v>0</v>
      </c>
      <c r="F63" s="5"/>
      <c r="G63" s="19">
        <f t="shared" si="0"/>
        <v>0</v>
      </c>
      <c r="H63" s="5"/>
      <c r="I63" s="6">
        <v>19114520491</v>
      </c>
      <c r="J63" s="5"/>
      <c r="K63" s="19">
        <f t="shared" si="1"/>
        <v>0.56596635417864261</v>
      </c>
    </row>
    <row r="64" spans="1:11" ht="18.75" x14ac:dyDescent="0.45">
      <c r="A64" s="3" t="s">
        <v>173</v>
      </c>
      <c r="C64" s="1" t="s">
        <v>332</v>
      </c>
      <c r="E64" s="9">
        <v>0</v>
      </c>
      <c r="F64" s="5"/>
      <c r="G64" s="19">
        <f t="shared" si="0"/>
        <v>0</v>
      </c>
      <c r="H64" s="5"/>
      <c r="I64" s="6">
        <v>34934794488</v>
      </c>
      <c r="J64" s="5"/>
      <c r="K64" s="19">
        <f t="shared" si="1"/>
        <v>1.0343925854516223</v>
      </c>
    </row>
    <row r="65" spans="1:11" ht="18.75" x14ac:dyDescent="0.45">
      <c r="A65" s="3" t="s">
        <v>240</v>
      </c>
      <c r="C65" s="1" t="s">
        <v>333</v>
      </c>
      <c r="E65" s="9">
        <v>0</v>
      </c>
      <c r="F65" s="5"/>
      <c r="G65" s="19">
        <f t="shared" si="0"/>
        <v>0</v>
      </c>
      <c r="H65" s="5"/>
      <c r="I65" s="6">
        <v>34958694018</v>
      </c>
      <c r="J65" s="5"/>
      <c r="K65" s="19">
        <f t="shared" si="1"/>
        <v>1.0351002322831004</v>
      </c>
    </row>
    <row r="66" spans="1:11" ht="18.75" x14ac:dyDescent="0.45">
      <c r="A66" s="3" t="s">
        <v>173</v>
      </c>
      <c r="C66" s="1" t="s">
        <v>334</v>
      </c>
      <c r="E66" s="9">
        <v>0</v>
      </c>
      <c r="F66" s="5"/>
      <c r="G66" s="19">
        <f t="shared" si="0"/>
        <v>0</v>
      </c>
      <c r="H66" s="5"/>
      <c r="I66" s="6">
        <v>7058630184</v>
      </c>
      <c r="J66" s="5"/>
      <c r="K66" s="19">
        <f t="shared" si="1"/>
        <v>0.20900064914601479</v>
      </c>
    </row>
    <row r="67" spans="1:11" ht="18.75" x14ac:dyDescent="0.45">
      <c r="A67" s="3" t="s">
        <v>204</v>
      </c>
      <c r="C67" s="1" t="s">
        <v>335</v>
      </c>
      <c r="E67" s="9">
        <v>0</v>
      </c>
      <c r="F67" s="5"/>
      <c r="G67" s="19">
        <f t="shared" si="0"/>
        <v>0</v>
      </c>
      <c r="H67" s="5"/>
      <c r="I67" s="6">
        <v>24424109584</v>
      </c>
      <c r="J67" s="5"/>
      <c r="K67" s="19">
        <f t="shared" si="1"/>
        <v>0.72317923234457993</v>
      </c>
    </row>
    <row r="68" spans="1:11" ht="18.75" x14ac:dyDescent="0.45">
      <c r="A68" s="3" t="s">
        <v>243</v>
      </c>
      <c r="C68" s="1" t="s">
        <v>336</v>
      </c>
      <c r="E68" s="9">
        <v>0</v>
      </c>
      <c r="F68" s="5"/>
      <c r="G68" s="19">
        <f t="shared" si="0"/>
        <v>0</v>
      </c>
      <c r="H68" s="5"/>
      <c r="I68" s="6">
        <v>11796164352</v>
      </c>
      <c r="J68" s="5"/>
      <c r="K68" s="19">
        <f t="shared" si="1"/>
        <v>0.34927541785507982</v>
      </c>
    </row>
    <row r="69" spans="1:11" ht="18.75" x14ac:dyDescent="0.45">
      <c r="A69" s="3" t="s">
        <v>243</v>
      </c>
      <c r="C69" s="1" t="s">
        <v>337</v>
      </c>
      <c r="E69" s="9">
        <v>0</v>
      </c>
      <c r="F69" s="5"/>
      <c r="G69" s="19">
        <f t="shared" si="0"/>
        <v>0</v>
      </c>
      <c r="H69" s="5"/>
      <c r="I69" s="6">
        <v>27423561628</v>
      </c>
      <c r="J69" s="5"/>
      <c r="K69" s="19">
        <f t="shared" si="1"/>
        <v>0.81199071671718881</v>
      </c>
    </row>
    <row r="70" spans="1:11" ht="18.75" x14ac:dyDescent="0.45">
      <c r="A70" s="3" t="s">
        <v>243</v>
      </c>
      <c r="C70" s="1" t="s">
        <v>338</v>
      </c>
      <c r="E70" s="9">
        <v>0</v>
      </c>
      <c r="F70" s="5"/>
      <c r="G70" s="19">
        <f t="shared" si="0"/>
        <v>0</v>
      </c>
      <c r="H70" s="5"/>
      <c r="I70" s="6">
        <v>24222465722</v>
      </c>
      <c r="J70" s="5"/>
      <c r="K70" s="19">
        <f t="shared" si="1"/>
        <v>0.71720871158407351</v>
      </c>
    </row>
    <row r="71" spans="1:11" ht="18.75" x14ac:dyDescent="0.45">
      <c r="A71" s="3" t="s">
        <v>191</v>
      </c>
      <c r="C71" s="1" t="s">
        <v>192</v>
      </c>
      <c r="E71" s="9">
        <v>66007595</v>
      </c>
      <c r="F71" s="5"/>
      <c r="G71" s="19">
        <f t="shared" si="0"/>
        <v>2.1264411933729205E-2</v>
      </c>
      <c r="H71" s="5"/>
      <c r="I71" s="6">
        <v>307504956</v>
      </c>
      <c r="J71" s="5"/>
      <c r="K71" s="19">
        <f t="shared" si="1"/>
        <v>9.1049869088334606E-3</v>
      </c>
    </row>
    <row r="72" spans="1:11" ht="18.75" x14ac:dyDescent="0.45">
      <c r="A72" s="3" t="s">
        <v>244</v>
      </c>
      <c r="C72" s="1" t="s">
        <v>339</v>
      </c>
      <c r="E72" s="9">
        <v>0</v>
      </c>
      <c r="F72" s="5"/>
      <c r="G72" s="19">
        <f t="shared" si="0"/>
        <v>0</v>
      </c>
      <c r="H72" s="5"/>
      <c r="I72" s="6">
        <v>29736985078</v>
      </c>
      <c r="J72" s="5"/>
      <c r="K72" s="19">
        <f t="shared" si="1"/>
        <v>0.88048941833433725</v>
      </c>
    </row>
    <row r="73" spans="1:11" ht="18.75" x14ac:dyDescent="0.45">
      <c r="A73" s="3" t="s">
        <v>170</v>
      </c>
      <c r="C73" s="1" t="s">
        <v>340</v>
      </c>
      <c r="E73" s="9">
        <v>0</v>
      </c>
      <c r="F73" s="5"/>
      <c r="G73" s="19">
        <f t="shared" ref="G73:G82" si="2">E73/310413451384*100</f>
        <v>0</v>
      </c>
      <c r="H73" s="5"/>
      <c r="I73" s="6">
        <v>111764942246</v>
      </c>
      <c r="J73" s="5"/>
      <c r="K73" s="19">
        <f t="shared" ref="K73:K81" si="3">I73/3377324526427*100</f>
        <v>3.3092745861837676</v>
      </c>
    </row>
    <row r="74" spans="1:11" ht="18.75" x14ac:dyDescent="0.45">
      <c r="A74" s="3" t="s">
        <v>170</v>
      </c>
      <c r="C74" s="1" t="s">
        <v>341</v>
      </c>
      <c r="E74" s="9">
        <v>0</v>
      </c>
      <c r="F74" s="5"/>
      <c r="G74" s="19">
        <f t="shared" si="2"/>
        <v>0</v>
      </c>
      <c r="H74" s="5"/>
      <c r="I74" s="6">
        <v>5930849277</v>
      </c>
      <c r="J74" s="5"/>
      <c r="K74" s="19">
        <f t="shared" si="3"/>
        <v>0.17560791776425674</v>
      </c>
    </row>
    <row r="75" spans="1:11" ht="18.75" x14ac:dyDescent="0.45">
      <c r="A75" s="3" t="s">
        <v>176</v>
      </c>
      <c r="C75" s="1" t="s">
        <v>342</v>
      </c>
      <c r="E75" s="9">
        <v>0</v>
      </c>
      <c r="F75" s="5"/>
      <c r="G75" s="19">
        <f t="shared" si="2"/>
        <v>0</v>
      </c>
      <c r="H75" s="5"/>
      <c r="I75" s="6">
        <v>15854246550</v>
      </c>
      <c r="J75" s="5"/>
      <c r="K75" s="19">
        <f t="shared" si="3"/>
        <v>0.46943213262282524</v>
      </c>
    </row>
    <row r="76" spans="1:11" ht="18.75" x14ac:dyDescent="0.45">
      <c r="A76" s="3" t="s">
        <v>173</v>
      </c>
      <c r="C76" s="1" t="s">
        <v>343</v>
      </c>
      <c r="E76" s="6">
        <v>0</v>
      </c>
      <c r="F76" s="5"/>
      <c r="G76" s="19">
        <f t="shared" si="2"/>
        <v>0</v>
      </c>
      <c r="H76" s="5"/>
      <c r="I76" s="6">
        <v>64602465728</v>
      </c>
      <c r="J76" s="5"/>
      <c r="K76" s="19">
        <f t="shared" si="3"/>
        <v>1.9128296739770341</v>
      </c>
    </row>
    <row r="77" spans="1:11" ht="18.75" x14ac:dyDescent="0.45">
      <c r="A77" s="3" t="s">
        <v>197</v>
      </c>
      <c r="C77" s="1" t="s">
        <v>198</v>
      </c>
      <c r="E77" s="6">
        <v>35589041070</v>
      </c>
      <c r="F77" s="5"/>
      <c r="G77" s="19">
        <f t="shared" si="2"/>
        <v>11.465044736728959</v>
      </c>
      <c r="H77" s="5"/>
      <c r="I77" s="6">
        <v>35589041070</v>
      </c>
      <c r="J77" s="5"/>
      <c r="K77" s="19">
        <f t="shared" si="3"/>
        <v>1.0537643271033534</v>
      </c>
    </row>
    <row r="78" spans="1:11" ht="18.75" x14ac:dyDescent="0.45">
      <c r="A78" s="3" t="s">
        <v>199</v>
      </c>
      <c r="C78" s="1" t="s">
        <v>200</v>
      </c>
      <c r="E78" s="6">
        <v>35589041070</v>
      </c>
      <c r="F78" s="5"/>
      <c r="G78" s="19">
        <f t="shared" si="2"/>
        <v>11.465044736728959</v>
      </c>
      <c r="H78" s="5"/>
      <c r="I78" s="6">
        <v>35589041070</v>
      </c>
      <c r="J78" s="5"/>
      <c r="K78" s="19">
        <f t="shared" si="3"/>
        <v>1.0537643271033534</v>
      </c>
    </row>
    <row r="79" spans="1:11" ht="18.75" x14ac:dyDescent="0.45">
      <c r="A79" s="3" t="s">
        <v>201</v>
      </c>
      <c r="C79" s="1" t="s">
        <v>202</v>
      </c>
      <c r="E79" s="6">
        <v>7945205458</v>
      </c>
      <c r="F79" s="5"/>
      <c r="G79" s="19">
        <f t="shared" si="2"/>
        <v>2.5595557868306762</v>
      </c>
      <c r="H79" s="5"/>
      <c r="I79" s="6">
        <v>7945205458</v>
      </c>
      <c r="J79" s="5"/>
      <c r="K79" s="19">
        <f t="shared" si="3"/>
        <v>0.23525146594086813</v>
      </c>
    </row>
    <row r="80" spans="1:11" ht="18.75" x14ac:dyDescent="0.45">
      <c r="A80" s="3" t="s">
        <v>204</v>
      </c>
      <c r="C80" s="1" t="s">
        <v>205</v>
      </c>
      <c r="E80" s="6">
        <v>4306849313</v>
      </c>
      <c r="F80" s="5"/>
      <c r="G80" s="19">
        <f t="shared" si="2"/>
        <v>1.3874557606307369</v>
      </c>
      <c r="H80" s="5"/>
      <c r="I80" s="6">
        <v>4306849313</v>
      </c>
      <c r="J80" s="5"/>
      <c r="K80" s="19">
        <f t="shared" si="3"/>
        <v>0.12752251906204523</v>
      </c>
    </row>
    <row r="81" spans="1:11" ht="18.75" x14ac:dyDescent="0.45">
      <c r="A81" s="3" t="s">
        <v>204</v>
      </c>
      <c r="C81" s="1" t="s">
        <v>207</v>
      </c>
      <c r="E81" s="6">
        <v>1676712321</v>
      </c>
      <c r="F81" s="5"/>
      <c r="G81" s="19">
        <f t="shared" si="2"/>
        <v>0.5401545305218769</v>
      </c>
      <c r="H81" s="5"/>
      <c r="I81" s="6">
        <v>1676712321</v>
      </c>
      <c r="J81" s="5"/>
      <c r="K81" s="19">
        <f t="shared" si="3"/>
        <v>4.9646171337104451E-2</v>
      </c>
    </row>
    <row r="82" spans="1:11" ht="18.75" x14ac:dyDescent="0.45">
      <c r="A82" s="3" t="s">
        <v>209</v>
      </c>
      <c r="C82" s="1" t="s">
        <v>210</v>
      </c>
      <c r="E82" s="6">
        <v>493150683</v>
      </c>
      <c r="F82" s="5"/>
      <c r="G82" s="19">
        <f t="shared" si="2"/>
        <v>0.15886897967895827</v>
      </c>
      <c r="H82" s="5"/>
      <c r="I82" s="6">
        <v>493150683</v>
      </c>
      <c r="J82" s="5"/>
      <c r="K82" s="19">
        <f>I82/3377324526427*100</f>
        <v>1.4601815109598687E-2</v>
      </c>
    </row>
    <row r="83" spans="1:11" ht="18.75" thickBot="1" x14ac:dyDescent="0.45">
      <c r="E83" s="20">
        <f>SUM(E8:E82)</f>
        <v>310413451384</v>
      </c>
      <c r="F83" s="7"/>
      <c r="G83" s="21">
        <f>SUM(G8:G82)</f>
        <v>99.999999999999972</v>
      </c>
      <c r="H83" s="7"/>
      <c r="I83" s="20">
        <f>SUM(I8:I82)</f>
        <v>3377324526427</v>
      </c>
      <c r="J83" s="7"/>
      <c r="K83" s="21">
        <f>SUM(K8:K82)</f>
        <v>99.999999999999972</v>
      </c>
    </row>
    <row r="84" spans="1:11" ht="18.75" thickTop="1" x14ac:dyDescent="0.4">
      <c r="E84" s="7"/>
      <c r="F84" s="7"/>
      <c r="G84" s="7"/>
      <c r="H84" s="7"/>
      <c r="I84" s="7"/>
      <c r="J84" s="7"/>
      <c r="K84" s="7"/>
    </row>
  </sheetData>
  <mergeCells count="7">
    <mergeCell ref="A2:K2"/>
    <mergeCell ref="A3:K3"/>
    <mergeCell ref="A4:K4"/>
    <mergeCell ref="K7"/>
    <mergeCell ref="I6:K6"/>
    <mergeCell ref="A6:C6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C8" sqref="C8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9.140625" style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">
      <c r="A2" s="2" t="s">
        <v>0</v>
      </c>
      <c r="B2" s="2"/>
      <c r="C2" s="2"/>
      <c r="D2" s="2"/>
      <c r="E2" s="2"/>
    </row>
    <row r="3" spans="1:5" ht="27.75" x14ac:dyDescent="0.4">
      <c r="A3" s="2" t="s">
        <v>212</v>
      </c>
      <c r="B3" s="2"/>
      <c r="C3" s="2"/>
      <c r="D3" s="2"/>
      <c r="E3" s="2"/>
    </row>
    <row r="4" spans="1:5" ht="27.75" x14ac:dyDescent="0.4">
      <c r="A4" s="2" t="s">
        <v>2</v>
      </c>
      <c r="B4" s="2"/>
      <c r="C4" s="2"/>
      <c r="D4" s="2"/>
      <c r="E4" s="2"/>
    </row>
    <row r="6" spans="1:5" ht="27.75" x14ac:dyDescent="0.4">
      <c r="A6" s="14" t="s">
        <v>344</v>
      </c>
      <c r="C6" s="10" t="s">
        <v>214</v>
      </c>
      <c r="E6" s="10" t="s">
        <v>6</v>
      </c>
    </row>
    <row r="7" spans="1:5" ht="27.75" x14ac:dyDescent="0.4">
      <c r="A7" s="10" t="s">
        <v>344</v>
      </c>
      <c r="C7" s="15" t="s">
        <v>150</v>
      </c>
      <c r="E7" s="15" t="s">
        <v>150</v>
      </c>
    </row>
    <row r="8" spans="1:5" ht="18.75" x14ac:dyDescent="0.45">
      <c r="A8" s="3" t="s">
        <v>344</v>
      </c>
      <c r="C8" s="9">
        <v>-168</v>
      </c>
      <c r="D8" s="9"/>
      <c r="E8" s="9">
        <v>11672140</v>
      </c>
    </row>
    <row r="9" spans="1:5" ht="18.75" x14ac:dyDescent="0.45">
      <c r="A9" s="3" t="s">
        <v>345</v>
      </c>
      <c r="C9" s="9">
        <v>0</v>
      </c>
      <c r="D9" s="9"/>
      <c r="E9" s="9">
        <v>269043682</v>
      </c>
    </row>
    <row r="10" spans="1:5" ht="18.75" x14ac:dyDescent="0.45">
      <c r="A10" s="3" t="s">
        <v>346</v>
      </c>
      <c r="C10" s="9">
        <v>61537765</v>
      </c>
      <c r="D10" s="9"/>
      <c r="E10" s="9">
        <v>355625472</v>
      </c>
    </row>
    <row r="11" spans="1:5" ht="19.5" thickBot="1" x14ac:dyDescent="0.5">
      <c r="A11" s="3" t="s">
        <v>222</v>
      </c>
      <c r="C11" s="16">
        <v>61537597</v>
      </c>
      <c r="D11" s="9"/>
      <c r="E11" s="16">
        <v>636341294</v>
      </c>
    </row>
    <row r="12" spans="1:5" ht="18.75" thickTop="1" x14ac:dyDescent="0.4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G11" sqref="G11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4" style="1" bestFit="1" customWidth="1"/>
    <col min="4" max="4" width="1" style="1" customWidth="1"/>
    <col min="5" max="5" width="24.7109375" style="1" bestFit="1" customWidth="1"/>
    <col min="6" max="6" width="1" style="1" customWidth="1"/>
    <col min="7" max="7" width="37.855468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7.75" x14ac:dyDescent="0.4">
      <c r="A2" s="2" t="s">
        <v>0</v>
      </c>
      <c r="B2" s="2"/>
      <c r="C2" s="2"/>
      <c r="D2" s="2"/>
      <c r="E2" s="2"/>
      <c r="F2" s="2"/>
      <c r="G2" s="2"/>
    </row>
    <row r="3" spans="1:7" ht="27.75" x14ac:dyDescent="0.4">
      <c r="A3" s="2" t="s">
        <v>212</v>
      </c>
      <c r="B3" s="2"/>
      <c r="C3" s="2"/>
      <c r="D3" s="2"/>
      <c r="E3" s="2"/>
      <c r="F3" s="2"/>
      <c r="G3" s="2"/>
    </row>
    <row r="4" spans="1:7" ht="27.75" x14ac:dyDescent="0.4">
      <c r="A4" s="2" t="s">
        <v>2</v>
      </c>
      <c r="B4" s="2"/>
      <c r="C4" s="2"/>
      <c r="D4" s="2"/>
      <c r="E4" s="2"/>
      <c r="F4" s="2"/>
      <c r="G4" s="2"/>
    </row>
    <row r="6" spans="1:7" ht="27.75" x14ac:dyDescent="0.4">
      <c r="A6" s="10" t="s">
        <v>216</v>
      </c>
      <c r="C6" s="10" t="s">
        <v>150</v>
      </c>
      <c r="E6" s="10" t="s">
        <v>281</v>
      </c>
      <c r="G6" s="10" t="s">
        <v>13</v>
      </c>
    </row>
    <row r="7" spans="1:7" ht="18.75" x14ac:dyDescent="0.45">
      <c r="A7" s="3" t="s">
        <v>347</v>
      </c>
      <c r="C7" s="6">
        <v>124985979723</v>
      </c>
      <c r="D7" s="5"/>
      <c r="E7" s="5">
        <v>10.42</v>
      </c>
      <c r="F7" s="5"/>
      <c r="G7" s="5">
        <v>0.18</v>
      </c>
    </row>
    <row r="8" spans="1:7" ht="18.75" x14ac:dyDescent="0.45">
      <c r="A8" s="3" t="s">
        <v>348</v>
      </c>
      <c r="C8" s="6">
        <v>762288928782</v>
      </c>
      <c r="D8" s="5"/>
      <c r="E8" s="5">
        <v>6357</v>
      </c>
      <c r="F8" s="5"/>
      <c r="G8" s="5">
        <v>1.1200000000000001</v>
      </c>
    </row>
    <row r="9" spans="1:7" ht="18.75" x14ac:dyDescent="0.45">
      <c r="A9" s="3" t="s">
        <v>349</v>
      </c>
      <c r="C9" s="6">
        <v>310413451384</v>
      </c>
      <c r="D9" s="5"/>
      <c r="E9" s="5">
        <v>25.89</v>
      </c>
      <c r="F9" s="5"/>
      <c r="G9" s="5">
        <v>0.45</v>
      </c>
    </row>
    <row r="10" spans="1:7" ht="18.75" thickBot="1" x14ac:dyDescent="0.45">
      <c r="C10" s="12">
        <f>SUM(C7:C9)</f>
        <v>1197688359889</v>
      </c>
      <c r="D10" s="5"/>
      <c r="E10" s="11">
        <f>SUM(E7:E9)</f>
        <v>6393.31</v>
      </c>
      <c r="F10" s="5"/>
      <c r="G10" s="11">
        <f>SUM(G7:G9)</f>
        <v>1.75</v>
      </c>
    </row>
    <row r="11" spans="1:7" ht="18.75" thickTop="1" x14ac:dyDescent="0.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0"/>
  <sheetViews>
    <sheetView rightToLeft="1" workbookViewId="0">
      <selection activeCell="E16" sqref="E16"/>
    </sheetView>
  </sheetViews>
  <sheetFormatPr defaultRowHeight="18" x14ac:dyDescent="0.4"/>
  <cols>
    <col min="1" max="1" width="33.570312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7.75" x14ac:dyDescent="0.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27.75" x14ac:dyDescent="0.4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27.75" x14ac:dyDescent="0.4">
      <c r="A6" s="14" t="s">
        <v>3</v>
      </c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10" t="s">
        <v>4</v>
      </c>
      <c r="I6" s="10" t="s">
        <v>4</v>
      </c>
      <c r="K6" s="10" t="s">
        <v>6</v>
      </c>
      <c r="L6" s="10" t="s">
        <v>6</v>
      </c>
      <c r="M6" s="10" t="s">
        <v>6</v>
      </c>
      <c r="N6" s="10" t="s">
        <v>6</v>
      </c>
      <c r="O6" s="10" t="s">
        <v>6</v>
      </c>
      <c r="P6" s="10" t="s">
        <v>6</v>
      </c>
      <c r="Q6" s="10" t="s">
        <v>6</v>
      </c>
    </row>
    <row r="7" spans="1:17" ht="27.75" x14ac:dyDescent="0.4">
      <c r="A7" s="10" t="s">
        <v>3</v>
      </c>
      <c r="C7" s="17" t="s">
        <v>31</v>
      </c>
      <c r="E7" s="17" t="s">
        <v>32</v>
      </c>
      <c r="G7" s="17" t="s">
        <v>33</v>
      </c>
      <c r="I7" s="15" t="s">
        <v>34</v>
      </c>
      <c r="K7" s="15" t="s">
        <v>31</v>
      </c>
      <c r="M7" s="15" t="s">
        <v>32</v>
      </c>
      <c r="N7" s="25"/>
      <c r="O7" s="10" t="s">
        <v>33</v>
      </c>
      <c r="Q7" s="10" t="s">
        <v>34</v>
      </c>
    </row>
    <row r="8" spans="1:17" ht="18.75" x14ac:dyDescent="0.45">
      <c r="A8" s="3" t="s">
        <v>35</v>
      </c>
      <c r="C8" s="6">
        <v>59405940</v>
      </c>
      <c r="D8" s="5"/>
      <c r="E8" s="6">
        <v>19243</v>
      </c>
      <c r="F8" s="5"/>
      <c r="G8" s="5" t="s">
        <v>36</v>
      </c>
      <c r="H8" s="5"/>
      <c r="I8" s="6">
        <v>0.21934692614504001</v>
      </c>
      <c r="J8" s="5"/>
      <c r="K8" s="6">
        <v>59405940</v>
      </c>
      <c r="L8" s="5"/>
      <c r="M8" s="6">
        <v>19243</v>
      </c>
      <c r="N8" s="5"/>
      <c r="O8" s="5" t="s">
        <v>36</v>
      </c>
      <c r="P8" s="5"/>
      <c r="Q8" s="6">
        <v>0.21934692614504001</v>
      </c>
    </row>
    <row r="9" spans="1:17" ht="18.75" x14ac:dyDescent="0.45">
      <c r="A9" s="3" t="s">
        <v>37</v>
      </c>
      <c r="C9" s="6">
        <v>5487000</v>
      </c>
      <c r="D9" s="5"/>
      <c r="E9" s="6">
        <v>253239</v>
      </c>
      <c r="F9" s="5"/>
      <c r="G9" s="5" t="s">
        <v>38</v>
      </c>
      <c r="H9" s="5"/>
      <c r="I9" s="6">
        <v>0.21933518795041401</v>
      </c>
      <c r="J9" s="5"/>
      <c r="K9" s="6">
        <v>5487000</v>
      </c>
      <c r="L9" s="5"/>
      <c r="M9" s="6">
        <v>253239</v>
      </c>
      <c r="N9" s="5"/>
      <c r="O9" s="5" t="s">
        <v>38</v>
      </c>
      <c r="P9" s="5"/>
      <c r="Q9" s="6">
        <v>0.21933518795041401</v>
      </c>
    </row>
    <row r="10" spans="1:17" x14ac:dyDescent="0.4">
      <c r="C10" s="5"/>
      <c r="D10" s="5"/>
      <c r="E10" s="5"/>
      <c r="F10" s="5"/>
      <c r="G10" s="5"/>
      <c r="H10" s="5"/>
      <c r="I10" s="5"/>
      <c r="J10" s="5"/>
      <c r="K10" s="28"/>
      <c r="L10" s="5"/>
      <c r="M10" s="28"/>
      <c r="N10" s="5"/>
      <c r="O10" s="28"/>
      <c r="P10" s="5"/>
      <c r="Q10" s="28"/>
    </row>
  </sheetData>
  <mergeCells count="11">
    <mergeCell ref="A2:Q2"/>
    <mergeCell ref="A3:Q3"/>
    <mergeCell ref="A4:Q4"/>
    <mergeCell ref="K7"/>
    <mergeCell ref="M7"/>
    <mergeCell ref="O7"/>
    <mergeCell ref="Q7"/>
    <mergeCell ref="K6:Q6"/>
    <mergeCell ref="A6:A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37"/>
  <sheetViews>
    <sheetView rightToLeft="1" view="pageBreakPreview" topLeftCell="N22" zoomScale="95" zoomScaleNormal="100" zoomScaleSheetLayoutView="95" workbookViewId="0">
      <selection activeCell="AK37" sqref="AK37"/>
    </sheetView>
  </sheetViews>
  <sheetFormatPr defaultRowHeight="18" x14ac:dyDescent="0.4"/>
  <cols>
    <col min="1" max="1" width="34.7109375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9.140625" style="1" customWidth="1"/>
    <col min="16" max="16" width="1" style="1" customWidth="1"/>
    <col min="17" max="17" width="19.570312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9.855468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4.85546875" style="5" bestFit="1" customWidth="1"/>
    <col min="28" max="28" width="1" style="5" customWidth="1"/>
    <col min="29" max="29" width="9.28515625" style="5" bestFit="1" customWidth="1"/>
    <col min="30" max="30" width="1" style="5" customWidth="1"/>
    <col min="31" max="31" width="23.7109375" style="5" bestFit="1" customWidth="1"/>
    <col min="32" max="32" width="1" style="5" customWidth="1"/>
    <col min="33" max="33" width="19.5703125" style="5" bestFit="1" customWidth="1"/>
    <col min="34" max="34" width="1" style="5" customWidth="1"/>
    <col min="35" max="35" width="25.42578125" style="5" bestFit="1" customWidth="1"/>
    <col min="36" max="36" width="1" style="5" customWidth="1"/>
    <col min="37" max="37" width="37.85546875" style="5" bestFit="1" customWidth="1"/>
    <col min="38" max="38" width="1" style="1" customWidth="1"/>
    <col min="39" max="39" width="9.140625" style="1" customWidth="1"/>
    <col min="40" max="16384" width="9.140625" style="1"/>
  </cols>
  <sheetData>
    <row r="2" spans="1:39" ht="27.75" x14ac:dyDescent="0.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9" ht="27.75" x14ac:dyDescent="0.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9" ht="27.75" x14ac:dyDescent="0.4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6" spans="1:39" ht="27.75" x14ac:dyDescent="0.4">
      <c r="A6" s="10" t="s">
        <v>39</v>
      </c>
      <c r="B6" s="10" t="s">
        <v>39</v>
      </c>
      <c r="C6" s="10" t="s">
        <v>39</v>
      </c>
      <c r="D6" s="10" t="s">
        <v>39</v>
      </c>
      <c r="E6" s="10" t="s">
        <v>39</v>
      </c>
      <c r="F6" s="10" t="s">
        <v>39</v>
      </c>
      <c r="G6" s="10" t="s">
        <v>39</v>
      </c>
      <c r="H6" s="10" t="s">
        <v>39</v>
      </c>
      <c r="I6" s="10" t="s">
        <v>39</v>
      </c>
      <c r="J6" s="10" t="s">
        <v>39</v>
      </c>
      <c r="K6" s="10" t="s">
        <v>39</v>
      </c>
      <c r="L6" s="10" t="s">
        <v>39</v>
      </c>
      <c r="M6" s="10" t="s">
        <v>39</v>
      </c>
      <c r="O6" s="10" t="s">
        <v>4</v>
      </c>
      <c r="P6" s="10" t="s">
        <v>4</v>
      </c>
      <c r="Q6" s="10" t="s">
        <v>4</v>
      </c>
      <c r="R6" s="10" t="s">
        <v>4</v>
      </c>
      <c r="S6" s="10" t="s">
        <v>4</v>
      </c>
      <c r="U6" s="10" t="s">
        <v>5</v>
      </c>
      <c r="V6" s="10" t="s">
        <v>5</v>
      </c>
      <c r="W6" s="10" t="s">
        <v>5</v>
      </c>
      <c r="X6" s="10" t="s">
        <v>5</v>
      </c>
      <c r="Y6" s="10" t="s">
        <v>5</v>
      </c>
      <c r="Z6" s="10" t="s">
        <v>5</v>
      </c>
      <c r="AA6" s="10" t="s">
        <v>5</v>
      </c>
      <c r="AC6" s="10" t="s">
        <v>6</v>
      </c>
      <c r="AD6" s="10" t="s">
        <v>6</v>
      </c>
      <c r="AE6" s="10" t="s">
        <v>6</v>
      </c>
      <c r="AF6" s="10" t="s">
        <v>6</v>
      </c>
      <c r="AG6" s="10" t="s">
        <v>6</v>
      </c>
      <c r="AH6" s="10" t="s">
        <v>6</v>
      </c>
      <c r="AI6" s="10" t="s">
        <v>6</v>
      </c>
      <c r="AJ6" s="10" t="s">
        <v>6</v>
      </c>
      <c r="AK6" s="10" t="s">
        <v>6</v>
      </c>
    </row>
    <row r="7" spans="1:39" ht="27.75" x14ac:dyDescent="0.4">
      <c r="A7" s="13" t="s">
        <v>40</v>
      </c>
      <c r="C7" s="13" t="s">
        <v>41</v>
      </c>
      <c r="E7" s="13" t="s">
        <v>42</v>
      </c>
      <c r="G7" s="13" t="s">
        <v>43</v>
      </c>
      <c r="I7" s="13" t="s">
        <v>44</v>
      </c>
      <c r="K7" s="13" t="s">
        <v>45</v>
      </c>
      <c r="M7" s="13" t="s">
        <v>34</v>
      </c>
      <c r="O7" s="13" t="s">
        <v>7</v>
      </c>
      <c r="Q7" s="13" t="s">
        <v>8</v>
      </c>
      <c r="S7" s="13" t="s">
        <v>9</v>
      </c>
      <c r="U7" s="15" t="s">
        <v>10</v>
      </c>
      <c r="V7" s="15" t="s">
        <v>10</v>
      </c>
      <c r="W7" s="15" t="s">
        <v>10</v>
      </c>
      <c r="Y7" s="15" t="s">
        <v>11</v>
      </c>
      <c r="Z7" s="15" t="s">
        <v>11</v>
      </c>
      <c r="AA7" s="15" t="s">
        <v>11</v>
      </c>
      <c r="AC7" s="13" t="s">
        <v>7</v>
      </c>
      <c r="AE7" s="13" t="s">
        <v>46</v>
      </c>
      <c r="AG7" s="13" t="s">
        <v>8</v>
      </c>
      <c r="AI7" s="13" t="s">
        <v>9</v>
      </c>
      <c r="AK7" s="13" t="s">
        <v>13</v>
      </c>
    </row>
    <row r="8" spans="1:39" ht="27.75" x14ac:dyDescent="0.4">
      <c r="A8" s="10" t="s">
        <v>40</v>
      </c>
      <c r="C8" s="10" t="s">
        <v>41</v>
      </c>
      <c r="E8" s="10" t="s">
        <v>42</v>
      </c>
      <c r="G8" s="10" t="s">
        <v>43</v>
      </c>
      <c r="I8" s="10" t="s">
        <v>44</v>
      </c>
      <c r="K8" s="10" t="s">
        <v>45</v>
      </c>
      <c r="M8" s="10" t="s">
        <v>34</v>
      </c>
      <c r="O8" s="10" t="s">
        <v>7</v>
      </c>
      <c r="Q8" s="10" t="s">
        <v>8</v>
      </c>
      <c r="S8" s="10" t="s">
        <v>9</v>
      </c>
      <c r="U8" s="15" t="s">
        <v>7</v>
      </c>
      <c r="W8" s="15" t="s">
        <v>8</v>
      </c>
      <c r="Y8" s="15" t="s">
        <v>7</v>
      </c>
      <c r="AA8" s="15" t="s">
        <v>14</v>
      </c>
      <c r="AC8" s="10" t="s">
        <v>7</v>
      </c>
      <c r="AE8" s="10" t="s">
        <v>46</v>
      </c>
      <c r="AG8" s="10" t="s">
        <v>8</v>
      </c>
      <c r="AI8" s="10" t="s">
        <v>9</v>
      </c>
      <c r="AK8" s="10" t="s">
        <v>13</v>
      </c>
    </row>
    <row r="9" spans="1:39" ht="18.75" x14ac:dyDescent="0.45">
      <c r="A9" s="3" t="s">
        <v>47</v>
      </c>
      <c r="C9" s="5" t="s">
        <v>48</v>
      </c>
      <c r="D9" s="5"/>
      <c r="E9" s="5" t="s">
        <v>48</v>
      </c>
      <c r="F9" s="5"/>
      <c r="G9" s="5" t="s">
        <v>49</v>
      </c>
      <c r="H9" s="5"/>
      <c r="I9" s="5" t="s">
        <v>50</v>
      </c>
      <c r="J9" s="5"/>
      <c r="K9" s="6">
        <v>18</v>
      </c>
      <c r="L9" s="5"/>
      <c r="M9" s="6">
        <v>18</v>
      </c>
      <c r="N9" s="5"/>
      <c r="O9" s="6">
        <v>1839750</v>
      </c>
      <c r="P9" s="5"/>
      <c r="Q9" s="6">
        <v>499999896000</v>
      </c>
      <c r="R9" s="5"/>
      <c r="S9" s="6">
        <v>687815837971</v>
      </c>
      <c r="T9" s="5"/>
      <c r="U9" s="6">
        <v>0</v>
      </c>
      <c r="V9" s="5"/>
      <c r="W9" s="6">
        <v>0</v>
      </c>
      <c r="X9" s="5"/>
      <c r="Y9" s="6">
        <v>0</v>
      </c>
      <c r="Z9" s="5"/>
      <c r="AA9" s="6">
        <v>0</v>
      </c>
      <c r="AC9" s="6">
        <v>1839750</v>
      </c>
      <c r="AE9" s="6">
        <v>378040</v>
      </c>
      <c r="AG9" s="6">
        <v>499999896000</v>
      </c>
      <c r="AI9" s="6">
        <v>694994853159</v>
      </c>
      <c r="AK9" s="5">
        <v>1.02</v>
      </c>
      <c r="AL9" s="5"/>
      <c r="AM9" s="5"/>
    </row>
    <row r="10" spans="1:39" ht="18.75" x14ac:dyDescent="0.45">
      <c r="A10" s="3" t="s">
        <v>51</v>
      </c>
      <c r="C10" s="5" t="s">
        <v>48</v>
      </c>
      <c r="D10" s="5"/>
      <c r="E10" s="5" t="s">
        <v>48</v>
      </c>
      <c r="F10" s="5"/>
      <c r="G10" s="5" t="s">
        <v>52</v>
      </c>
      <c r="H10" s="5"/>
      <c r="I10" s="5" t="s">
        <v>53</v>
      </c>
      <c r="J10" s="5"/>
      <c r="K10" s="6">
        <v>0</v>
      </c>
      <c r="L10" s="5"/>
      <c r="M10" s="6">
        <v>0</v>
      </c>
      <c r="N10" s="5"/>
      <c r="O10" s="6">
        <v>3490000</v>
      </c>
      <c r="P10" s="5"/>
      <c r="Q10" s="6">
        <v>3503188710000</v>
      </c>
      <c r="R10" s="5"/>
      <c r="S10" s="6">
        <v>3934075126185</v>
      </c>
      <c r="T10" s="5"/>
      <c r="U10" s="6">
        <v>0</v>
      </c>
      <c r="V10" s="5"/>
      <c r="W10" s="6">
        <v>0</v>
      </c>
      <c r="X10" s="5"/>
      <c r="Y10" s="6">
        <v>0</v>
      </c>
      <c r="Z10" s="5"/>
      <c r="AA10" s="6">
        <v>0</v>
      </c>
      <c r="AC10" s="6">
        <v>3490000</v>
      </c>
      <c r="AE10" s="6">
        <v>1143908</v>
      </c>
      <c r="AG10" s="6">
        <v>3503188710000</v>
      </c>
      <c r="AI10" s="6">
        <v>3989344546783</v>
      </c>
      <c r="AK10" s="5">
        <v>5.84</v>
      </c>
      <c r="AL10" s="5"/>
      <c r="AM10" s="5"/>
    </row>
    <row r="11" spans="1:39" ht="18.75" x14ac:dyDescent="0.45">
      <c r="A11" s="3" t="s">
        <v>54</v>
      </c>
      <c r="C11" s="5" t="s">
        <v>48</v>
      </c>
      <c r="D11" s="5"/>
      <c r="E11" s="5" t="s">
        <v>48</v>
      </c>
      <c r="F11" s="5"/>
      <c r="G11" s="5" t="s">
        <v>55</v>
      </c>
      <c r="H11" s="5"/>
      <c r="I11" s="5" t="s">
        <v>56</v>
      </c>
      <c r="J11" s="5"/>
      <c r="K11" s="6">
        <v>0</v>
      </c>
      <c r="L11" s="5"/>
      <c r="M11" s="6">
        <v>0</v>
      </c>
      <c r="N11" s="5"/>
      <c r="O11" s="6">
        <v>3466000</v>
      </c>
      <c r="P11" s="5"/>
      <c r="Q11" s="6">
        <v>2999947776000</v>
      </c>
      <c r="R11" s="5"/>
      <c r="S11" s="6">
        <v>3255716019358</v>
      </c>
      <c r="T11" s="5"/>
      <c r="U11" s="6">
        <v>0</v>
      </c>
      <c r="V11" s="5"/>
      <c r="W11" s="6">
        <v>0</v>
      </c>
      <c r="X11" s="5"/>
      <c r="Y11" s="6">
        <v>0</v>
      </c>
      <c r="Z11" s="5"/>
      <c r="AA11" s="6">
        <v>0</v>
      </c>
      <c r="AC11" s="6">
        <v>3466000</v>
      </c>
      <c r="AE11" s="6">
        <v>952554</v>
      </c>
      <c r="AG11" s="6">
        <v>2999947776000</v>
      </c>
      <c r="AI11" s="6">
        <v>3299158538681</v>
      </c>
      <c r="AK11" s="5">
        <v>4.7300000000000004</v>
      </c>
      <c r="AL11" s="5"/>
      <c r="AM11" s="5"/>
    </row>
    <row r="12" spans="1:39" ht="18.75" x14ac:dyDescent="0.45">
      <c r="A12" s="3" t="s">
        <v>57</v>
      </c>
      <c r="C12" s="5" t="s">
        <v>48</v>
      </c>
      <c r="D12" s="5"/>
      <c r="E12" s="5" t="s">
        <v>48</v>
      </c>
      <c r="F12" s="5"/>
      <c r="G12" s="5" t="s">
        <v>58</v>
      </c>
      <c r="H12" s="5"/>
      <c r="I12" s="5" t="s">
        <v>59</v>
      </c>
      <c r="J12" s="5"/>
      <c r="K12" s="6">
        <v>18</v>
      </c>
      <c r="L12" s="5"/>
      <c r="M12" s="6">
        <v>18</v>
      </c>
      <c r="N12" s="5"/>
      <c r="O12" s="6">
        <v>2500000</v>
      </c>
      <c r="P12" s="5"/>
      <c r="Q12" s="6">
        <v>2500000000000</v>
      </c>
      <c r="R12" s="5"/>
      <c r="S12" s="6">
        <v>2499546875000</v>
      </c>
      <c r="T12" s="5"/>
      <c r="U12" s="6">
        <v>0</v>
      </c>
      <c r="V12" s="5"/>
      <c r="W12" s="6">
        <v>0</v>
      </c>
      <c r="X12" s="5"/>
      <c r="Y12" s="6">
        <v>0</v>
      </c>
      <c r="Z12" s="5"/>
      <c r="AA12" s="6">
        <v>0</v>
      </c>
      <c r="AC12" s="6">
        <v>2500000</v>
      </c>
      <c r="AE12" s="6">
        <v>1000000</v>
      </c>
      <c r="AG12" s="6">
        <v>2500000000000</v>
      </c>
      <c r="AI12" s="6">
        <v>2499546875000</v>
      </c>
      <c r="AK12" s="5">
        <v>3.66</v>
      </c>
      <c r="AL12" s="5"/>
      <c r="AM12" s="5"/>
    </row>
    <row r="13" spans="1:39" ht="18.75" x14ac:dyDescent="0.45">
      <c r="A13" s="3" t="s">
        <v>60</v>
      </c>
      <c r="C13" s="5" t="s">
        <v>48</v>
      </c>
      <c r="D13" s="5"/>
      <c r="E13" s="5" t="s">
        <v>48</v>
      </c>
      <c r="F13" s="5"/>
      <c r="G13" s="5" t="s">
        <v>61</v>
      </c>
      <c r="H13" s="5"/>
      <c r="I13" s="5" t="s">
        <v>62</v>
      </c>
      <c r="J13" s="5"/>
      <c r="K13" s="6">
        <v>18</v>
      </c>
      <c r="L13" s="5"/>
      <c r="M13" s="6">
        <v>18</v>
      </c>
      <c r="N13" s="5"/>
      <c r="O13" s="6">
        <v>54095</v>
      </c>
      <c r="P13" s="5"/>
      <c r="Q13" s="6">
        <v>54095546962</v>
      </c>
      <c r="R13" s="5"/>
      <c r="S13" s="6">
        <v>54085195281</v>
      </c>
      <c r="T13" s="5"/>
      <c r="U13" s="6">
        <v>0</v>
      </c>
      <c r="V13" s="5"/>
      <c r="W13" s="6">
        <v>0</v>
      </c>
      <c r="X13" s="5"/>
      <c r="Y13" s="6">
        <v>17370</v>
      </c>
      <c r="Z13" s="5"/>
      <c r="AA13" s="6">
        <v>17041570558</v>
      </c>
      <c r="AC13" s="6">
        <v>36725</v>
      </c>
      <c r="AE13" s="6">
        <v>1000000</v>
      </c>
      <c r="AG13" s="6">
        <v>36725371332</v>
      </c>
      <c r="AI13" s="6">
        <v>36718343593</v>
      </c>
      <c r="AK13" s="5">
        <v>0.05</v>
      </c>
      <c r="AL13" s="5"/>
      <c r="AM13" s="5"/>
    </row>
    <row r="14" spans="1:39" ht="18.75" x14ac:dyDescent="0.45">
      <c r="A14" s="3" t="s">
        <v>63</v>
      </c>
      <c r="C14" s="5" t="s">
        <v>48</v>
      </c>
      <c r="D14" s="5"/>
      <c r="E14" s="5" t="s">
        <v>48</v>
      </c>
      <c r="F14" s="5"/>
      <c r="G14" s="5" t="s">
        <v>64</v>
      </c>
      <c r="H14" s="5"/>
      <c r="I14" s="5" t="s">
        <v>65</v>
      </c>
      <c r="J14" s="5"/>
      <c r="K14" s="6">
        <v>0</v>
      </c>
      <c r="L14" s="5"/>
      <c r="M14" s="6">
        <v>0</v>
      </c>
      <c r="N14" s="5"/>
      <c r="O14" s="6">
        <v>166772</v>
      </c>
      <c r="P14" s="5"/>
      <c r="Q14" s="6">
        <v>98316005177</v>
      </c>
      <c r="R14" s="5"/>
      <c r="S14" s="6">
        <v>135219240469</v>
      </c>
      <c r="T14" s="5"/>
      <c r="U14" s="6">
        <v>0</v>
      </c>
      <c r="V14" s="5"/>
      <c r="W14" s="6">
        <v>0</v>
      </c>
      <c r="X14" s="5"/>
      <c r="Y14" s="6">
        <v>0</v>
      </c>
      <c r="Z14" s="5"/>
      <c r="AA14" s="6">
        <v>0</v>
      </c>
      <c r="AC14" s="6">
        <v>166772</v>
      </c>
      <c r="AE14" s="6">
        <v>814500</v>
      </c>
      <c r="AG14" s="6">
        <v>98316005177</v>
      </c>
      <c r="AI14" s="6">
        <v>135811173762</v>
      </c>
      <c r="AK14" s="5">
        <v>0.2</v>
      </c>
      <c r="AL14" s="5"/>
      <c r="AM14" s="5"/>
    </row>
    <row r="15" spans="1:39" ht="18.75" x14ac:dyDescent="0.45">
      <c r="A15" s="3" t="s">
        <v>66</v>
      </c>
      <c r="C15" s="5" t="s">
        <v>48</v>
      </c>
      <c r="D15" s="5"/>
      <c r="E15" s="5" t="s">
        <v>48</v>
      </c>
      <c r="F15" s="5"/>
      <c r="G15" s="5" t="s">
        <v>67</v>
      </c>
      <c r="H15" s="5"/>
      <c r="I15" s="5" t="s">
        <v>68</v>
      </c>
      <c r="J15" s="5"/>
      <c r="K15" s="6">
        <v>0</v>
      </c>
      <c r="L15" s="5"/>
      <c r="M15" s="6">
        <v>0</v>
      </c>
      <c r="N15" s="5"/>
      <c r="O15" s="6">
        <v>25500</v>
      </c>
      <c r="P15" s="5"/>
      <c r="Q15" s="6">
        <v>17862380662</v>
      </c>
      <c r="R15" s="5"/>
      <c r="S15" s="6">
        <v>24733321272</v>
      </c>
      <c r="T15" s="5"/>
      <c r="U15" s="6">
        <v>0</v>
      </c>
      <c r="V15" s="5"/>
      <c r="W15" s="6">
        <v>0</v>
      </c>
      <c r="X15" s="5"/>
      <c r="Y15" s="6">
        <v>0</v>
      </c>
      <c r="Z15" s="5"/>
      <c r="AA15" s="6">
        <v>0</v>
      </c>
      <c r="AC15" s="6">
        <v>25500</v>
      </c>
      <c r="AE15" s="6">
        <v>986100</v>
      </c>
      <c r="AG15" s="6">
        <v>17862380662</v>
      </c>
      <c r="AI15" s="6">
        <v>25140992369</v>
      </c>
      <c r="AK15" s="5">
        <v>0.04</v>
      </c>
      <c r="AL15" s="5"/>
      <c r="AM15" s="5"/>
    </row>
    <row r="16" spans="1:39" ht="18.75" x14ac:dyDescent="0.45">
      <c r="A16" s="3" t="s">
        <v>69</v>
      </c>
      <c r="C16" s="5" t="s">
        <v>48</v>
      </c>
      <c r="D16" s="5"/>
      <c r="E16" s="5" t="s">
        <v>48</v>
      </c>
      <c r="F16" s="5"/>
      <c r="G16" s="5" t="s">
        <v>70</v>
      </c>
      <c r="H16" s="5"/>
      <c r="I16" s="5" t="s">
        <v>71</v>
      </c>
      <c r="J16" s="5"/>
      <c r="K16" s="6">
        <v>0</v>
      </c>
      <c r="L16" s="5"/>
      <c r="M16" s="6">
        <v>0</v>
      </c>
      <c r="N16" s="5"/>
      <c r="O16" s="6">
        <v>156899</v>
      </c>
      <c r="P16" s="5"/>
      <c r="Q16" s="6">
        <v>83637896726</v>
      </c>
      <c r="R16" s="5"/>
      <c r="S16" s="6">
        <v>98789236454</v>
      </c>
      <c r="T16" s="5"/>
      <c r="U16" s="6">
        <v>0</v>
      </c>
      <c r="V16" s="5"/>
      <c r="W16" s="6">
        <v>0</v>
      </c>
      <c r="X16" s="5"/>
      <c r="Y16" s="6">
        <v>0</v>
      </c>
      <c r="Z16" s="5"/>
      <c r="AA16" s="6">
        <v>0</v>
      </c>
      <c r="AC16" s="6">
        <v>156899</v>
      </c>
      <c r="AE16" s="6">
        <v>625000</v>
      </c>
      <c r="AG16" s="6">
        <v>83637896726</v>
      </c>
      <c r="AI16" s="6">
        <v>98044101285</v>
      </c>
      <c r="AK16" s="5">
        <v>0.14000000000000001</v>
      </c>
      <c r="AL16" s="5"/>
      <c r="AM16" s="5"/>
    </row>
    <row r="17" spans="1:39" ht="18.75" x14ac:dyDescent="0.45">
      <c r="A17" s="3" t="s">
        <v>72</v>
      </c>
      <c r="C17" s="5" t="s">
        <v>48</v>
      </c>
      <c r="D17" s="5"/>
      <c r="E17" s="5" t="s">
        <v>48</v>
      </c>
      <c r="F17" s="5"/>
      <c r="G17" s="5" t="s">
        <v>73</v>
      </c>
      <c r="H17" s="5"/>
      <c r="I17" s="5" t="s">
        <v>74</v>
      </c>
      <c r="J17" s="5"/>
      <c r="K17" s="6">
        <v>0</v>
      </c>
      <c r="L17" s="5"/>
      <c r="M17" s="6">
        <v>0</v>
      </c>
      <c r="N17" s="5"/>
      <c r="O17" s="6">
        <v>45170</v>
      </c>
      <c r="P17" s="5"/>
      <c r="Q17" s="6">
        <v>28868798627</v>
      </c>
      <c r="R17" s="5"/>
      <c r="S17" s="6">
        <v>37258495673</v>
      </c>
      <c r="T17" s="5"/>
      <c r="U17" s="6">
        <v>0</v>
      </c>
      <c r="V17" s="5"/>
      <c r="W17" s="6">
        <v>0</v>
      </c>
      <c r="X17" s="5"/>
      <c r="Y17" s="6">
        <v>0</v>
      </c>
      <c r="Z17" s="5"/>
      <c r="AA17" s="6">
        <v>0</v>
      </c>
      <c r="AC17" s="6">
        <v>45170</v>
      </c>
      <c r="AE17" s="6">
        <v>825000</v>
      </c>
      <c r="AG17" s="6">
        <v>28868798627</v>
      </c>
      <c r="AI17" s="6">
        <v>37258495673</v>
      </c>
      <c r="AK17" s="5">
        <v>0.05</v>
      </c>
      <c r="AL17" s="5"/>
      <c r="AM17" s="5"/>
    </row>
    <row r="18" spans="1:39" ht="18.75" x14ac:dyDescent="0.45">
      <c r="A18" s="3" t="s">
        <v>75</v>
      </c>
      <c r="C18" s="5" t="s">
        <v>48</v>
      </c>
      <c r="D18" s="5"/>
      <c r="E18" s="5" t="s">
        <v>48</v>
      </c>
      <c r="F18" s="5"/>
      <c r="G18" s="5" t="s">
        <v>76</v>
      </c>
      <c r="H18" s="5"/>
      <c r="I18" s="5" t="s">
        <v>77</v>
      </c>
      <c r="J18" s="5"/>
      <c r="K18" s="6">
        <v>0</v>
      </c>
      <c r="L18" s="5"/>
      <c r="M18" s="6">
        <v>0</v>
      </c>
      <c r="N18" s="5"/>
      <c r="O18" s="6">
        <v>38458</v>
      </c>
      <c r="P18" s="5"/>
      <c r="Q18" s="6">
        <v>25246565100</v>
      </c>
      <c r="R18" s="5"/>
      <c r="S18" s="6">
        <v>33999938314</v>
      </c>
      <c r="T18" s="5"/>
      <c r="U18" s="6">
        <v>0</v>
      </c>
      <c r="V18" s="5"/>
      <c r="W18" s="6">
        <v>0</v>
      </c>
      <c r="X18" s="5"/>
      <c r="Y18" s="6">
        <v>0</v>
      </c>
      <c r="Z18" s="5"/>
      <c r="AA18" s="6">
        <v>0</v>
      </c>
      <c r="AC18" s="6">
        <v>38458</v>
      </c>
      <c r="AE18" s="6">
        <v>892200</v>
      </c>
      <c r="AG18" s="6">
        <v>25246565100</v>
      </c>
      <c r="AI18" s="6">
        <v>34306008508</v>
      </c>
      <c r="AK18" s="5">
        <v>0.05</v>
      </c>
      <c r="AL18" s="5"/>
      <c r="AM18" s="5"/>
    </row>
    <row r="19" spans="1:39" ht="18.75" x14ac:dyDescent="0.45">
      <c r="A19" s="3" t="s">
        <v>78</v>
      </c>
      <c r="C19" s="5" t="s">
        <v>48</v>
      </c>
      <c r="D19" s="5"/>
      <c r="E19" s="5" t="s">
        <v>48</v>
      </c>
      <c r="F19" s="5"/>
      <c r="G19" s="5" t="s">
        <v>79</v>
      </c>
      <c r="H19" s="5"/>
      <c r="I19" s="5" t="s">
        <v>80</v>
      </c>
      <c r="J19" s="5"/>
      <c r="K19" s="6">
        <v>18</v>
      </c>
      <c r="L19" s="5"/>
      <c r="M19" s="6">
        <v>18</v>
      </c>
      <c r="N19" s="5"/>
      <c r="O19" s="6">
        <v>6499900</v>
      </c>
      <c r="P19" s="5"/>
      <c r="Q19" s="6">
        <v>6499900000000</v>
      </c>
      <c r="R19" s="5"/>
      <c r="S19" s="6">
        <v>6563709112056</v>
      </c>
      <c r="T19" s="5"/>
      <c r="U19" s="6">
        <v>0</v>
      </c>
      <c r="V19" s="5"/>
      <c r="W19" s="6">
        <v>0</v>
      </c>
      <c r="X19" s="5"/>
      <c r="Y19" s="6">
        <v>0</v>
      </c>
      <c r="Z19" s="5"/>
      <c r="AA19" s="6">
        <v>0</v>
      </c>
      <c r="AC19" s="6">
        <v>6499900</v>
      </c>
      <c r="AE19" s="6">
        <v>1010000</v>
      </c>
      <c r="AG19" s="6">
        <v>6499900000000</v>
      </c>
      <c r="AI19" s="6">
        <v>6563709112056</v>
      </c>
      <c r="AK19" s="5">
        <v>9.61</v>
      </c>
      <c r="AL19" s="5"/>
      <c r="AM19" s="5"/>
    </row>
    <row r="20" spans="1:39" ht="18.75" x14ac:dyDescent="0.45">
      <c r="A20" s="3" t="s">
        <v>81</v>
      </c>
      <c r="C20" s="5" t="s">
        <v>48</v>
      </c>
      <c r="D20" s="5"/>
      <c r="E20" s="5" t="s">
        <v>48</v>
      </c>
      <c r="F20" s="5"/>
      <c r="G20" s="5" t="s">
        <v>82</v>
      </c>
      <c r="H20" s="5"/>
      <c r="I20" s="5" t="s">
        <v>83</v>
      </c>
      <c r="J20" s="5"/>
      <c r="K20" s="6">
        <v>18</v>
      </c>
      <c r="L20" s="5"/>
      <c r="M20" s="6">
        <v>18</v>
      </c>
      <c r="N20" s="5"/>
      <c r="O20" s="6">
        <v>1638200</v>
      </c>
      <c r="P20" s="5"/>
      <c r="Q20" s="6">
        <v>1638200000000</v>
      </c>
      <c r="R20" s="5"/>
      <c r="S20" s="6">
        <v>1637903076250</v>
      </c>
      <c r="T20" s="5"/>
      <c r="U20" s="6">
        <v>0</v>
      </c>
      <c r="V20" s="5"/>
      <c r="W20" s="6">
        <v>0</v>
      </c>
      <c r="X20" s="5"/>
      <c r="Y20" s="6">
        <v>129180</v>
      </c>
      <c r="Z20" s="5"/>
      <c r="AA20" s="6">
        <v>126741413818</v>
      </c>
      <c r="AC20" s="6">
        <v>1509020</v>
      </c>
      <c r="AE20" s="6">
        <v>1000000</v>
      </c>
      <c r="AG20" s="6">
        <v>1509020000000</v>
      </c>
      <c r="AI20" s="6">
        <v>1508746490125</v>
      </c>
      <c r="AK20" s="5">
        <v>2.21</v>
      </c>
      <c r="AL20" s="5"/>
      <c r="AM20" s="5"/>
    </row>
    <row r="21" spans="1:39" ht="18.75" x14ac:dyDescent="0.45">
      <c r="A21" s="3" t="s">
        <v>84</v>
      </c>
      <c r="C21" s="5" t="s">
        <v>48</v>
      </c>
      <c r="D21" s="5"/>
      <c r="E21" s="5" t="s">
        <v>48</v>
      </c>
      <c r="F21" s="5"/>
      <c r="G21" s="5" t="s">
        <v>85</v>
      </c>
      <c r="H21" s="5"/>
      <c r="I21" s="5" t="s">
        <v>86</v>
      </c>
      <c r="J21" s="5"/>
      <c r="K21" s="6">
        <v>18</v>
      </c>
      <c r="L21" s="5"/>
      <c r="M21" s="6">
        <v>18</v>
      </c>
      <c r="N21" s="5"/>
      <c r="O21" s="6">
        <v>2000000</v>
      </c>
      <c r="P21" s="5"/>
      <c r="Q21" s="6">
        <v>2000000000000</v>
      </c>
      <c r="R21" s="5"/>
      <c r="S21" s="6">
        <v>1999637500000</v>
      </c>
      <c r="T21" s="5"/>
      <c r="U21" s="6">
        <v>0</v>
      </c>
      <c r="V21" s="5"/>
      <c r="W21" s="6">
        <v>0</v>
      </c>
      <c r="X21" s="5"/>
      <c r="Y21" s="6">
        <v>0</v>
      </c>
      <c r="Z21" s="5"/>
      <c r="AA21" s="6">
        <v>0</v>
      </c>
      <c r="AC21" s="6">
        <v>2000000</v>
      </c>
      <c r="AE21" s="6">
        <v>1000000</v>
      </c>
      <c r="AG21" s="6">
        <v>2000000000000</v>
      </c>
      <c r="AI21" s="6">
        <v>1999637500000</v>
      </c>
      <c r="AK21" s="5">
        <v>2.93</v>
      </c>
      <c r="AL21" s="5"/>
      <c r="AM21" s="5"/>
    </row>
    <row r="22" spans="1:39" ht="18.75" x14ac:dyDescent="0.45">
      <c r="A22" s="3" t="s">
        <v>87</v>
      </c>
      <c r="C22" s="5" t="s">
        <v>48</v>
      </c>
      <c r="D22" s="5"/>
      <c r="E22" s="5" t="s">
        <v>48</v>
      </c>
      <c r="F22" s="5"/>
      <c r="G22" s="5" t="s">
        <v>88</v>
      </c>
      <c r="H22" s="5"/>
      <c r="I22" s="5" t="s">
        <v>89</v>
      </c>
      <c r="J22" s="5"/>
      <c r="K22" s="6">
        <v>18</v>
      </c>
      <c r="L22" s="5"/>
      <c r="M22" s="6">
        <v>18</v>
      </c>
      <c r="N22" s="5"/>
      <c r="O22" s="6">
        <v>3000000</v>
      </c>
      <c r="P22" s="5"/>
      <c r="Q22" s="6">
        <v>3000000000000</v>
      </c>
      <c r="R22" s="5"/>
      <c r="S22" s="6">
        <v>3029450812500</v>
      </c>
      <c r="T22" s="5"/>
      <c r="U22" s="6">
        <v>0</v>
      </c>
      <c r="V22" s="5"/>
      <c r="W22" s="6">
        <v>0</v>
      </c>
      <c r="X22" s="5"/>
      <c r="Y22" s="6">
        <v>402120</v>
      </c>
      <c r="Z22" s="5"/>
      <c r="AA22" s="6">
        <v>394548524698</v>
      </c>
      <c r="AC22" s="6">
        <v>2597880</v>
      </c>
      <c r="AE22" s="6">
        <v>1010000</v>
      </c>
      <c r="AG22" s="6">
        <v>2597880000000</v>
      </c>
      <c r="AI22" s="6">
        <v>2623383225592</v>
      </c>
      <c r="AK22" s="5">
        <v>3.84</v>
      </c>
      <c r="AL22" s="5"/>
      <c r="AM22" s="5"/>
    </row>
    <row r="23" spans="1:39" ht="18.75" x14ac:dyDescent="0.45">
      <c r="A23" s="3" t="s">
        <v>90</v>
      </c>
      <c r="C23" s="5" t="s">
        <v>48</v>
      </c>
      <c r="D23" s="5"/>
      <c r="E23" s="5" t="s">
        <v>48</v>
      </c>
      <c r="F23" s="5"/>
      <c r="G23" s="5" t="s">
        <v>91</v>
      </c>
      <c r="H23" s="5"/>
      <c r="I23" s="5" t="s">
        <v>92</v>
      </c>
      <c r="J23" s="5"/>
      <c r="K23" s="6">
        <v>18.5</v>
      </c>
      <c r="L23" s="5"/>
      <c r="M23" s="6">
        <v>18.5</v>
      </c>
      <c r="N23" s="5"/>
      <c r="O23" s="6">
        <v>100</v>
      </c>
      <c r="P23" s="5"/>
      <c r="Q23" s="6">
        <v>103528759</v>
      </c>
      <c r="R23" s="5"/>
      <c r="S23" s="6">
        <v>100981693</v>
      </c>
      <c r="T23" s="5"/>
      <c r="U23" s="6">
        <v>0</v>
      </c>
      <c r="V23" s="5"/>
      <c r="W23" s="6">
        <v>0</v>
      </c>
      <c r="X23" s="5"/>
      <c r="Y23" s="6">
        <v>0</v>
      </c>
      <c r="Z23" s="5"/>
      <c r="AA23" s="6">
        <v>0</v>
      </c>
      <c r="AC23" s="6">
        <v>100</v>
      </c>
      <c r="AE23" s="6">
        <v>1010000</v>
      </c>
      <c r="AG23" s="6">
        <v>103528759</v>
      </c>
      <c r="AI23" s="6">
        <v>100981693</v>
      </c>
      <c r="AK23" s="5">
        <v>0</v>
      </c>
      <c r="AL23" s="5"/>
      <c r="AM23" s="5"/>
    </row>
    <row r="24" spans="1:39" ht="18.75" x14ac:dyDescent="0.45">
      <c r="A24" s="3" t="s">
        <v>93</v>
      </c>
      <c r="C24" s="5" t="s">
        <v>48</v>
      </c>
      <c r="D24" s="5"/>
      <c r="E24" s="5" t="s">
        <v>48</v>
      </c>
      <c r="F24" s="5"/>
      <c r="G24" s="5" t="s">
        <v>94</v>
      </c>
      <c r="H24" s="5"/>
      <c r="I24" s="5" t="s">
        <v>95</v>
      </c>
      <c r="J24" s="5"/>
      <c r="K24" s="6">
        <v>18</v>
      </c>
      <c r="L24" s="5"/>
      <c r="M24" s="6">
        <v>18</v>
      </c>
      <c r="N24" s="5"/>
      <c r="O24" s="6">
        <v>1000000</v>
      </c>
      <c r="P24" s="5"/>
      <c r="Q24" s="6">
        <v>1000000000000</v>
      </c>
      <c r="R24" s="5"/>
      <c r="S24" s="6">
        <v>999818750000</v>
      </c>
      <c r="T24" s="5"/>
      <c r="U24" s="6">
        <v>0</v>
      </c>
      <c r="V24" s="5"/>
      <c r="W24" s="6">
        <v>0</v>
      </c>
      <c r="X24" s="5"/>
      <c r="Y24" s="6">
        <v>0</v>
      </c>
      <c r="Z24" s="5"/>
      <c r="AA24" s="6">
        <v>0</v>
      </c>
      <c r="AC24" s="6">
        <v>1000000</v>
      </c>
      <c r="AE24" s="6">
        <v>1000000</v>
      </c>
      <c r="AG24" s="6">
        <v>1000000000000</v>
      </c>
      <c r="AI24" s="6">
        <v>999818750000</v>
      </c>
      <c r="AK24" s="5">
        <v>1.46</v>
      </c>
      <c r="AL24" s="5"/>
      <c r="AM24" s="5"/>
    </row>
    <row r="25" spans="1:39" ht="18.75" x14ac:dyDescent="0.45">
      <c r="A25" s="3" t="s">
        <v>96</v>
      </c>
      <c r="C25" s="5" t="s">
        <v>48</v>
      </c>
      <c r="D25" s="5"/>
      <c r="E25" s="5" t="s">
        <v>48</v>
      </c>
      <c r="F25" s="5"/>
      <c r="G25" s="5" t="s">
        <v>97</v>
      </c>
      <c r="H25" s="5"/>
      <c r="I25" s="5" t="s">
        <v>98</v>
      </c>
      <c r="J25" s="5"/>
      <c r="K25" s="6">
        <v>18</v>
      </c>
      <c r="L25" s="5"/>
      <c r="M25" s="6">
        <v>18</v>
      </c>
      <c r="N25" s="5"/>
      <c r="O25" s="6">
        <v>2500000</v>
      </c>
      <c r="P25" s="5"/>
      <c r="Q25" s="6">
        <v>2500000000000</v>
      </c>
      <c r="R25" s="5"/>
      <c r="S25" s="6">
        <v>2499546875000</v>
      </c>
      <c r="T25" s="5"/>
      <c r="U25" s="6">
        <v>0</v>
      </c>
      <c r="V25" s="5"/>
      <c r="W25" s="6">
        <v>0</v>
      </c>
      <c r="X25" s="5"/>
      <c r="Y25" s="6">
        <v>0</v>
      </c>
      <c r="Z25" s="5"/>
      <c r="AA25" s="6">
        <v>0</v>
      </c>
      <c r="AC25" s="6">
        <v>2500000</v>
      </c>
      <c r="AE25" s="6">
        <v>1000000</v>
      </c>
      <c r="AG25" s="6">
        <v>2500000000000</v>
      </c>
      <c r="AI25" s="6">
        <v>2499546875000</v>
      </c>
      <c r="AK25" s="5">
        <v>3.66</v>
      </c>
      <c r="AL25" s="5"/>
      <c r="AM25" s="5"/>
    </row>
    <row r="26" spans="1:39" ht="18.75" x14ac:dyDescent="0.45">
      <c r="A26" s="3" t="s">
        <v>99</v>
      </c>
      <c r="C26" s="5" t="s">
        <v>48</v>
      </c>
      <c r="D26" s="5"/>
      <c r="E26" s="5" t="s">
        <v>48</v>
      </c>
      <c r="F26" s="5"/>
      <c r="G26" s="5" t="s">
        <v>100</v>
      </c>
      <c r="H26" s="5"/>
      <c r="I26" s="5" t="s">
        <v>101</v>
      </c>
      <c r="J26" s="5"/>
      <c r="K26" s="6">
        <v>17</v>
      </c>
      <c r="L26" s="5"/>
      <c r="M26" s="6">
        <v>17</v>
      </c>
      <c r="N26" s="5"/>
      <c r="O26" s="6">
        <v>3195000</v>
      </c>
      <c r="P26" s="5"/>
      <c r="Q26" s="6">
        <v>2936597282778</v>
      </c>
      <c r="R26" s="5"/>
      <c r="S26" s="6">
        <v>3031288219409</v>
      </c>
      <c r="T26" s="5"/>
      <c r="U26" s="6">
        <v>0</v>
      </c>
      <c r="V26" s="5"/>
      <c r="W26" s="6">
        <v>0</v>
      </c>
      <c r="X26" s="5"/>
      <c r="Y26" s="6">
        <v>0</v>
      </c>
      <c r="Z26" s="5"/>
      <c r="AA26" s="6">
        <v>0</v>
      </c>
      <c r="AC26" s="6">
        <v>3195000</v>
      </c>
      <c r="AE26" s="6">
        <v>992228</v>
      </c>
      <c r="AG26" s="6">
        <v>2936597282778</v>
      </c>
      <c r="AI26" s="6">
        <v>3169593866966</v>
      </c>
      <c r="AK26" s="5">
        <v>4.6399999999999997</v>
      </c>
      <c r="AL26" s="5"/>
      <c r="AM26" s="5"/>
    </row>
    <row r="27" spans="1:39" ht="18.75" x14ac:dyDescent="0.45">
      <c r="A27" s="3" t="s">
        <v>102</v>
      </c>
      <c r="C27" s="5" t="s">
        <v>48</v>
      </c>
      <c r="D27" s="5"/>
      <c r="E27" s="5" t="s">
        <v>48</v>
      </c>
      <c r="F27" s="5"/>
      <c r="G27" s="5" t="s">
        <v>103</v>
      </c>
      <c r="H27" s="5"/>
      <c r="I27" s="5" t="s">
        <v>104</v>
      </c>
      <c r="J27" s="5"/>
      <c r="K27" s="6">
        <v>18</v>
      </c>
      <c r="L27" s="5"/>
      <c r="M27" s="6">
        <v>18</v>
      </c>
      <c r="N27" s="5"/>
      <c r="O27" s="6">
        <v>1300000</v>
      </c>
      <c r="P27" s="5"/>
      <c r="Q27" s="6">
        <v>1273012000000</v>
      </c>
      <c r="R27" s="5"/>
      <c r="S27" s="6">
        <v>1285895889118</v>
      </c>
      <c r="T27" s="5"/>
      <c r="U27" s="6">
        <v>0</v>
      </c>
      <c r="V27" s="5"/>
      <c r="W27" s="6">
        <v>0</v>
      </c>
      <c r="X27" s="5"/>
      <c r="Y27" s="6">
        <v>0</v>
      </c>
      <c r="Z27" s="5"/>
      <c r="AA27" s="6">
        <v>0</v>
      </c>
      <c r="AC27" s="6">
        <v>1300000</v>
      </c>
      <c r="AE27" s="6">
        <v>991070</v>
      </c>
      <c r="AG27" s="6">
        <v>1273012000000</v>
      </c>
      <c r="AI27" s="6">
        <v>1288157479131</v>
      </c>
      <c r="AK27" s="5">
        <v>1.89</v>
      </c>
      <c r="AL27" s="5"/>
      <c r="AM27" s="5"/>
    </row>
    <row r="28" spans="1:39" ht="18.75" x14ac:dyDescent="0.45">
      <c r="A28" s="3" t="s">
        <v>105</v>
      </c>
      <c r="C28" s="5" t="s">
        <v>48</v>
      </c>
      <c r="D28" s="5"/>
      <c r="E28" s="5" t="s">
        <v>48</v>
      </c>
      <c r="F28" s="5"/>
      <c r="G28" s="5" t="s">
        <v>106</v>
      </c>
      <c r="H28" s="5"/>
      <c r="I28" s="5" t="s">
        <v>107</v>
      </c>
      <c r="J28" s="5"/>
      <c r="K28" s="6">
        <v>18</v>
      </c>
      <c r="L28" s="5"/>
      <c r="M28" s="6">
        <v>18</v>
      </c>
      <c r="N28" s="5"/>
      <c r="O28" s="6">
        <v>2105500</v>
      </c>
      <c r="P28" s="5"/>
      <c r="Q28" s="6">
        <v>1999993395000</v>
      </c>
      <c r="R28" s="5"/>
      <c r="S28" s="6">
        <v>2017966477270</v>
      </c>
      <c r="T28" s="5"/>
      <c r="U28" s="6">
        <v>0</v>
      </c>
      <c r="V28" s="5"/>
      <c r="W28" s="6">
        <v>0</v>
      </c>
      <c r="X28" s="5"/>
      <c r="Y28" s="6">
        <v>0</v>
      </c>
      <c r="Z28" s="5"/>
      <c r="AA28" s="6">
        <v>0</v>
      </c>
      <c r="AC28" s="6">
        <v>2105500</v>
      </c>
      <c r="AE28" s="6">
        <v>960389</v>
      </c>
      <c r="AG28" s="6">
        <v>1999993395000</v>
      </c>
      <c r="AI28" s="6">
        <v>2021732534049</v>
      </c>
      <c r="AK28" s="5">
        <v>2.96</v>
      </c>
      <c r="AL28" s="5"/>
      <c r="AM28" s="5"/>
    </row>
    <row r="29" spans="1:39" ht="18.75" x14ac:dyDescent="0.45">
      <c r="A29" s="3" t="s">
        <v>108</v>
      </c>
      <c r="C29" s="5" t="s">
        <v>48</v>
      </c>
      <c r="D29" s="5"/>
      <c r="E29" s="5" t="s">
        <v>48</v>
      </c>
      <c r="F29" s="5"/>
      <c r="G29" s="5" t="s">
        <v>109</v>
      </c>
      <c r="H29" s="5"/>
      <c r="I29" s="5" t="s">
        <v>110</v>
      </c>
      <c r="J29" s="5"/>
      <c r="K29" s="6">
        <v>18</v>
      </c>
      <c r="L29" s="5"/>
      <c r="M29" s="6">
        <v>18</v>
      </c>
      <c r="N29" s="5"/>
      <c r="O29" s="6">
        <v>1000000</v>
      </c>
      <c r="P29" s="5"/>
      <c r="Q29" s="6">
        <v>1000000000000</v>
      </c>
      <c r="R29" s="5"/>
      <c r="S29" s="6">
        <v>999818750000</v>
      </c>
      <c r="T29" s="5"/>
      <c r="U29" s="6">
        <v>0</v>
      </c>
      <c r="V29" s="5"/>
      <c r="W29" s="6">
        <v>0</v>
      </c>
      <c r="X29" s="5"/>
      <c r="Y29" s="6">
        <v>0</v>
      </c>
      <c r="Z29" s="5"/>
      <c r="AA29" s="6">
        <v>0</v>
      </c>
      <c r="AC29" s="6">
        <v>1000000</v>
      </c>
      <c r="AE29" s="6">
        <v>1000000</v>
      </c>
      <c r="AG29" s="6">
        <v>1000000000000</v>
      </c>
      <c r="AI29" s="6">
        <v>999818750000</v>
      </c>
      <c r="AK29" s="5">
        <v>1.46</v>
      </c>
      <c r="AL29" s="5"/>
      <c r="AM29" s="5"/>
    </row>
    <row r="30" spans="1:39" ht="18.75" x14ac:dyDescent="0.45">
      <c r="A30" s="3" t="s">
        <v>111</v>
      </c>
      <c r="C30" s="5" t="s">
        <v>48</v>
      </c>
      <c r="D30" s="5"/>
      <c r="E30" s="5" t="s">
        <v>48</v>
      </c>
      <c r="F30" s="5"/>
      <c r="G30" s="5" t="s">
        <v>112</v>
      </c>
      <c r="H30" s="5"/>
      <c r="I30" s="5" t="s">
        <v>113</v>
      </c>
      <c r="J30" s="5"/>
      <c r="K30" s="6">
        <v>17</v>
      </c>
      <c r="L30" s="5"/>
      <c r="M30" s="6">
        <v>17</v>
      </c>
      <c r="N30" s="5"/>
      <c r="O30" s="6">
        <v>1596900</v>
      </c>
      <c r="P30" s="5"/>
      <c r="Q30" s="6">
        <v>1495778519937</v>
      </c>
      <c r="R30" s="5"/>
      <c r="S30" s="6">
        <v>1573569874856</v>
      </c>
      <c r="T30" s="5"/>
      <c r="U30" s="6">
        <v>0</v>
      </c>
      <c r="V30" s="5"/>
      <c r="W30" s="6">
        <v>0</v>
      </c>
      <c r="X30" s="5"/>
      <c r="Y30" s="6">
        <v>0</v>
      </c>
      <c r="Z30" s="5"/>
      <c r="AA30" s="6">
        <v>0</v>
      </c>
      <c r="AC30" s="6">
        <v>1596900</v>
      </c>
      <c r="AE30" s="6">
        <v>987301</v>
      </c>
      <c r="AG30" s="6">
        <v>1495778519937</v>
      </c>
      <c r="AI30" s="6">
        <v>1576335204349</v>
      </c>
      <c r="AK30" s="5">
        <v>2.31</v>
      </c>
      <c r="AL30" s="5"/>
      <c r="AM30" s="5"/>
    </row>
    <row r="31" spans="1:39" ht="18.75" x14ac:dyDescent="0.45">
      <c r="A31" s="3" t="s">
        <v>114</v>
      </c>
      <c r="C31" s="5" t="s">
        <v>48</v>
      </c>
      <c r="D31" s="5"/>
      <c r="E31" s="5" t="s">
        <v>48</v>
      </c>
      <c r="F31" s="5"/>
      <c r="G31" s="5" t="s">
        <v>115</v>
      </c>
      <c r="H31" s="5"/>
      <c r="I31" s="5" t="s">
        <v>116</v>
      </c>
      <c r="J31" s="5"/>
      <c r="K31" s="6">
        <v>18</v>
      </c>
      <c r="L31" s="5"/>
      <c r="M31" s="6">
        <v>18</v>
      </c>
      <c r="N31" s="5"/>
      <c r="O31" s="6">
        <v>4100</v>
      </c>
      <c r="P31" s="5"/>
      <c r="Q31" s="6">
        <v>3775684218</v>
      </c>
      <c r="R31" s="5"/>
      <c r="S31" s="6">
        <v>4099215882</v>
      </c>
      <c r="T31" s="5"/>
      <c r="U31" s="6">
        <v>0</v>
      </c>
      <c r="V31" s="5"/>
      <c r="W31" s="6">
        <v>0</v>
      </c>
      <c r="X31" s="5"/>
      <c r="Y31" s="6">
        <v>0</v>
      </c>
      <c r="Z31" s="5"/>
      <c r="AA31" s="6">
        <v>0</v>
      </c>
      <c r="AC31" s="6">
        <v>4100</v>
      </c>
      <c r="AE31" s="6">
        <v>998000</v>
      </c>
      <c r="AG31" s="6">
        <v>3775684218</v>
      </c>
      <c r="AI31" s="6">
        <v>4091058361</v>
      </c>
      <c r="AK31" s="5">
        <v>0.01</v>
      </c>
      <c r="AL31" s="5"/>
      <c r="AM31" s="5"/>
    </row>
    <row r="32" spans="1:39" ht="18.75" x14ac:dyDescent="0.45">
      <c r="A32" s="3" t="s">
        <v>117</v>
      </c>
      <c r="C32" s="5" t="s">
        <v>48</v>
      </c>
      <c r="D32" s="5"/>
      <c r="E32" s="5" t="s">
        <v>48</v>
      </c>
      <c r="F32" s="5"/>
      <c r="G32" s="5" t="s">
        <v>118</v>
      </c>
      <c r="H32" s="5"/>
      <c r="I32" s="5" t="s">
        <v>119</v>
      </c>
      <c r="J32" s="5"/>
      <c r="K32" s="6">
        <v>17</v>
      </c>
      <c r="L32" s="5"/>
      <c r="M32" s="6">
        <v>17</v>
      </c>
      <c r="N32" s="5"/>
      <c r="O32" s="6">
        <v>3000310</v>
      </c>
      <c r="P32" s="5"/>
      <c r="Q32" s="6">
        <v>2761695345700</v>
      </c>
      <c r="R32" s="5"/>
      <c r="S32" s="6">
        <v>2999766193812</v>
      </c>
      <c r="T32" s="5"/>
      <c r="U32" s="6">
        <v>0</v>
      </c>
      <c r="V32" s="5"/>
      <c r="W32" s="6">
        <v>0</v>
      </c>
      <c r="X32" s="5"/>
      <c r="Y32" s="6">
        <v>0</v>
      </c>
      <c r="Z32" s="5"/>
      <c r="AA32" s="6">
        <v>0</v>
      </c>
      <c r="AC32" s="6">
        <v>3000310</v>
      </c>
      <c r="AE32" s="6">
        <v>1000000</v>
      </c>
      <c r="AG32" s="6">
        <v>2761695345700</v>
      </c>
      <c r="AI32" s="6">
        <v>2999766193812</v>
      </c>
      <c r="AK32" s="5">
        <v>4.3899999999999997</v>
      </c>
      <c r="AL32" s="5"/>
      <c r="AM32" s="5"/>
    </row>
    <row r="33" spans="1:39" ht="18.75" x14ac:dyDescent="0.45">
      <c r="A33" s="3" t="s">
        <v>120</v>
      </c>
      <c r="C33" s="5" t="s">
        <v>48</v>
      </c>
      <c r="D33" s="5"/>
      <c r="E33" s="5" t="s">
        <v>48</v>
      </c>
      <c r="F33" s="5"/>
      <c r="G33" s="5" t="s">
        <v>121</v>
      </c>
      <c r="H33" s="5"/>
      <c r="I33" s="5" t="s">
        <v>122</v>
      </c>
      <c r="J33" s="5"/>
      <c r="K33" s="6">
        <v>18</v>
      </c>
      <c r="L33" s="5"/>
      <c r="M33" s="6">
        <v>18</v>
      </c>
      <c r="N33" s="5"/>
      <c r="O33" s="6">
        <v>500000</v>
      </c>
      <c r="P33" s="5"/>
      <c r="Q33" s="6">
        <v>500000000000</v>
      </c>
      <c r="R33" s="5"/>
      <c r="S33" s="6">
        <v>499909375000</v>
      </c>
      <c r="T33" s="5"/>
      <c r="U33" s="6">
        <v>0</v>
      </c>
      <c r="V33" s="5"/>
      <c r="W33" s="6">
        <v>0</v>
      </c>
      <c r="X33" s="5"/>
      <c r="Y33" s="6">
        <v>0</v>
      </c>
      <c r="Z33" s="5"/>
      <c r="AA33" s="6">
        <v>0</v>
      </c>
      <c r="AC33" s="6">
        <v>500000</v>
      </c>
      <c r="AE33" s="6">
        <v>1000000</v>
      </c>
      <c r="AG33" s="6">
        <v>500000000000</v>
      </c>
      <c r="AI33" s="6">
        <v>499909375000</v>
      </c>
      <c r="AK33" s="5">
        <v>0.73</v>
      </c>
      <c r="AL33" s="5"/>
      <c r="AM33" s="5"/>
    </row>
    <row r="34" spans="1:39" ht="18.75" x14ac:dyDescent="0.45">
      <c r="A34" s="3" t="s">
        <v>123</v>
      </c>
      <c r="C34" s="5" t="s">
        <v>48</v>
      </c>
      <c r="D34" s="5"/>
      <c r="E34" s="5" t="s">
        <v>48</v>
      </c>
      <c r="F34" s="5"/>
      <c r="G34" s="5" t="s">
        <v>124</v>
      </c>
      <c r="H34" s="5"/>
      <c r="I34" s="5" t="s">
        <v>125</v>
      </c>
      <c r="J34" s="5"/>
      <c r="K34" s="6">
        <v>18</v>
      </c>
      <c r="L34" s="5"/>
      <c r="M34" s="6">
        <v>18</v>
      </c>
      <c r="N34" s="5"/>
      <c r="O34" s="6">
        <v>1993999</v>
      </c>
      <c r="P34" s="5"/>
      <c r="Q34" s="6">
        <v>1993999000000</v>
      </c>
      <c r="R34" s="5"/>
      <c r="S34" s="6">
        <v>1993637587681</v>
      </c>
      <c r="T34" s="5"/>
      <c r="U34" s="6">
        <v>0</v>
      </c>
      <c r="V34" s="5"/>
      <c r="W34" s="6">
        <v>0</v>
      </c>
      <c r="X34" s="5"/>
      <c r="Y34" s="6">
        <v>0</v>
      </c>
      <c r="Z34" s="5"/>
      <c r="AA34" s="6">
        <v>0</v>
      </c>
      <c r="AC34" s="6">
        <v>1993999</v>
      </c>
      <c r="AE34" s="6">
        <v>1000000</v>
      </c>
      <c r="AG34" s="6">
        <v>1993999000000</v>
      </c>
      <c r="AI34" s="6">
        <v>1993637587681</v>
      </c>
      <c r="AK34" s="5">
        <v>2.92</v>
      </c>
      <c r="AL34" s="5"/>
      <c r="AM34" s="5"/>
    </row>
    <row r="35" spans="1:39" ht="18.75" x14ac:dyDescent="0.45">
      <c r="A35" s="3" t="s">
        <v>126</v>
      </c>
      <c r="C35" s="5" t="s">
        <v>48</v>
      </c>
      <c r="D35" s="5"/>
      <c r="E35" s="5" t="s">
        <v>48</v>
      </c>
      <c r="F35" s="5"/>
      <c r="G35" s="5" t="s">
        <v>124</v>
      </c>
      <c r="H35" s="5"/>
      <c r="I35" s="5" t="s">
        <v>125</v>
      </c>
      <c r="J35" s="5"/>
      <c r="K35" s="6">
        <v>18</v>
      </c>
      <c r="L35" s="5"/>
      <c r="M35" s="6">
        <v>18</v>
      </c>
      <c r="N35" s="5"/>
      <c r="O35" s="6">
        <v>1999000</v>
      </c>
      <c r="P35" s="5"/>
      <c r="Q35" s="6">
        <v>1999000000000</v>
      </c>
      <c r="R35" s="5"/>
      <c r="S35" s="6">
        <v>1998637681250</v>
      </c>
      <c r="T35" s="5"/>
      <c r="U35" s="6">
        <v>0</v>
      </c>
      <c r="V35" s="5"/>
      <c r="W35" s="6">
        <v>0</v>
      </c>
      <c r="X35" s="5"/>
      <c r="Y35" s="6">
        <v>0</v>
      </c>
      <c r="Z35" s="5"/>
      <c r="AA35" s="6">
        <v>0</v>
      </c>
      <c r="AC35" s="6">
        <v>1999000</v>
      </c>
      <c r="AE35" s="6">
        <v>1000000</v>
      </c>
      <c r="AG35" s="6">
        <v>1999000000000</v>
      </c>
      <c r="AI35" s="6">
        <v>1998637681250</v>
      </c>
      <c r="AK35" s="5">
        <v>2.93</v>
      </c>
      <c r="AL35" s="5"/>
      <c r="AM35" s="5"/>
    </row>
    <row r="36" spans="1:39" ht="18.75" thickBot="1" x14ac:dyDescent="0.4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12">
        <f>SUM(Q9:Q35)</f>
        <v>42413218331646</v>
      </c>
      <c r="R36" s="5"/>
      <c r="S36" s="12">
        <f>SUM(S9:S35)</f>
        <v>43895995657754</v>
      </c>
      <c r="T36" s="5"/>
      <c r="U36" s="12">
        <f>SUM(U9:U35)</f>
        <v>0</v>
      </c>
      <c r="V36" s="5"/>
      <c r="W36" s="12">
        <f>SUM(W9:W35)</f>
        <v>0</v>
      </c>
      <c r="X36" s="5"/>
      <c r="Y36" s="12">
        <f>SUM(Y9:Y35)</f>
        <v>548670</v>
      </c>
      <c r="Z36" s="5"/>
      <c r="AA36" s="12">
        <f>SUM(AA9:AA35)</f>
        <v>538331509074</v>
      </c>
      <c r="AC36" s="12">
        <f>SUM(AC9:AC35)</f>
        <v>44566983</v>
      </c>
      <c r="AE36" s="12">
        <f>SUM(AE9:AE35)</f>
        <v>25576290</v>
      </c>
      <c r="AG36" s="12">
        <f>SUM(AG9:AG35)</f>
        <v>41864548156016</v>
      </c>
      <c r="AI36" s="12">
        <f>SUM(AI9:AI35)</f>
        <v>43596946593878</v>
      </c>
      <c r="AK36" s="11">
        <f>SUM(AK9:AK35)</f>
        <v>63.730000000000011</v>
      </c>
      <c r="AL36" s="5"/>
      <c r="AM36" s="5"/>
    </row>
    <row r="37" spans="1:39" ht="18.75" thickTop="1" x14ac:dyDescent="0.4"/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6"/>
  <sheetViews>
    <sheetView rightToLeft="1" workbookViewId="0">
      <selection activeCell="K15" sqref="K15"/>
    </sheetView>
  </sheetViews>
  <sheetFormatPr defaultRowHeight="18" x14ac:dyDescent="0.4"/>
  <cols>
    <col min="1" max="1" width="32.42578125" style="1" bestFit="1" customWidth="1"/>
    <col min="2" max="2" width="1" style="1" customWidth="1"/>
    <col min="3" max="3" width="9.140625" style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33.710937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27.75" x14ac:dyDescent="0.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7.75" x14ac:dyDescent="0.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7.75" x14ac:dyDescent="0.4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6" spans="1:12" ht="27.75" x14ac:dyDescent="0.4">
      <c r="A6" s="14" t="s">
        <v>3</v>
      </c>
      <c r="C6" s="10" t="s">
        <v>6</v>
      </c>
      <c r="D6" s="10" t="s">
        <v>6</v>
      </c>
      <c r="E6" s="10" t="s">
        <v>6</v>
      </c>
      <c r="F6" s="10" t="s">
        <v>6</v>
      </c>
      <c r="G6" s="10" t="s">
        <v>6</v>
      </c>
      <c r="H6" s="10" t="s">
        <v>6</v>
      </c>
      <c r="I6" s="10" t="s">
        <v>6</v>
      </c>
      <c r="J6" s="10" t="s">
        <v>6</v>
      </c>
      <c r="K6" s="10" t="s">
        <v>6</v>
      </c>
      <c r="L6" s="10" t="s">
        <v>6</v>
      </c>
    </row>
    <row r="7" spans="1:12" ht="27.75" x14ac:dyDescent="0.4">
      <c r="A7" s="10" t="s">
        <v>3</v>
      </c>
      <c r="C7" s="15" t="s">
        <v>7</v>
      </c>
      <c r="E7" s="15" t="s">
        <v>127</v>
      </c>
      <c r="G7" s="10" t="s">
        <v>128</v>
      </c>
      <c r="I7" s="10" t="s">
        <v>129</v>
      </c>
      <c r="K7" s="10" t="s">
        <v>130</v>
      </c>
    </row>
    <row r="8" spans="1:12" ht="18.75" x14ac:dyDescent="0.45">
      <c r="A8" s="3" t="s">
        <v>99</v>
      </c>
      <c r="C8" s="4">
        <v>3195000</v>
      </c>
      <c r="D8" s="7"/>
      <c r="E8" s="8">
        <v>964870</v>
      </c>
      <c r="F8" s="7"/>
      <c r="G8" s="8">
        <v>992228</v>
      </c>
      <c r="H8" s="7"/>
      <c r="I8" s="7" t="s">
        <v>131</v>
      </c>
      <c r="J8" s="7"/>
      <c r="K8" s="8">
        <v>3170168460000</v>
      </c>
    </row>
    <row r="9" spans="1:12" ht="18.75" x14ac:dyDescent="0.45">
      <c r="A9" s="3" t="s">
        <v>102</v>
      </c>
      <c r="C9" s="4">
        <v>1300000</v>
      </c>
      <c r="D9" s="7"/>
      <c r="E9" s="8">
        <v>984160</v>
      </c>
      <c r="F9" s="7"/>
      <c r="G9" s="8">
        <v>991070</v>
      </c>
      <c r="H9" s="7"/>
      <c r="I9" s="7" t="s">
        <v>132</v>
      </c>
      <c r="J9" s="7"/>
      <c r="K9" s="8">
        <v>1288391000000</v>
      </c>
    </row>
    <row r="10" spans="1:12" ht="18.75" x14ac:dyDescent="0.45">
      <c r="A10" s="3" t="s">
        <v>111</v>
      </c>
      <c r="C10" s="4">
        <v>1596900</v>
      </c>
      <c r="D10" s="7"/>
      <c r="E10" s="8">
        <v>980000</v>
      </c>
      <c r="F10" s="7"/>
      <c r="G10" s="8">
        <v>987301</v>
      </c>
      <c r="H10" s="7"/>
      <c r="I10" s="7" t="s">
        <v>133</v>
      </c>
      <c r="J10" s="7"/>
      <c r="K10" s="8">
        <v>1576620966900</v>
      </c>
    </row>
    <row r="11" spans="1:12" ht="18.75" x14ac:dyDescent="0.45">
      <c r="A11" s="3" t="s">
        <v>108</v>
      </c>
      <c r="C11" s="4">
        <v>1000000</v>
      </c>
      <c r="D11" s="7"/>
      <c r="E11" s="8">
        <v>1000000</v>
      </c>
      <c r="F11" s="7"/>
      <c r="G11" s="8">
        <v>1000000</v>
      </c>
      <c r="H11" s="7"/>
      <c r="I11" s="7" t="s">
        <v>16</v>
      </c>
      <c r="J11" s="7"/>
      <c r="K11" s="8">
        <v>1000000000000</v>
      </c>
    </row>
    <row r="12" spans="1:12" ht="18.75" x14ac:dyDescent="0.45">
      <c r="A12" s="3" t="s">
        <v>60</v>
      </c>
      <c r="C12" s="4">
        <v>36725</v>
      </c>
      <c r="D12" s="7"/>
      <c r="E12" s="8">
        <v>981270</v>
      </c>
      <c r="F12" s="7"/>
      <c r="G12" s="8">
        <v>1000000</v>
      </c>
      <c r="H12" s="7"/>
      <c r="I12" s="7" t="s">
        <v>134</v>
      </c>
      <c r="J12" s="7"/>
      <c r="K12" s="8">
        <v>36725000000</v>
      </c>
    </row>
    <row r="13" spans="1:12" ht="18.75" x14ac:dyDescent="0.45">
      <c r="A13" s="3" t="s">
        <v>105</v>
      </c>
      <c r="C13" s="4">
        <v>2105500</v>
      </c>
      <c r="D13" s="7"/>
      <c r="E13" s="8">
        <v>955000</v>
      </c>
      <c r="F13" s="7"/>
      <c r="G13" s="8">
        <v>960389</v>
      </c>
      <c r="H13" s="7"/>
      <c r="I13" s="7" t="s">
        <v>135</v>
      </c>
      <c r="J13" s="7"/>
      <c r="K13" s="8">
        <v>2022099039500</v>
      </c>
    </row>
    <row r="14" spans="1:12" ht="18.75" x14ac:dyDescent="0.45">
      <c r="A14" s="3" t="s">
        <v>117</v>
      </c>
      <c r="C14" s="4">
        <v>3000310</v>
      </c>
      <c r="D14" s="7"/>
      <c r="E14" s="8">
        <v>928700</v>
      </c>
      <c r="F14" s="7"/>
      <c r="G14" s="8">
        <v>1000000</v>
      </c>
      <c r="H14" s="7"/>
      <c r="I14" s="7" t="s">
        <v>136</v>
      </c>
      <c r="J14" s="7"/>
      <c r="K14" s="8">
        <v>3000310000000</v>
      </c>
    </row>
    <row r="15" spans="1:12" ht="18.75" thickBot="1" x14ac:dyDescent="0.45">
      <c r="D15" s="7"/>
      <c r="E15" s="7"/>
      <c r="F15" s="7"/>
      <c r="G15" s="7"/>
      <c r="H15" s="7"/>
      <c r="I15" s="7"/>
      <c r="J15" s="7"/>
      <c r="K15" s="20">
        <f>SUM(K8:K14)</f>
        <v>12094314466400</v>
      </c>
    </row>
    <row r="16" spans="1:12" ht="18.75" thickTop="1" x14ac:dyDescent="0.4"/>
  </sheetData>
  <mergeCells count="10">
    <mergeCell ref="A2:L2"/>
    <mergeCell ref="A3:L3"/>
    <mergeCell ref="A4:L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10"/>
  <sheetViews>
    <sheetView rightToLeft="1" topLeftCell="B1" zoomScale="90" zoomScaleNormal="90" workbookViewId="0">
      <selection activeCell="AA9" sqref="AA9:AE10"/>
    </sheetView>
  </sheetViews>
  <sheetFormatPr defaultRowHeight="18" x14ac:dyDescent="0.4"/>
  <cols>
    <col min="1" max="1" width="51.8554687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9.5703125" style="1" bestFit="1" customWidth="1"/>
    <col min="14" max="14" width="1" style="1" customWidth="1"/>
    <col min="15" max="15" width="25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4.855468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9.5703125" style="1" bestFit="1" customWidth="1"/>
    <col min="28" max="28" width="1" style="1" customWidth="1"/>
    <col min="29" max="29" width="25.425781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7.75" x14ac:dyDescent="0.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27.75" x14ac:dyDescent="0.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27.75" x14ac:dyDescent="0.4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6" spans="1:31" ht="27.75" x14ac:dyDescent="0.4">
      <c r="A6" s="10" t="s">
        <v>137</v>
      </c>
      <c r="B6" s="10" t="s">
        <v>137</v>
      </c>
      <c r="C6" s="10" t="s">
        <v>137</v>
      </c>
      <c r="D6" s="10" t="s">
        <v>137</v>
      </c>
      <c r="E6" s="10" t="s">
        <v>137</v>
      </c>
      <c r="F6" s="10" t="s">
        <v>137</v>
      </c>
      <c r="G6" s="10" t="s">
        <v>137</v>
      </c>
      <c r="H6" s="10" t="s">
        <v>137</v>
      </c>
      <c r="I6" s="10" t="s">
        <v>137</v>
      </c>
      <c r="K6" s="10" t="s">
        <v>4</v>
      </c>
      <c r="L6" s="10" t="s">
        <v>4</v>
      </c>
      <c r="M6" s="10" t="s">
        <v>4</v>
      </c>
      <c r="N6" s="10" t="s">
        <v>4</v>
      </c>
      <c r="O6" s="10" t="s">
        <v>4</v>
      </c>
      <c r="Q6" s="10" t="s">
        <v>5</v>
      </c>
      <c r="R6" s="10" t="s">
        <v>5</v>
      </c>
      <c r="S6" s="10" t="s">
        <v>5</v>
      </c>
      <c r="T6" s="10" t="s">
        <v>5</v>
      </c>
      <c r="U6" s="10" t="s">
        <v>5</v>
      </c>
      <c r="V6" s="10" t="s">
        <v>5</v>
      </c>
      <c r="W6" s="10" t="s">
        <v>5</v>
      </c>
      <c r="Y6" s="10" t="s">
        <v>6</v>
      </c>
      <c r="Z6" s="10" t="s">
        <v>6</v>
      </c>
      <c r="AA6" s="10" t="s">
        <v>6</v>
      </c>
      <c r="AB6" s="10" t="s">
        <v>6</v>
      </c>
      <c r="AC6" s="10" t="s">
        <v>6</v>
      </c>
      <c r="AD6" s="10" t="s">
        <v>6</v>
      </c>
      <c r="AE6" s="10" t="s">
        <v>6</v>
      </c>
    </row>
    <row r="7" spans="1:31" ht="27.75" x14ac:dyDescent="0.4">
      <c r="A7" s="13" t="s">
        <v>138</v>
      </c>
      <c r="C7" s="13" t="s">
        <v>44</v>
      </c>
      <c r="E7" s="13" t="s">
        <v>45</v>
      </c>
      <c r="G7" s="13" t="s">
        <v>139</v>
      </c>
      <c r="I7" s="13" t="s">
        <v>42</v>
      </c>
      <c r="K7" s="13" t="s">
        <v>7</v>
      </c>
      <c r="M7" s="13" t="s">
        <v>8</v>
      </c>
      <c r="O7" s="13" t="s">
        <v>9</v>
      </c>
      <c r="Q7" s="15" t="s">
        <v>10</v>
      </c>
      <c r="R7" s="15" t="s">
        <v>10</v>
      </c>
      <c r="S7" s="15" t="s">
        <v>10</v>
      </c>
      <c r="U7" s="15" t="s">
        <v>11</v>
      </c>
      <c r="V7" s="15" t="s">
        <v>11</v>
      </c>
      <c r="W7" s="15" t="s">
        <v>11</v>
      </c>
      <c r="Y7" s="13" t="s">
        <v>7</v>
      </c>
      <c r="AA7" s="13" t="s">
        <v>8</v>
      </c>
      <c r="AC7" s="13" t="s">
        <v>9</v>
      </c>
      <c r="AE7" s="13" t="s">
        <v>140</v>
      </c>
    </row>
    <row r="8" spans="1:31" ht="27.75" x14ac:dyDescent="0.4">
      <c r="A8" s="10" t="s">
        <v>138</v>
      </c>
      <c r="C8" s="10" t="s">
        <v>44</v>
      </c>
      <c r="E8" s="10" t="s">
        <v>45</v>
      </c>
      <c r="G8" s="10" t="s">
        <v>139</v>
      </c>
      <c r="I8" s="10" t="s">
        <v>42</v>
      </c>
      <c r="K8" s="10" t="s">
        <v>7</v>
      </c>
      <c r="M8" s="10" t="s">
        <v>8</v>
      </c>
      <c r="O8" s="10" t="s">
        <v>9</v>
      </c>
      <c r="Q8" s="15" t="s">
        <v>7</v>
      </c>
      <c r="S8" s="15" t="s">
        <v>8</v>
      </c>
      <c r="U8" s="15" t="s">
        <v>7</v>
      </c>
      <c r="W8" s="15" t="s">
        <v>14</v>
      </c>
      <c r="Y8" s="10" t="s">
        <v>7</v>
      </c>
      <c r="AA8" s="10" t="s">
        <v>8</v>
      </c>
      <c r="AC8" s="10" t="s">
        <v>9</v>
      </c>
      <c r="AE8" s="10" t="s">
        <v>140</v>
      </c>
    </row>
    <row r="9" spans="1:31" ht="18.75" x14ac:dyDescent="0.45">
      <c r="A9" s="3" t="s">
        <v>141</v>
      </c>
      <c r="C9" s="1" t="s">
        <v>142</v>
      </c>
      <c r="E9" s="4">
        <v>20</v>
      </c>
      <c r="G9" s="4">
        <v>0</v>
      </c>
      <c r="I9" s="1" t="s">
        <v>143</v>
      </c>
      <c r="K9" s="4">
        <v>11000000</v>
      </c>
      <c r="M9" s="4">
        <v>11000000000000</v>
      </c>
      <c r="O9" s="4">
        <v>11000000000000</v>
      </c>
      <c r="Q9" s="4">
        <v>0</v>
      </c>
      <c r="S9" s="4">
        <v>0</v>
      </c>
      <c r="U9" s="4">
        <v>0</v>
      </c>
      <c r="W9" s="4">
        <v>0</v>
      </c>
      <c r="Y9" s="4">
        <v>11000000</v>
      </c>
      <c r="AA9" s="6">
        <v>11000000000000</v>
      </c>
      <c r="AB9" s="5"/>
      <c r="AC9" s="6">
        <v>11000000000000</v>
      </c>
      <c r="AD9" s="5"/>
      <c r="AE9" s="5" t="s">
        <v>144</v>
      </c>
    </row>
    <row r="10" spans="1:31" x14ac:dyDescent="0.4">
      <c r="AA10" s="5"/>
      <c r="AB10" s="5"/>
      <c r="AC10" s="5"/>
      <c r="AD10" s="5"/>
      <c r="AE10" s="5"/>
    </row>
  </sheetData>
  <mergeCells count="25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31"/>
  <sheetViews>
    <sheetView rightToLeft="1" topLeftCell="A5" zoomScale="90" zoomScaleNormal="90" workbookViewId="0">
      <selection activeCell="S30" sqref="S30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4" style="1" bestFit="1" customWidth="1"/>
    <col min="16" max="16" width="1" style="1" customWidth="1"/>
    <col min="17" max="17" width="14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7.75" x14ac:dyDescent="0.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7.75" x14ac:dyDescent="0.4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27.75" x14ac:dyDescent="0.4">
      <c r="A6" s="14" t="s">
        <v>145</v>
      </c>
      <c r="C6" s="10" t="s">
        <v>146</v>
      </c>
      <c r="D6" s="10" t="s">
        <v>146</v>
      </c>
      <c r="E6" s="10" t="s">
        <v>146</v>
      </c>
      <c r="F6" s="10" t="s">
        <v>146</v>
      </c>
      <c r="G6" s="10" t="s">
        <v>146</v>
      </c>
      <c r="H6" s="10" t="s">
        <v>146</v>
      </c>
      <c r="I6" s="10" t="s">
        <v>146</v>
      </c>
      <c r="K6" s="10" t="s">
        <v>4</v>
      </c>
      <c r="M6" s="10" t="s">
        <v>5</v>
      </c>
      <c r="N6" s="10" t="s">
        <v>5</v>
      </c>
      <c r="O6" s="10" t="s">
        <v>5</v>
      </c>
      <c r="Q6" s="10" t="s">
        <v>6</v>
      </c>
      <c r="R6" s="10" t="s">
        <v>6</v>
      </c>
      <c r="S6" s="10" t="s">
        <v>6</v>
      </c>
    </row>
    <row r="7" spans="1:19" ht="27.75" x14ac:dyDescent="0.4">
      <c r="A7" s="10" t="s">
        <v>145</v>
      </c>
      <c r="C7" s="17" t="s">
        <v>147</v>
      </c>
      <c r="E7" s="17" t="s">
        <v>148</v>
      </c>
      <c r="G7" s="17" t="s">
        <v>149</v>
      </c>
      <c r="I7" s="17" t="s">
        <v>45</v>
      </c>
      <c r="K7" s="17" t="s">
        <v>150</v>
      </c>
      <c r="M7" s="17" t="s">
        <v>151</v>
      </c>
      <c r="O7" s="17" t="s">
        <v>152</v>
      </c>
      <c r="Q7" s="17" t="s">
        <v>150</v>
      </c>
      <c r="S7" s="15" t="s">
        <v>140</v>
      </c>
    </row>
    <row r="8" spans="1:19" ht="18.75" x14ac:dyDescent="0.45">
      <c r="A8" s="3" t="s">
        <v>153</v>
      </c>
      <c r="C8" s="1" t="s">
        <v>154</v>
      </c>
      <c r="E8" s="5" t="s">
        <v>155</v>
      </c>
      <c r="F8" s="5"/>
      <c r="G8" s="5" t="s">
        <v>156</v>
      </c>
      <c r="H8" s="5"/>
      <c r="I8" s="6">
        <v>0</v>
      </c>
      <c r="J8" s="5"/>
      <c r="K8" s="6">
        <v>173280</v>
      </c>
      <c r="L8" s="5"/>
      <c r="M8" s="6">
        <v>1132</v>
      </c>
      <c r="N8" s="5"/>
      <c r="O8" s="6">
        <v>0</v>
      </c>
      <c r="P8" s="5"/>
      <c r="Q8" s="6">
        <v>174412</v>
      </c>
      <c r="R8" s="5"/>
      <c r="S8" s="5">
        <v>0</v>
      </c>
    </row>
    <row r="9" spans="1:19" ht="18.75" x14ac:dyDescent="0.45">
      <c r="A9" s="3" t="s">
        <v>157</v>
      </c>
      <c r="C9" s="1" t="s">
        <v>158</v>
      </c>
      <c r="E9" s="5" t="s">
        <v>159</v>
      </c>
      <c r="F9" s="5"/>
      <c r="G9" s="5" t="s">
        <v>160</v>
      </c>
      <c r="H9" s="5"/>
      <c r="I9" s="6">
        <v>0</v>
      </c>
      <c r="J9" s="5"/>
      <c r="K9" s="6">
        <v>188986</v>
      </c>
      <c r="L9" s="5"/>
      <c r="M9" s="6">
        <v>0</v>
      </c>
      <c r="N9" s="5"/>
      <c r="O9" s="6">
        <v>0</v>
      </c>
      <c r="P9" s="5"/>
      <c r="Q9" s="6">
        <v>188986</v>
      </c>
      <c r="R9" s="5"/>
      <c r="S9" s="5">
        <v>0</v>
      </c>
    </row>
    <row r="10" spans="1:19" ht="18.75" x14ac:dyDescent="0.45">
      <c r="A10" s="3" t="s">
        <v>161</v>
      </c>
      <c r="C10" s="1" t="s">
        <v>162</v>
      </c>
      <c r="E10" s="5" t="s">
        <v>159</v>
      </c>
      <c r="F10" s="5"/>
      <c r="G10" s="5" t="s">
        <v>156</v>
      </c>
      <c r="H10" s="5"/>
      <c r="I10" s="6">
        <v>0</v>
      </c>
      <c r="J10" s="5"/>
      <c r="K10" s="6">
        <v>140707650222</v>
      </c>
      <c r="L10" s="5"/>
      <c r="M10" s="6">
        <v>2454760042518</v>
      </c>
      <c r="N10" s="5"/>
      <c r="O10" s="6">
        <v>2566271973150</v>
      </c>
      <c r="P10" s="5"/>
      <c r="Q10" s="6">
        <v>29195719590</v>
      </c>
      <c r="R10" s="5"/>
      <c r="S10" s="5">
        <v>0.04</v>
      </c>
    </row>
    <row r="11" spans="1:19" ht="18.75" x14ac:dyDescent="0.45">
      <c r="A11" s="3" t="s">
        <v>161</v>
      </c>
      <c r="C11" s="1" t="s">
        <v>163</v>
      </c>
      <c r="E11" s="5" t="s">
        <v>155</v>
      </c>
      <c r="F11" s="5"/>
      <c r="G11" s="5" t="s">
        <v>156</v>
      </c>
      <c r="H11" s="5"/>
      <c r="I11" s="6">
        <v>0</v>
      </c>
      <c r="J11" s="5"/>
      <c r="K11" s="6">
        <v>753094676689</v>
      </c>
      <c r="L11" s="5"/>
      <c r="M11" s="6">
        <v>1225274428657</v>
      </c>
      <c r="N11" s="5"/>
      <c r="O11" s="6">
        <v>1816000272000</v>
      </c>
      <c r="P11" s="5"/>
      <c r="Q11" s="6">
        <v>162368833346</v>
      </c>
      <c r="R11" s="5"/>
      <c r="S11" s="5">
        <v>0.24</v>
      </c>
    </row>
    <row r="12" spans="1:19" ht="18.75" x14ac:dyDescent="0.45">
      <c r="A12" s="3" t="s">
        <v>164</v>
      </c>
      <c r="C12" s="1" t="s">
        <v>165</v>
      </c>
      <c r="E12" s="5" t="s">
        <v>155</v>
      </c>
      <c r="F12" s="5"/>
      <c r="G12" s="5" t="s">
        <v>156</v>
      </c>
      <c r="H12" s="5"/>
      <c r="I12" s="6">
        <v>0</v>
      </c>
      <c r="J12" s="5"/>
      <c r="K12" s="6">
        <v>272444</v>
      </c>
      <c r="L12" s="5"/>
      <c r="M12" s="6">
        <v>1791</v>
      </c>
      <c r="N12" s="5"/>
      <c r="O12" s="6">
        <v>0</v>
      </c>
      <c r="P12" s="5"/>
      <c r="Q12" s="6">
        <v>274235</v>
      </c>
      <c r="R12" s="5"/>
      <c r="S12" s="5">
        <v>0</v>
      </c>
    </row>
    <row r="13" spans="1:19" ht="18.75" x14ac:dyDescent="0.45">
      <c r="A13" s="3" t="s">
        <v>166</v>
      </c>
      <c r="C13" s="1" t="s">
        <v>167</v>
      </c>
      <c r="E13" s="5" t="s">
        <v>155</v>
      </c>
      <c r="F13" s="5"/>
      <c r="G13" s="5" t="s">
        <v>156</v>
      </c>
      <c r="H13" s="5"/>
      <c r="I13" s="6">
        <v>0</v>
      </c>
      <c r="J13" s="5"/>
      <c r="K13" s="6">
        <v>406943</v>
      </c>
      <c r="L13" s="5"/>
      <c r="M13" s="6">
        <v>3345</v>
      </c>
      <c r="N13" s="5"/>
      <c r="O13" s="6">
        <v>0</v>
      </c>
      <c r="P13" s="5"/>
      <c r="Q13" s="6">
        <v>410288</v>
      </c>
      <c r="R13" s="5"/>
      <c r="S13" s="5">
        <v>0</v>
      </c>
    </row>
    <row r="14" spans="1:19" ht="18.75" x14ac:dyDescent="0.45">
      <c r="A14" s="3" t="s">
        <v>168</v>
      </c>
      <c r="C14" s="1" t="s">
        <v>169</v>
      </c>
      <c r="E14" s="5" t="s">
        <v>155</v>
      </c>
      <c r="F14" s="5"/>
      <c r="G14" s="5" t="s">
        <v>156</v>
      </c>
      <c r="H14" s="5"/>
      <c r="I14" s="6">
        <v>0</v>
      </c>
      <c r="J14" s="5"/>
      <c r="K14" s="6">
        <v>114875</v>
      </c>
      <c r="L14" s="5"/>
      <c r="M14" s="6">
        <v>0</v>
      </c>
      <c r="N14" s="5"/>
      <c r="O14" s="6">
        <v>80000</v>
      </c>
      <c r="P14" s="5"/>
      <c r="Q14" s="6">
        <v>34875</v>
      </c>
      <c r="R14" s="5"/>
      <c r="S14" s="5">
        <v>0</v>
      </c>
    </row>
    <row r="15" spans="1:19" ht="18.75" x14ac:dyDescent="0.45">
      <c r="A15" s="3" t="s">
        <v>170</v>
      </c>
      <c r="C15" s="1" t="s">
        <v>171</v>
      </c>
      <c r="E15" s="5" t="s">
        <v>155</v>
      </c>
      <c r="F15" s="5"/>
      <c r="G15" s="5" t="s">
        <v>172</v>
      </c>
      <c r="H15" s="5"/>
      <c r="I15" s="6">
        <v>8</v>
      </c>
      <c r="J15" s="5"/>
      <c r="K15" s="6">
        <v>646750</v>
      </c>
      <c r="L15" s="5"/>
      <c r="M15" s="6">
        <v>4225</v>
      </c>
      <c r="N15" s="5"/>
      <c r="O15" s="6">
        <v>0</v>
      </c>
      <c r="P15" s="5"/>
      <c r="Q15" s="6">
        <v>650975</v>
      </c>
      <c r="R15" s="5"/>
      <c r="S15" s="5">
        <v>0</v>
      </c>
    </row>
    <row r="16" spans="1:19" ht="18.75" x14ac:dyDescent="0.45">
      <c r="A16" s="3" t="s">
        <v>173</v>
      </c>
      <c r="C16" s="1" t="s">
        <v>174</v>
      </c>
      <c r="E16" s="5" t="s">
        <v>155</v>
      </c>
      <c r="F16" s="5"/>
      <c r="G16" s="5" t="s">
        <v>175</v>
      </c>
      <c r="H16" s="5"/>
      <c r="I16" s="6">
        <v>0</v>
      </c>
      <c r="J16" s="5"/>
      <c r="K16" s="6">
        <v>1643211</v>
      </c>
      <c r="L16" s="5"/>
      <c r="M16" s="6">
        <v>9953431380</v>
      </c>
      <c r="N16" s="5"/>
      <c r="O16" s="6">
        <v>9954250000</v>
      </c>
      <c r="P16" s="5"/>
      <c r="Q16" s="6">
        <v>824591</v>
      </c>
      <c r="R16" s="5"/>
      <c r="S16" s="5">
        <v>0</v>
      </c>
    </row>
    <row r="17" spans="1:19" ht="18.75" x14ac:dyDescent="0.45">
      <c r="A17" s="3" t="s">
        <v>176</v>
      </c>
      <c r="C17" s="1" t="s">
        <v>177</v>
      </c>
      <c r="E17" s="5" t="s">
        <v>155</v>
      </c>
      <c r="F17" s="5"/>
      <c r="G17" s="5" t="s">
        <v>178</v>
      </c>
      <c r="H17" s="5"/>
      <c r="I17" s="6">
        <v>0</v>
      </c>
      <c r="J17" s="5"/>
      <c r="K17" s="6">
        <v>13452558</v>
      </c>
      <c r="L17" s="5"/>
      <c r="M17" s="6">
        <v>1600000110569</v>
      </c>
      <c r="N17" s="5"/>
      <c r="O17" s="6">
        <v>1600000670000</v>
      </c>
      <c r="P17" s="5"/>
      <c r="Q17" s="6">
        <v>12893127</v>
      </c>
      <c r="R17" s="5"/>
      <c r="S17" s="5">
        <v>0</v>
      </c>
    </row>
    <row r="18" spans="1:19" ht="18.75" x14ac:dyDescent="0.45">
      <c r="A18" s="3" t="s">
        <v>179</v>
      </c>
      <c r="C18" s="1" t="s">
        <v>180</v>
      </c>
      <c r="E18" s="5" t="s">
        <v>155</v>
      </c>
      <c r="F18" s="5"/>
      <c r="G18" s="5" t="s">
        <v>181</v>
      </c>
      <c r="H18" s="5"/>
      <c r="I18" s="6">
        <v>10</v>
      </c>
      <c r="J18" s="5"/>
      <c r="K18" s="6">
        <v>9315</v>
      </c>
      <c r="L18" s="5"/>
      <c r="M18" s="6">
        <v>0</v>
      </c>
      <c r="N18" s="5"/>
      <c r="O18" s="6">
        <v>0</v>
      </c>
      <c r="P18" s="5"/>
      <c r="Q18" s="6">
        <v>9315</v>
      </c>
      <c r="R18" s="5"/>
      <c r="S18" s="5">
        <v>0</v>
      </c>
    </row>
    <row r="19" spans="1:19" ht="18.75" x14ac:dyDescent="0.45">
      <c r="A19" s="3" t="s">
        <v>182</v>
      </c>
      <c r="C19" s="1" t="s">
        <v>183</v>
      </c>
      <c r="E19" s="5" t="s">
        <v>184</v>
      </c>
      <c r="F19" s="5"/>
      <c r="G19" s="5" t="s">
        <v>185</v>
      </c>
      <c r="H19" s="5"/>
      <c r="I19" s="6">
        <v>20</v>
      </c>
      <c r="J19" s="5"/>
      <c r="K19" s="6">
        <v>1170000000000</v>
      </c>
      <c r="L19" s="5"/>
      <c r="M19" s="6">
        <v>0</v>
      </c>
      <c r="N19" s="5"/>
      <c r="O19" s="6">
        <v>0</v>
      </c>
      <c r="P19" s="5"/>
      <c r="Q19" s="6">
        <v>1170000000000</v>
      </c>
      <c r="R19" s="5"/>
      <c r="S19" s="5">
        <v>1.71</v>
      </c>
    </row>
    <row r="20" spans="1:19" ht="18.75" x14ac:dyDescent="0.45">
      <c r="A20" s="3" t="s">
        <v>182</v>
      </c>
      <c r="C20" s="1" t="s">
        <v>186</v>
      </c>
      <c r="E20" s="5" t="s">
        <v>184</v>
      </c>
      <c r="F20" s="5"/>
      <c r="G20" s="5" t="s">
        <v>187</v>
      </c>
      <c r="H20" s="5"/>
      <c r="I20" s="6">
        <v>20</v>
      </c>
      <c r="J20" s="5"/>
      <c r="K20" s="6">
        <v>1500000000000</v>
      </c>
      <c r="L20" s="5"/>
      <c r="M20" s="6">
        <v>0</v>
      </c>
      <c r="N20" s="5"/>
      <c r="O20" s="6">
        <v>0</v>
      </c>
      <c r="P20" s="5"/>
      <c r="Q20" s="6">
        <v>1500000000000</v>
      </c>
      <c r="R20" s="5"/>
      <c r="S20" s="5">
        <v>2.21</v>
      </c>
    </row>
    <row r="21" spans="1:19" ht="18.75" x14ac:dyDescent="0.45">
      <c r="A21" s="3" t="s">
        <v>188</v>
      </c>
      <c r="C21" s="1" t="s">
        <v>189</v>
      </c>
      <c r="E21" s="5" t="s">
        <v>155</v>
      </c>
      <c r="F21" s="5"/>
      <c r="G21" s="5" t="s">
        <v>190</v>
      </c>
      <c r="H21" s="5"/>
      <c r="I21" s="6">
        <v>8</v>
      </c>
      <c r="J21" s="5"/>
      <c r="K21" s="6">
        <v>1016712</v>
      </c>
      <c r="L21" s="5"/>
      <c r="M21" s="6">
        <v>8289</v>
      </c>
      <c r="N21" s="5"/>
      <c r="O21" s="6">
        <v>0</v>
      </c>
      <c r="P21" s="5"/>
      <c r="Q21" s="6">
        <v>1025001</v>
      </c>
      <c r="R21" s="5"/>
      <c r="S21" s="5">
        <v>0</v>
      </c>
    </row>
    <row r="22" spans="1:19" ht="18.75" x14ac:dyDescent="0.45">
      <c r="A22" s="3" t="s">
        <v>191</v>
      </c>
      <c r="C22" s="1" t="s">
        <v>192</v>
      </c>
      <c r="E22" s="5" t="s">
        <v>155</v>
      </c>
      <c r="F22" s="5"/>
      <c r="G22" s="5" t="s">
        <v>193</v>
      </c>
      <c r="H22" s="5"/>
      <c r="I22" s="6">
        <v>0</v>
      </c>
      <c r="J22" s="5"/>
      <c r="K22" s="6">
        <v>18820363663</v>
      </c>
      <c r="L22" s="5"/>
      <c r="M22" s="6">
        <v>300034319759</v>
      </c>
      <c r="N22" s="5"/>
      <c r="O22" s="6">
        <v>287933774940</v>
      </c>
      <c r="P22" s="5"/>
      <c r="Q22" s="6">
        <v>30920908482</v>
      </c>
      <c r="R22" s="5"/>
      <c r="S22" s="5">
        <v>0.05</v>
      </c>
    </row>
    <row r="23" spans="1:19" ht="18.75" x14ac:dyDescent="0.45">
      <c r="A23" s="3" t="s">
        <v>194</v>
      </c>
      <c r="C23" s="1" t="s">
        <v>195</v>
      </c>
      <c r="E23" s="5" t="s">
        <v>155</v>
      </c>
      <c r="F23" s="5"/>
      <c r="G23" s="5" t="s">
        <v>196</v>
      </c>
      <c r="H23" s="5"/>
      <c r="I23" s="6">
        <v>0</v>
      </c>
      <c r="J23" s="5"/>
      <c r="K23" s="6">
        <v>865999980000</v>
      </c>
      <c r="L23" s="5"/>
      <c r="M23" s="6">
        <v>0</v>
      </c>
      <c r="N23" s="5"/>
      <c r="O23" s="6">
        <v>865999250000</v>
      </c>
      <c r="P23" s="5"/>
      <c r="Q23" s="6">
        <v>730000</v>
      </c>
      <c r="R23" s="5"/>
      <c r="S23" s="5">
        <v>0</v>
      </c>
    </row>
    <row r="24" spans="1:19" ht="18.75" x14ac:dyDescent="0.45">
      <c r="A24" s="3" t="s">
        <v>197</v>
      </c>
      <c r="C24" s="1" t="s">
        <v>198</v>
      </c>
      <c r="E24" s="5" t="s">
        <v>184</v>
      </c>
      <c r="F24" s="5"/>
      <c r="G24" s="5" t="s">
        <v>4</v>
      </c>
      <c r="H24" s="5"/>
      <c r="I24" s="6">
        <v>20</v>
      </c>
      <c r="J24" s="5"/>
      <c r="K24" s="6">
        <v>2165000000000</v>
      </c>
      <c r="L24" s="5"/>
      <c r="M24" s="6">
        <v>0</v>
      </c>
      <c r="N24" s="5"/>
      <c r="O24" s="6">
        <v>0</v>
      </c>
      <c r="P24" s="5"/>
      <c r="Q24" s="6">
        <v>2165000000000</v>
      </c>
      <c r="R24" s="5"/>
      <c r="S24" s="5">
        <v>3.17</v>
      </c>
    </row>
    <row r="25" spans="1:19" ht="18.75" x14ac:dyDescent="0.45">
      <c r="A25" s="3" t="s">
        <v>199</v>
      </c>
      <c r="C25" s="1" t="s">
        <v>200</v>
      </c>
      <c r="E25" s="5" t="s">
        <v>184</v>
      </c>
      <c r="F25" s="5"/>
      <c r="G25" s="5" t="s">
        <v>4</v>
      </c>
      <c r="H25" s="5"/>
      <c r="I25" s="6">
        <v>20</v>
      </c>
      <c r="J25" s="5"/>
      <c r="K25" s="6">
        <v>2165000000000</v>
      </c>
      <c r="L25" s="5"/>
      <c r="M25" s="6">
        <v>0</v>
      </c>
      <c r="N25" s="5"/>
      <c r="O25" s="6">
        <v>0</v>
      </c>
      <c r="P25" s="5"/>
      <c r="Q25" s="6">
        <v>2165000000000</v>
      </c>
      <c r="R25" s="5"/>
      <c r="S25" s="5">
        <v>3.17</v>
      </c>
    </row>
    <row r="26" spans="1:19" ht="18.75" x14ac:dyDescent="0.45">
      <c r="A26" s="3" t="s">
        <v>201</v>
      </c>
      <c r="C26" s="1" t="s">
        <v>202</v>
      </c>
      <c r="E26" s="5" t="s">
        <v>184</v>
      </c>
      <c r="F26" s="5"/>
      <c r="G26" s="5" t="s">
        <v>203</v>
      </c>
      <c r="H26" s="5"/>
      <c r="I26" s="6">
        <v>20</v>
      </c>
      <c r="J26" s="5"/>
      <c r="K26" s="6">
        <v>0</v>
      </c>
      <c r="L26" s="5"/>
      <c r="M26" s="6">
        <v>500000000000</v>
      </c>
      <c r="N26" s="5"/>
      <c r="O26" s="6">
        <v>0</v>
      </c>
      <c r="P26" s="5"/>
      <c r="Q26" s="6">
        <v>500000000000</v>
      </c>
      <c r="R26" s="5"/>
      <c r="S26" s="5">
        <v>0.73</v>
      </c>
    </row>
    <row r="27" spans="1:19" ht="18.75" x14ac:dyDescent="0.45">
      <c r="A27" s="3" t="s">
        <v>204</v>
      </c>
      <c r="C27" s="1" t="s">
        <v>205</v>
      </c>
      <c r="E27" s="5" t="s">
        <v>184</v>
      </c>
      <c r="F27" s="5"/>
      <c r="G27" s="5" t="s">
        <v>206</v>
      </c>
      <c r="H27" s="5"/>
      <c r="I27" s="6">
        <v>20</v>
      </c>
      <c r="J27" s="5"/>
      <c r="K27" s="6">
        <v>0</v>
      </c>
      <c r="L27" s="5"/>
      <c r="M27" s="6">
        <v>760000000000</v>
      </c>
      <c r="N27" s="5"/>
      <c r="O27" s="6">
        <v>500000000000</v>
      </c>
      <c r="P27" s="5"/>
      <c r="Q27" s="6">
        <v>260000000000</v>
      </c>
      <c r="R27" s="5"/>
      <c r="S27" s="5">
        <v>0.38</v>
      </c>
    </row>
    <row r="28" spans="1:19" ht="18.75" x14ac:dyDescent="0.45">
      <c r="A28" s="3" t="s">
        <v>204</v>
      </c>
      <c r="C28" s="1" t="s">
        <v>207</v>
      </c>
      <c r="E28" s="5" t="s">
        <v>184</v>
      </c>
      <c r="F28" s="5"/>
      <c r="G28" s="5" t="s">
        <v>208</v>
      </c>
      <c r="H28" s="5"/>
      <c r="I28" s="6">
        <v>20</v>
      </c>
      <c r="J28" s="5"/>
      <c r="K28" s="6">
        <v>0</v>
      </c>
      <c r="L28" s="5"/>
      <c r="M28" s="6">
        <v>340000000000</v>
      </c>
      <c r="N28" s="5"/>
      <c r="O28" s="6">
        <v>0</v>
      </c>
      <c r="P28" s="5"/>
      <c r="Q28" s="6">
        <v>340000000000</v>
      </c>
      <c r="R28" s="5"/>
      <c r="S28" s="5">
        <v>0.5</v>
      </c>
    </row>
    <row r="29" spans="1:19" ht="18.75" x14ac:dyDescent="0.45">
      <c r="A29" s="3" t="s">
        <v>209</v>
      </c>
      <c r="C29" s="1" t="s">
        <v>210</v>
      </c>
      <c r="E29" s="5" t="s">
        <v>184</v>
      </c>
      <c r="F29" s="5"/>
      <c r="G29" s="5" t="s">
        <v>211</v>
      </c>
      <c r="H29" s="5"/>
      <c r="I29" s="6">
        <v>20</v>
      </c>
      <c r="J29" s="5"/>
      <c r="K29" s="6">
        <v>0</v>
      </c>
      <c r="L29" s="5"/>
      <c r="M29" s="6">
        <v>300000000000</v>
      </c>
      <c r="N29" s="5"/>
      <c r="O29" s="6">
        <v>0</v>
      </c>
      <c r="P29" s="5"/>
      <c r="Q29" s="6">
        <v>300000000000</v>
      </c>
      <c r="R29" s="5"/>
      <c r="S29" s="5">
        <v>0.44</v>
      </c>
    </row>
    <row r="30" spans="1:19" ht="18.75" thickBot="1" x14ac:dyDescent="0.45">
      <c r="K30" s="18">
        <f>SUM(K8:K29)</f>
        <v>8778640595648</v>
      </c>
      <c r="M30" s="18">
        <f>SUM(M8:M29)</f>
        <v>7490022351665</v>
      </c>
      <c r="O30" s="18">
        <f>SUM(O8:O29)</f>
        <v>7646160270090</v>
      </c>
      <c r="Q30" s="18">
        <f>SUM(Q8:Q29)</f>
        <v>8622502677223</v>
      </c>
      <c r="S30" s="11">
        <f>SUM(S8:S29)</f>
        <v>12.64</v>
      </c>
    </row>
    <row r="31" spans="1:19" ht="18.75" thickTop="1" x14ac:dyDescent="0.4"/>
  </sheetData>
  <mergeCells count="9">
    <mergeCell ref="A2:S2"/>
    <mergeCell ref="A3:S3"/>
    <mergeCell ref="A4:S4"/>
    <mergeCell ref="S7"/>
    <mergeCell ref="Q6:S6"/>
    <mergeCell ref="K6"/>
    <mergeCell ref="M6:O6"/>
    <mergeCell ref="A6:A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21"/>
  <sheetViews>
    <sheetView rightToLeft="1" view="pageBreakPreview" topLeftCell="A95" zoomScaleNormal="100" zoomScaleSheetLayoutView="100" workbookViewId="0">
      <selection activeCell="Q110" sqref="Q110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4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.140625" style="34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27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7.75" x14ac:dyDescent="0.4">
      <c r="A3" s="2" t="s">
        <v>212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7.75" x14ac:dyDescent="0.4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27.75" x14ac:dyDescent="0.4">
      <c r="A6" s="10" t="s">
        <v>213</v>
      </c>
      <c r="B6" s="10" t="s">
        <v>213</v>
      </c>
      <c r="C6" s="10" t="s">
        <v>213</v>
      </c>
      <c r="D6" s="10" t="s">
        <v>213</v>
      </c>
      <c r="E6" s="10" t="s">
        <v>213</v>
      </c>
      <c r="F6" s="10" t="s">
        <v>213</v>
      </c>
      <c r="G6" s="10" t="s">
        <v>213</v>
      </c>
      <c r="I6" s="10" t="s">
        <v>214</v>
      </c>
      <c r="J6" s="10" t="s">
        <v>214</v>
      </c>
      <c r="K6" s="10" t="s">
        <v>214</v>
      </c>
      <c r="L6" s="10" t="s">
        <v>214</v>
      </c>
      <c r="M6" s="10" t="s">
        <v>214</v>
      </c>
      <c r="O6" s="10" t="s">
        <v>215</v>
      </c>
      <c r="P6" s="10" t="s">
        <v>215</v>
      </c>
      <c r="Q6" s="10" t="s">
        <v>215</v>
      </c>
      <c r="R6" s="10" t="s">
        <v>215</v>
      </c>
      <c r="S6" s="10" t="s">
        <v>215</v>
      </c>
    </row>
    <row r="7" spans="1:19" ht="27.75" x14ac:dyDescent="0.4">
      <c r="A7" s="10" t="s">
        <v>216</v>
      </c>
      <c r="C7" s="17" t="s">
        <v>217</v>
      </c>
      <c r="E7" s="17" t="s">
        <v>44</v>
      </c>
      <c r="G7" s="17" t="s">
        <v>45</v>
      </c>
      <c r="I7" s="17" t="s">
        <v>218</v>
      </c>
      <c r="K7" s="17" t="s">
        <v>219</v>
      </c>
      <c r="M7" s="17" t="s">
        <v>220</v>
      </c>
      <c r="O7" s="30" t="s">
        <v>218</v>
      </c>
      <c r="Q7" s="17" t="s">
        <v>219</v>
      </c>
      <c r="S7" s="15" t="s">
        <v>220</v>
      </c>
    </row>
    <row r="8" spans="1:19" ht="21.75" customHeight="1" x14ac:dyDescent="0.45">
      <c r="A8" s="3" t="s">
        <v>350</v>
      </c>
      <c r="C8" s="29"/>
      <c r="E8" s="29"/>
      <c r="G8" s="29"/>
      <c r="I8" s="29"/>
      <c r="K8" s="29"/>
      <c r="M8" s="29"/>
      <c r="O8" s="31">
        <v>149823091539</v>
      </c>
      <c r="Q8" s="9">
        <v>0</v>
      </c>
      <c r="S8" s="9">
        <f>O8+Q8</f>
        <v>149823091539</v>
      </c>
    </row>
    <row r="9" spans="1:19" ht="19.5" customHeight="1" x14ac:dyDescent="0.45">
      <c r="A9" s="3" t="s">
        <v>54</v>
      </c>
      <c r="C9" s="29"/>
      <c r="E9" s="29"/>
      <c r="G9" s="29"/>
      <c r="I9" s="29"/>
      <c r="K9" s="29"/>
      <c r="M9" s="29"/>
      <c r="O9" s="31">
        <v>72300000000</v>
      </c>
      <c r="Q9" s="9">
        <v>0</v>
      </c>
      <c r="S9" s="9">
        <f>O9+Q9</f>
        <v>72300000000</v>
      </c>
    </row>
    <row r="10" spans="1:19" ht="18.75" x14ac:dyDescent="0.45">
      <c r="A10" s="3" t="s">
        <v>221</v>
      </c>
      <c r="C10" s="5" t="s">
        <v>222</v>
      </c>
      <c r="D10" s="5"/>
      <c r="E10" s="5" t="s">
        <v>223</v>
      </c>
      <c r="F10" s="5"/>
      <c r="G10" s="6">
        <v>16</v>
      </c>
      <c r="H10" s="5"/>
      <c r="I10" s="9">
        <v>0</v>
      </c>
      <c r="J10" s="9"/>
      <c r="K10" s="9">
        <v>0</v>
      </c>
      <c r="L10" s="9"/>
      <c r="M10" s="9">
        <v>0</v>
      </c>
      <c r="N10" s="9"/>
      <c r="O10" s="31">
        <v>59044363158</v>
      </c>
      <c r="P10" s="9"/>
      <c r="Q10" s="9">
        <v>0</v>
      </c>
      <c r="R10" s="9"/>
      <c r="S10" s="9">
        <v>59044363158</v>
      </c>
    </row>
    <row r="11" spans="1:19" ht="18.75" x14ac:dyDescent="0.45">
      <c r="A11" s="3" t="s">
        <v>224</v>
      </c>
      <c r="C11" s="5" t="s">
        <v>222</v>
      </c>
      <c r="D11" s="5"/>
      <c r="E11" s="5" t="s">
        <v>225</v>
      </c>
      <c r="F11" s="5"/>
      <c r="G11" s="6">
        <v>19</v>
      </c>
      <c r="H11" s="5"/>
      <c r="I11" s="9">
        <v>0</v>
      </c>
      <c r="J11" s="9"/>
      <c r="K11" s="9">
        <v>0</v>
      </c>
      <c r="L11" s="9"/>
      <c r="M11" s="9">
        <v>0</v>
      </c>
      <c r="N11" s="9"/>
      <c r="O11" s="31">
        <v>8054226563</v>
      </c>
      <c r="P11" s="9"/>
      <c r="Q11" s="9">
        <v>0</v>
      </c>
      <c r="R11" s="9"/>
      <c r="S11" s="9">
        <v>8054226563</v>
      </c>
    </row>
    <row r="12" spans="1:19" ht="18.75" x14ac:dyDescent="0.45">
      <c r="A12" s="3" t="s">
        <v>226</v>
      </c>
      <c r="C12" s="5" t="s">
        <v>222</v>
      </c>
      <c r="D12" s="5"/>
      <c r="E12" s="5" t="s">
        <v>103</v>
      </c>
      <c r="F12" s="5"/>
      <c r="G12" s="6">
        <v>15</v>
      </c>
      <c r="H12" s="5"/>
      <c r="I12" s="9">
        <v>0</v>
      </c>
      <c r="J12" s="9"/>
      <c r="K12" s="9">
        <v>0</v>
      </c>
      <c r="L12" s="9"/>
      <c r="M12" s="9">
        <v>0</v>
      </c>
      <c r="N12" s="9"/>
      <c r="O12" s="31">
        <v>82392857145</v>
      </c>
      <c r="P12" s="9"/>
      <c r="Q12" s="9">
        <v>0</v>
      </c>
      <c r="R12" s="9"/>
      <c r="S12" s="9">
        <v>82392857145</v>
      </c>
    </row>
    <row r="13" spans="1:19" ht="18.75" x14ac:dyDescent="0.45">
      <c r="A13" s="3" t="s">
        <v>227</v>
      </c>
      <c r="C13" s="5" t="s">
        <v>222</v>
      </c>
      <c r="D13" s="5"/>
      <c r="E13" s="5" t="s">
        <v>228</v>
      </c>
      <c r="F13" s="5"/>
      <c r="G13" s="6">
        <v>15</v>
      </c>
      <c r="H13" s="5"/>
      <c r="I13" s="9">
        <v>0</v>
      </c>
      <c r="J13" s="9"/>
      <c r="K13" s="9">
        <v>0</v>
      </c>
      <c r="L13" s="9"/>
      <c r="M13" s="9">
        <v>0</v>
      </c>
      <c r="N13" s="9"/>
      <c r="O13" s="31">
        <v>98954500980</v>
      </c>
      <c r="P13" s="9"/>
      <c r="Q13" s="9">
        <v>0</v>
      </c>
      <c r="R13" s="9"/>
      <c r="S13" s="9">
        <v>98954500980</v>
      </c>
    </row>
    <row r="14" spans="1:19" ht="18.75" x14ac:dyDescent="0.45">
      <c r="A14" s="3" t="s">
        <v>60</v>
      </c>
      <c r="C14" s="5" t="s">
        <v>222</v>
      </c>
      <c r="D14" s="5"/>
      <c r="E14" s="5" t="s">
        <v>62</v>
      </c>
      <c r="F14" s="5"/>
      <c r="G14" s="6">
        <v>18</v>
      </c>
      <c r="H14" s="5"/>
      <c r="I14" s="9">
        <v>759397818</v>
      </c>
      <c r="J14" s="9"/>
      <c r="K14" s="9">
        <v>0</v>
      </c>
      <c r="L14" s="9"/>
      <c r="M14" s="9">
        <v>759397818</v>
      </c>
      <c r="N14" s="9"/>
      <c r="O14" s="31">
        <v>25328987099</v>
      </c>
      <c r="P14" s="9"/>
      <c r="Q14" s="9">
        <v>0</v>
      </c>
      <c r="R14" s="9"/>
      <c r="S14" s="9">
        <v>25328987099</v>
      </c>
    </row>
    <row r="15" spans="1:19" ht="18.75" x14ac:dyDescent="0.45">
      <c r="A15" s="3" t="s">
        <v>93</v>
      </c>
      <c r="C15" s="5" t="s">
        <v>222</v>
      </c>
      <c r="D15" s="5"/>
      <c r="E15" s="5" t="s">
        <v>95</v>
      </c>
      <c r="F15" s="5"/>
      <c r="G15" s="6">
        <v>18</v>
      </c>
      <c r="H15" s="5"/>
      <c r="I15" s="9">
        <v>14585070032</v>
      </c>
      <c r="J15" s="9"/>
      <c r="K15" s="9">
        <v>0</v>
      </c>
      <c r="L15" s="9"/>
      <c r="M15" s="9">
        <v>14585070032</v>
      </c>
      <c r="N15" s="9"/>
      <c r="O15" s="31">
        <v>54480255502</v>
      </c>
      <c r="P15" s="9"/>
      <c r="Q15" s="9">
        <v>0</v>
      </c>
      <c r="R15" s="9"/>
      <c r="S15" s="9">
        <v>54480255502</v>
      </c>
    </row>
    <row r="16" spans="1:19" ht="18.75" x14ac:dyDescent="0.45">
      <c r="A16" s="3" t="s">
        <v>120</v>
      </c>
      <c r="C16" s="5" t="s">
        <v>222</v>
      </c>
      <c r="D16" s="5"/>
      <c r="E16" s="5" t="s">
        <v>122</v>
      </c>
      <c r="F16" s="5"/>
      <c r="G16" s="6">
        <v>18</v>
      </c>
      <c r="H16" s="5"/>
      <c r="I16" s="9">
        <v>7397260274</v>
      </c>
      <c r="J16" s="9"/>
      <c r="K16" s="9">
        <v>0</v>
      </c>
      <c r="L16" s="9"/>
      <c r="M16" s="9">
        <v>7397260274</v>
      </c>
      <c r="N16" s="9"/>
      <c r="O16" s="31">
        <v>14570109282</v>
      </c>
      <c r="P16" s="9"/>
      <c r="Q16" s="9">
        <v>0</v>
      </c>
      <c r="R16" s="9"/>
      <c r="S16" s="9">
        <v>14570109282</v>
      </c>
    </row>
    <row r="17" spans="1:19" ht="18.75" x14ac:dyDescent="0.45">
      <c r="A17" s="3" t="s">
        <v>108</v>
      </c>
      <c r="C17" s="5" t="s">
        <v>222</v>
      </c>
      <c r="D17" s="5"/>
      <c r="E17" s="5" t="s">
        <v>110</v>
      </c>
      <c r="F17" s="5"/>
      <c r="G17" s="6">
        <v>18</v>
      </c>
      <c r="H17" s="5"/>
      <c r="I17" s="9">
        <v>14203570879</v>
      </c>
      <c r="J17" s="9"/>
      <c r="K17" s="9">
        <v>0</v>
      </c>
      <c r="L17" s="9"/>
      <c r="M17" s="9">
        <v>14203570879</v>
      </c>
      <c r="N17" s="9"/>
      <c r="O17" s="31">
        <v>30207141758</v>
      </c>
      <c r="P17" s="9"/>
      <c r="Q17" s="9">
        <v>0</v>
      </c>
      <c r="R17" s="9"/>
      <c r="S17" s="9">
        <v>30207141758</v>
      </c>
    </row>
    <row r="18" spans="1:19" ht="18.75" x14ac:dyDescent="0.45">
      <c r="A18" s="3" t="s">
        <v>96</v>
      </c>
      <c r="C18" s="5" t="s">
        <v>222</v>
      </c>
      <c r="D18" s="5"/>
      <c r="E18" s="5" t="s">
        <v>98</v>
      </c>
      <c r="F18" s="5"/>
      <c r="G18" s="6">
        <v>18</v>
      </c>
      <c r="H18" s="5"/>
      <c r="I18" s="9">
        <v>37472525781</v>
      </c>
      <c r="J18" s="9"/>
      <c r="K18" s="9">
        <v>0</v>
      </c>
      <c r="L18" s="9"/>
      <c r="M18" s="9">
        <v>37472525781</v>
      </c>
      <c r="N18" s="9"/>
      <c r="O18" s="31">
        <v>161126404495</v>
      </c>
      <c r="P18" s="9"/>
      <c r="Q18" s="9">
        <v>0</v>
      </c>
      <c r="R18" s="9"/>
      <c r="S18" s="9">
        <v>161126404495</v>
      </c>
    </row>
    <row r="19" spans="1:19" ht="18.75" x14ac:dyDescent="0.45">
      <c r="A19" s="3" t="s">
        <v>105</v>
      </c>
      <c r="C19" s="5" t="s">
        <v>222</v>
      </c>
      <c r="D19" s="5"/>
      <c r="E19" s="5" t="s">
        <v>107</v>
      </c>
      <c r="F19" s="5"/>
      <c r="G19" s="6">
        <v>18</v>
      </c>
      <c r="H19" s="5"/>
      <c r="I19" s="9">
        <v>32565649815</v>
      </c>
      <c r="J19" s="9"/>
      <c r="K19" s="9">
        <v>0</v>
      </c>
      <c r="L19" s="9"/>
      <c r="M19" s="9">
        <v>32565649815</v>
      </c>
      <c r="N19" s="9"/>
      <c r="O19" s="31">
        <v>183416095723</v>
      </c>
      <c r="P19" s="9"/>
      <c r="Q19" s="9">
        <v>0</v>
      </c>
      <c r="R19" s="9"/>
      <c r="S19" s="9">
        <v>183416095723</v>
      </c>
    </row>
    <row r="20" spans="1:19" ht="18.75" x14ac:dyDescent="0.45">
      <c r="A20" s="3" t="s">
        <v>81</v>
      </c>
      <c r="C20" s="5" t="s">
        <v>222</v>
      </c>
      <c r="D20" s="5"/>
      <c r="E20" s="5" t="s">
        <v>83</v>
      </c>
      <c r="F20" s="5"/>
      <c r="G20" s="6">
        <v>18</v>
      </c>
      <c r="H20" s="5"/>
      <c r="I20" s="9">
        <v>23915956887</v>
      </c>
      <c r="J20" s="9"/>
      <c r="K20" s="9">
        <v>0</v>
      </c>
      <c r="L20" s="9"/>
      <c r="M20" s="9">
        <v>23915956887</v>
      </c>
      <c r="N20" s="9"/>
      <c r="O20" s="31">
        <v>239152984348</v>
      </c>
      <c r="P20" s="9"/>
      <c r="Q20" s="9">
        <v>0</v>
      </c>
      <c r="R20" s="9"/>
      <c r="S20" s="9">
        <v>239152984348</v>
      </c>
    </row>
    <row r="21" spans="1:19" ht="18.75" x14ac:dyDescent="0.45">
      <c r="A21" s="3" t="s">
        <v>102</v>
      </c>
      <c r="C21" s="5" t="s">
        <v>222</v>
      </c>
      <c r="D21" s="5"/>
      <c r="E21" s="5" t="s">
        <v>104</v>
      </c>
      <c r="F21" s="5"/>
      <c r="G21" s="6">
        <v>18</v>
      </c>
      <c r="H21" s="5"/>
      <c r="I21" s="9">
        <v>18071242489</v>
      </c>
      <c r="J21" s="9"/>
      <c r="K21" s="9">
        <v>0</v>
      </c>
      <c r="L21" s="9"/>
      <c r="M21" s="9">
        <v>18071242489</v>
      </c>
      <c r="N21" s="9"/>
      <c r="O21" s="31">
        <v>129841371390</v>
      </c>
      <c r="P21" s="9"/>
      <c r="Q21" s="9">
        <v>0</v>
      </c>
      <c r="R21" s="9"/>
      <c r="S21" s="9">
        <v>129841371390</v>
      </c>
    </row>
    <row r="22" spans="1:19" ht="18.75" x14ac:dyDescent="0.45">
      <c r="A22" s="3" t="s">
        <v>87</v>
      </c>
      <c r="C22" s="5" t="s">
        <v>222</v>
      </c>
      <c r="D22" s="5"/>
      <c r="E22" s="5" t="s">
        <v>89</v>
      </c>
      <c r="F22" s="5"/>
      <c r="G22" s="6">
        <v>18</v>
      </c>
      <c r="H22" s="5"/>
      <c r="I22" s="9">
        <v>40066303074</v>
      </c>
      <c r="J22" s="9"/>
      <c r="K22" s="9">
        <v>0</v>
      </c>
      <c r="L22" s="9"/>
      <c r="M22" s="9">
        <v>40066303074</v>
      </c>
      <c r="N22" s="9"/>
      <c r="O22" s="31">
        <v>398135481156</v>
      </c>
      <c r="P22" s="9"/>
      <c r="Q22" s="9">
        <v>0</v>
      </c>
      <c r="R22" s="9"/>
      <c r="S22" s="9">
        <v>398135481156</v>
      </c>
    </row>
    <row r="23" spans="1:19" ht="18.75" x14ac:dyDescent="0.45">
      <c r="A23" s="3" t="s">
        <v>99</v>
      </c>
      <c r="C23" s="5" t="s">
        <v>222</v>
      </c>
      <c r="D23" s="5"/>
      <c r="E23" s="5" t="s">
        <v>101</v>
      </c>
      <c r="F23" s="5"/>
      <c r="G23" s="6">
        <v>17</v>
      </c>
      <c r="H23" s="5"/>
      <c r="I23" s="9">
        <v>44832196232</v>
      </c>
      <c r="J23" s="9"/>
      <c r="K23" s="9">
        <v>0</v>
      </c>
      <c r="L23" s="9"/>
      <c r="M23" s="9">
        <v>44832196232</v>
      </c>
      <c r="N23" s="9"/>
      <c r="O23" s="31">
        <v>379764220022</v>
      </c>
      <c r="P23" s="9"/>
      <c r="Q23" s="9">
        <v>0</v>
      </c>
      <c r="R23" s="9"/>
      <c r="S23" s="9">
        <v>379764220022</v>
      </c>
    </row>
    <row r="24" spans="1:19" ht="18.75" x14ac:dyDescent="0.45">
      <c r="A24" s="3" t="s">
        <v>123</v>
      </c>
      <c r="C24" s="5" t="s">
        <v>222</v>
      </c>
      <c r="D24" s="5"/>
      <c r="E24" s="5" t="s">
        <v>125</v>
      </c>
      <c r="F24" s="5"/>
      <c r="G24" s="6">
        <v>18</v>
      </c>
      <c r="H24" s="5"/>
      <c r="I24" s="9">
        <v>30280060413</v>
      </c>
      <c r="J24" s="9"/>
      <c r="K24" s="9">
        <v>0</v>
      </c>
      <c r="L24" s="9"/>
      <c r="M24" s="9">
        <v>30280060413</v>
      </c>
      <c r="N24" s="9"/>
      <c r="O24" s="31">
        <v>258108595360</v>
      </c>
      <c r="P24" s="9"/>
      <c r="Q24" s="9">
        <v>0</v>
      </c>
      <c r="R24" s="9"/>
      <c r="S24" s="9">
        <v>258108595360</v>
      </c>
    </row>
    <row r="25" spans="1:19" ht="18.75" x14ac:dyDescent="0.45">
      <c r="A25" s="3" t="s">
        <v>84</v>
      </c>
      <c r="C25" s="5" t="s">
        <v>222</v>
      </c>
      <c r="D25" s="5"/>
      <c r="E25" s="5" t="s">
        <v>86</v>
      </c>
      <c r="F25" s="5"/>
      <c r="G25" s="6">
        <v>18</v>
      </c>
      <c r="H25" s="5"/>
      <c r="I25" s="9">
        <v>30190795752</v>
      </c>
      <c r="J25" s="9"/>
      <c r="K25" s="9">
        <v>0</v>
      </c>
      <c r="L25" s="9"/>
      <c r="M25" s="9">
        <v>30190795752</v>
      </c>
      <c r="N25" s="9"/>
      <c r="O25" s="31">
        <v>318652439587</v>
      </c>
      <c r="P25" s="9"/>
      <c r="Q25" s="9">
        <v>0</v>
      </c>
      <c r="R25" s="9"/>
      <c r="S25" s="9">
        <v>318652439587</v>
      </c>
    </row>
    <row r="26" spans="1:19" ht="18.75" x14ac:dyDescent="0.45">
      <c r="A26" s="3" t="s">
        <v>78</v>
      </c>
      <c r="C26" s="5" t="s">
        <v>222</v>
      </c>
      <c r="D26" s="5"/>
      <c r="E26" s="5" t="s">
        <v>80</v>
      </c>
      <c r="F26" s="5"/>
      <c r="G26" s="6">
        <v>18</v>
      </c>
      <c r="H26" s="5"/>
      <c r="I26" s="9">
        <v>95441682329</v>
      </c>
      <c r="J26" s="9"/>
      <c r="K26" s="9">
        <v>0</v>
      </c>
      <c r="L26" s="9"/>
      <c r="M26" s="9">
        <v>95441682329</v>
      </c>
      <c r="N26" s="9"/>
      <c r="O26" s="31">
        <v>1106207004009</v>
      </c>
      <c r="P26" s="9"/>
      <c r="Q26" s="9">
        <v>0</v>
      </c>
      <c r="R26" s="9"/>
      <c r="S26" s="9">
        <v>1106207004009</v>
      </c>
    </row>
    <row r="27" spans="1:19" ht="18.75" x14ac:dyDescent="0.45">
      <c r="A27" s="3" t="s">
        <v>126</v>
      </c>
      <c r="C27" s="5" t="s">
        <v>222</v>
      </c>
      <c r="D27" s="5"/>
      <c r="E27" s="5" t="s">
        <v>125</v>
      </c>
      <c r="F27" s="5"/>
      <c r="G27" s="6">
        <v>18</v>
      </c>
      <c r="H27" s="5"/>
      <c r="I27" s="9">
        <v>30356003570</v>
      </c>
      <c r="J27" s="9"/>
      <c r="K27" s="9">
        <v>0</v>
      </c>
      <c r="L27" s="9"/>
      <c r="M27" s="9">
        <v>30356003570</v>
      </c>
      <c r="N27" s="9"/>
      <c r="O27" s="31">
        <v>252041598475</v>
      </c>
      <c r="P27" s="9"/>
      <c r="Q27" s="9">
        <v>0</v>
      </c>
      <c r="R27" s="9"/>
      <c r="S27" s="9">
        <v>252041598475</v>
      </c>
    </row>
    <row r="28" spans="1:19" ht="18.75" x14ac:dyDescent="0.45">
      <c r="A28" s="3" t="s">
        <v>57</v>
      </c>
      <c r="C28" s="5" t="s">
        <v>222</v>
      </c>
      <c r="D28" s="5"/>
      <c r="E28" s="5" t="s">
        <v>59</v>
      </c>
      <c r="F28" s="5"/>
      <c r="G28" s="6">
        <v>18</v>
      </c>
      <c r="H28" s="5"/>
      <c r="I28" s="9">
        <v>37547329536</v>
      </c>
      <c r="J28" s="9"/>
      <c r="K28" s="9">
        <v>0</v>
      </c>
      <c r="L28" s="9"/>
      <c r="M28" s="9">
        <v>37547329536</v>
      </c>
      <c r="N28" s="9"/>
      <c r="O28" s="31">
        <v>479972813952</v>
      </c>
      <c r="P28" s="9"/>
      <c r="Q28" s="9">
        <v>0</v>
      </c>
      <c r="R28" s="9"/>
      <c r="S28" s="9">
        <v>479972813952</v>
      </c>
    </row>
    <row r="29" spans="1:19" ht="18.75" x14ac:dyDescent="0.45">
      <c r="A29" s="3" t="s">
        <v>117</v>
      </c>
      <c r="C29" s="5" t="s">
        <v>222</v>
      </c>
      <c r="D29" s="5"/>
      <c r="E29" s="5" t="s">
        <v>119</v>
      </c>
      <c r="F29" s="5"/>
      <c r="G29" s="6">
        <v>17</v>
      </c>
      <c r="H29" s="5"/>
      <c r="I29" s="9">
        <v>42124021426</v>
      </c>
      <c r="J29" s="9"/>
      <c r="K29" s="9">
        <v>0</v>
      </c>
      <c r="L29" s="9"/>
      <c r="M29" s="9">
        <v>42124021426</v>
      </c>
      <c r="N29" s="9"/>
      <c r="O29" s="31">
        <v>540303719768</v>
      </c>
      <c r="P29" s="9"/>
      <c r="Q29" s="9">
        <v>0</v>
      </c>
      <c r="R29" s="9"/>
      <c r="S29" s="9">
        <v>540303719768</v>
      </c>
    </row>
    <row r="30" spans="1:19" ht="18.75" x14ac:dyDescent="0.45">
      <c r="A30" s="3" t="s">
        <v>229</v>
      </c>
      <c r="C30" s="5" t="s">
        <v>222</v>
      </c>
      <c r="D30" s="5"/>
      <c r="E30" s="5" t="s">
        <v>230</v>
      </c>
      <c r="F30" s="5"/>
      <c r="G30" s="6">
        <v>15</v>
      </c>
      <c r="H30" s="5"/>
      <c r="I30" s="9">
        <v>0</v>
      </c>
      <c r="J30" s="9"/>
      <c r="K30" s="9">
        <v>0</v>
      </c>
      <c r="L30" s="9"/>
      <c r="M30" s="9">
        <v>0</v>
      </c>
      <c r="N30" s="9"/>
      <c r="O30" s="31">
        <v>344540214018</v>
      </c>
      <c r="P30" s="9"/>
      <c r="Q30" s="9">
        <v>0</v>
      </c>
      <c r="R30" s="9"/>
      <c r="S30" s="9">
        <v>344540214018</v>
      </c>
    </row>
    <row r="31" spans="1:19" ht="18.75" x14ac:dyDescent="0.45">
      <c r="A31" s="3" t="s">
        <v>90</v>
      </c>
      <c r="C31" s="5" t="s">
        <v>222</v>
      </c>
      <c r="D31" s="5"/>
      <c r="E31" s="5" t="s">
        <v>92</v>
      </c>
      <c r="F31" s="5"/>
      <c r="G31" s="6">
        <v>18.5</v>
      </c>
      <c r="H31" s="5"/>
      <c r="I31" s="9">
        <v>1518204</v>
      </c>
      <c r="J31" s="9"/>
      <c r="K31" s="9">
        <v>0</v>
      </c>
      <c r="L31" s="9"/>
      <c r="M31" s="9">
        <v>1518204</v>
      </c>
      <c r="N31" s="9"/>
      <c r="O31" s="31">
        <v>18488766</v>
      </c>
      <c r="P31" s="9"/>
      <c r="Q31" s="9">
        <v>0</v>
      </c>
      <c r="R31" s="9"/>
      <c r="S31" s="9">
        <v>18488766</v>
      </c>
    </row>
    <row r="32" spans="1:19" ht="18.75" x14ac:dyDescent="0.45">
      <c r="A32" s="3" t="s">
        <v>114</v>
      </c>
      <c r="C32" s="5" t="s">
        <v>222</v>
      </c>
      <c r="D32" s="5"/>
      <c r="E32" s="5" t="s">
        <v>116</v>
      </c>
      <c r="F32" s="5"/>
      <c r="G32" s="6">
        <v>18</v>
      </c>
      <c r="H32" s="5"/>
      <c r="I32" s="9">
        <v>61233780</v>
      </c>
      <c r="J32" s="9"/>
      <c r="K32" s="9">
        <v>0</v>
      </c>
      <c r="L32" s="9"/>
      <c r="M32" s="9">
        <v>61233780</v>
      </c>
      <c r="N32" s="9"/>
      <c r="O32" s="31">
        <v>737614426</v>
      </c>
      <c r="P32" s="9"/>
      <c r="Q32" s="9">
        <v>0</v>
      </c>
      <c r="R32" s="9"/>
      <c r="S32" s="9">
        <v>737614426</v>
      </c>
    </row>
    <row r="33" spans="1:19" ht="18.75" x14ac:dyDescent="0.45">
      <c r="A33" s="3" t="s">
        <v>233</v>
      </c>
      <c r="C33" s="5" t="s">
        <v>222</v>
      </c>
      <c r="D33" s="5"/>
      <c r="E33" s="5" t="s">
        <v>234</v>
      </c>
      <c r="F33" s="5"/>
      <c r="G33" s="6">
        <v>15</v>
      </c>
      <c r="H33" s="5"/>
      <c r="I33" s="9">
        <v>0</v>
      </c>
      <c r="J33" s="9"/>
      <c r="K33" s="9">
        <v>0</v>
      </c>
      <c r="L33" s="9"/>
      <c r="M33" s="9">
        <v>0</v>
      </c>
      <c r="N33" s="9"/>
      <c r="O33" s="31">
        <v>10684933</v>
      </c>
      <c r="P33" s="9"/>
      <c r="Q33" s="9">
        <v>0</v>
      </c>
      <c r="R33" s="9"/>
      <c r="S33" s="9">
        <v>10684933</v>
      </c>
    </row>
    <row r="34" spans="1:19" ht="18.75" x14ac:dyDescent="0.45">
      <c r="A34" s="3" t="s">
        <v>111</v>
      </c>
      <c r="C34" s="5" t="s">
        <v>222</v>
      </c>
      <c r="D34" s="5"/>
      <c r="E34" s="5" t="s">
        <v>113</v>
      </c>
      <c r="F34" s="5"/>
      <c r="G34" s="6">
        <v>17</v>
      </c>
      <c r="H34" s="5"/>
      <c r="I34" s="9">
        <v>23130165289</v>
      </c>
      <c r="J34" s="9"/>
      <c r="K34" s="9">
        <v>0</v>
      </c>
      <c r="L34" s="9"/>
      <c r="M34" s="9">
        <v>23130165289</v>
      </c>
      <c r="N34" s="9"/>
      <c r="O34" s="31">
        <v>271473000000</v>
      </c>
      <c r="P34" s="9"/>
      <c r="Q34" s="9">
        <v>0</v>
      </c>
      <c r="R34" s="9"/>
      <c r="S34" s="9">
        <v>271473000000</v>
      </c>
    </row>
    <row r="35" spans="1:19" ht="18.75" x14ac:dyDescent="0.45">
      <c r="A35" s="3" t="s">
        <v>235</v>
      </c>
      <c r="C35" s="5" t="s">
        <v>222</v>
      </c>
      <c r="D35" s="5"/>
      <c r="E35" s="5" t="s">
        <v>236</v>
      </c>
      <c r="F35" s="5"/>
      <c r="G35" s="6">
        <v>18</v>
      </c>
      <c r="H35" s="5"/>
      <c r="I35" s="9">
        <v>4500000</v>
      </c>
      <c r="J35" s="9"/>
      <c r="K35" s="9">
        <v>0</v>
      </c>
      <c r="L35" s="9"/>
      <c r="M35" s="9">
        <v>4500000</v>
      </c>
      <c r="N35" s="9"/>
      <c r="O35" s="31">
        <v>244225927</v>
      </c>
      <c r="P35" s="9"/>
      <c r="Q35" s="9">
        <v>0</v>
      </c>
      <c r="R35" s="9"/>
      <c r="S35" s="9">
        <v>244225927</v>
      </c>
    </row>
    <row r="36" spans="1:19" ht="18.75" x14ac:dyDescent="0.45">
      <c r="A36" s="3" t="s">
        <v>153</v>
      </c>
      <c r="C36" s="6">
        <v>27</v>
      </c>
      <c r="D36" s="5"/>
      <c r="E36" s="5" t="s">
        <v>222</v>
      </c>
      <c r="F36" s="5"/>
      <c r="G36" s="6">
        <v>0</v>
      </c>
      <c r="H36" s="5"/>
      <c r="I36" s="9">
        <v>1132</v>
      </c>
      <c r="J36" s="9"/>
      <c r="K36" s="9">
        <v>0</v>
      </c>
      <c r="L36" s="9"/>
      <c r="M36" s="9">
        <v>1132</v>
      </c>
      <c r="N36" s="9"/>
      <c r="O36" s="31">
        <v>13287</v>
      </c>
      <c r="P36" s="9"/>
      <c r="Q36" s="9">
        <v>0</v>
      </c>
      <c r="R36" s="9"/>
      <c r="S36" s="9">
        <v>13287</v>
      </c>
    </row>
    <row r="37" spans="1:19" ht="18.75" x14ac:dyDescent="0.45">
      <c r="A37" s="3" t="s">
        <v>161</v>
      </c>
      <c r="C37" s="6">
        <v>30</v>
      </c>
      <c r="D37" s="5"/>
      <c r="E37" s="5" t="s">
        <v>222</v>
      </c>
      <c r="F37" s="5"/>
      <c r="G37" s="6">
        <v>0</v>
      </c>
      <c r="H37" s="5"/>
      <c r="I37" s="9">
        <v>23177253</v>
      </c>
      <c r="J37" s="9"/>
      <c r="K37" s="9">
        <v>0</v>
      </c>
      <c r="L37" s="9"/>
      <c r="M37" s="9">
        <v>23177253</v>
      </c>
      <c r="N37" s="9"/>
      <c r="O37" s="31">
        <v>57469277</v>
      </c>
      <c r="P37" s="9"/>
      <c r="Q37" s="9">
        <v>0</v>
      </c>
      <c r="R37" s="9"/>
      <c r="S37" s="9">
        <v>57469277</v>
      </c>
    </row>
    <row r="38" spans="1:19" ht="18.75" x14ac:dyDescent="0.45">
      <c r="A38" s="3" t="s">
        <v>164</v>
      </c>
      <c r="C38" s="6">
        <v>31</v>
      </c>
      <c r="D38" s="5"/>
      <c r="E38" s="5" t="s">
        <v>222</v>
      </c>
      <c r="F38" s="5"/>
      <c r="G38" s="6">
        <v>0</v>
      </c>
      <c r="H38" s="5"/>
      <c r="I38" s="9">
        <v>1791</v>
      </c>
      <c r="J38" s="9"/>
      <c r="K38" s="9">
        <v>0</v>
      </c>
      <c r="L38" s="9"/>
      <c r="M38" s="9">
        <v>1791</v>
      </c>
      <c r="N38" s="9"/>
      <c r="O38" s="31">
        <v>706929</v>
      </c>
      <c r="P38" s="9"/>
      <c r="Q38" s="9">
        <v>0</v>
      </c>
      <c r="R38" s="9"/>
      <c r="S38" s="9">
        <v>706929</v>
      </c>
    </row>
    <row r="39" spans="1:19" ht="18.75" x14ac:dyDescent="0.45">
      <c r="A39" s="3" t="s">
        <v>166</v>
      </c>
      <c r="C39" s="6">
        <v>30</v>
      </c>
      <c r="D39" s="5"/>
      <c r="E39" s="5" t="s">
        <v>222</v>
      </c>
      <c r="F39" s="5"/>
      <c r="G39" s="6">
        <v>0</v>
      </c>
      <c r="H39" s="5"/>
      <c r="I39" s="9">
        <v>3345</v>
      </c>
      <c r="J39" s="9"/>
      <c r="K39" s="9">
        <v>0</v>
      </c>
      <c r="L39" s="9"/>
      <c r="M39" s="9">
        <v>3345</v>
      </c>
      <c r="N39" s="9"/>
      <c r="O39" s="31">
        <v>38890</v>
      </c>
      <c r="P39" s="9"/>
      <c r="Q39" s="9">
        <v>0</v>
      </c>
      <c r="R39" s="9"/>
      <c r="S39" s="9">
        <v>38890</v>
      </c>
    </row>
    <row r="40" spans="1:19" ht="18.75" x14ac:dyDescent="0.45">
      <c r="A40" s="3" t="s">
        <v>164</v>
      </c>
      <c r="C40" s="6">
        <v>14</v>
      </c>
      <c r="D40" s="5"/>
      <c r="E40" s="5" t="s">
        <v>222</v>
      </c>
      <c r="F40" s="5"/>
      <c r="G40" s="6">
        <v>18</v>
      </c>
      <c r="H40" s="5"/>
      <c r="I40" s="9">
        <v>0</v>
      </c>
      <c r="J40" s="9"/>
      <c r="K40" s="9">
        <v>0</v>
      </c>
      <c r="L40" s="9"/>
      <c r="M40" s="9">
        <v>0</v>
      </c>
      <c r="N40" s="9"/>
      <c r="O40" s="31">
        <v>23832493363</v>
      </c>
      <c r="P40" s="9"/>
      <c r="Q40" s="9">
        <v>0</v>
      </c>
      <c r="R40" s="9"/>
      <c r="S40" s="9">
        <v>23832493363</v>
      </c>
    </row>
    <row r="41" spans="1:19" ht="18.75" x14ac:dyDescent="0.45">
      <c r="A41" s="3" t="s">
        <v>164</v>
      </c>
      <c r="C41" s="6">
        <v>6</v>
      </c>
      <c r="D41" s="5"/>
      <c r="E41" s="5" t="s">
        <v>222</v>
      </c>
      <c r="F41" s="5"/>
      <c r="G41" s="6">
        <v>19</v>
      </c>
      <c r="H41" s="5"/>
      <c r="I41" s="9">
        <v>0</v>
      </c>
      <c r="J41" s="9"/>
      <c r="K41" s="9">
        <v>0</v>
      </c>
      <c r="L41" s="9"/>
      <c r="M41" s="9">
        <v>0</v>
      </c>
      <c r="N41" s="9"/>
      <c r="O41" s="31">
        <v>13263561762</v>
      </c>
      <c r="P41" s="9"/>
      <c r="Q41" s="9">
        <v>0</v>
      </c>
      <c r="R41" s="9"/>
      <c r="S41" s="9">
        <v>13263561762</v>
      </c>
    </row>
    <row r="42" spans="1:19" ht="18.75" x14ac:dyDescent="0.45">
      <c r="A42" s="3" t="s">
        <v>164</v>
      </c>
      <c r="C42" s="6">
        <v>19</v>
      </c>
      <c r="D42" s="5"/>
      <c r="E42" s="5" t="s">
        <v>222</v>
      </c>
      <c r="F42" s="5"/>
      <c r="G42" s="6">
        <v>18</v>
      </c>
      <c r="H42" s="5"/>
      <c r="I42" s="9">
        <v>0</v>
      </c>
      <c r="J42" s="9"/>
      <c r="K42" s="9">
        <v>0</v>
      </c>
      <c r="L42" s="9"/>
      <c r="M42" s="9">
        <v>0</v>
      </c>
      <c r="N42" s="9"/>
      <c r="O42" s="31">
        <v>10979013766</v>
      </c>
      <c r="P42" s="9"/>
      <c r="Q42" s="9">
        <v>0</v>
      </c>
      <c r="R42" s="9"/>
      <c r="S42" s="9">
        <v>10979013766</v>
      </c>
    </row>
    <row r="43" spans="1:19" ht="18.75" x14ac:dyDescent="0.45">
      <c r="A43" s="3" t="s">
        <v>170</v>
      </c>
      <c r="C43" s="6">
        <v>28</v>
      </c>
      <c r="D43" s="5"/>
      <c r="E43" s="5" t="s">
        <v>222</v>
      </c>
      <c r="F43" s="5"/>
      <c r="G43" s="6">
        <v>8</v>
      </c>
      <c r="H43" s="5"/>
      <c r="I43" s="9">
        <v>-1027777</v>
      </c>
      <c r="J43" s="9"/>
      <c r="K43" s="9">
        <v>-6294</v>
      </c>
      <c r="L43" s="9"/>
      <c r="M43" s="9">
        <v>-1021483</v>
      </c>
      <c r="N43" s="9"/>
      <c r="O43" s="31">
        <v>147915339</v>
      </c>
      <c r="P43" s="9"/>
      <c r="Q43" s="9">
        <v>27</v>
      </c>
      <c r="R43" s="9"/>
      <c r="S43" s="9">
        <v>147915312</v>
      </c>
    </row>
    <row r="44" spans="1:19" ht="18.75" x14ac:dyDescent="0.45">
      <c r="A44" s="3" t="s">
        <v>173</v>
      </c>
      <c r="C44" s="6">
        <v>11</v>
      </c>
      <c r="D44" s="5"/>
      <c r="E44" s="5" t="s">
        <v>222</v>
      </c>
      <c r="F44" s="5"/>
      <c r="G44" s="6">
        <v>0</v>
      </c>
      <c r="H44" s="5"/>
      <c r="I44" s="9">
        <v>6722</v>
      </c>
      <c r="J44" s="9"/>
      <c r="K44" s="9">
        <v>0</v>
      </c>
      <c r="L44" s="9"/>
      <c r="M44" s="9">
        <v>6722</v>
      </c>
      <c r="N44" s="9"/>
      <c r="O44" s="31">
        <v>24568</v>
      </c>
      <c r="P44" s="9"/>
      <c r="Q44" s="9">
        <v>0</v>
      </c>
      <c r="R44" s="9"/>
      <c r="S44" s="9">
        <v>24568</v>
      </c>
    </row>
    <row r="45" spans="1:19" ht="18.75" x14ac:dyDescent="0.45">
      <c r="A45" s="3" t="s">
        <v>176</v>
      </c>
      <c r="C45" s="6">
        <v>6</v>
      </c>
      <c r="D45" s="5"/>
      <c r="E45" s="5" t="s">
        <v>222</v>
      </c>
      <c r="F45" s="5"/>
      <c r="G45" s="6">
        <v>0</v>
      </c>
      <c r="H45" s="5"/>
      <c r="I45" s="9">
        <v>110569</v>
      </c>
      <c r="J45" s="9"/>
      <c r="K45" s="9">
        <v>0</v>
      </c>
      <c r="L45" s="9"/>
      <c r="M45" s="9">
        <v>110569</v>
      </c>
      <c r="N45" s="9"/>
      <c r="O45" s="31">
        <v>145037</v>
      </c>
      <c r="P45" s="9"/>
      <c r="Q45" s="9">
        <v>0</v>
      </c>
      <c r="R45" s="9"/>
      <c r="S45" s="9">
        <v>145037</v>
      </c>
    </row>
    <row r="46" spans="1:19" ht="18.75" x14ac:dyDescent="0.45">
      <c r="A46" s="3" t="s">
        <v>176</v>
      </c>
      <c r="C46" s="6">
        <v>7</v>
      </c>
      <c r="D46" s="5"/>
      <c r="E46" s="5" t="s">
        <v>222</v>
      </c>
      <c r="F46" s="5"/>
      <c r="G46" s="6">
        <v>20</v>
      </c>
      <c r="H46" s="5"/>
      <c r="I46" s="9">
        <v>0</v>
      </c>
      <c r="J46" s="9"/>
      <c r="K46" s="9">
        <v>0</v>
      </c>
      <c r="L46" s="9"/>
      <c r="M46" s="9">
        <v>0</v>
      </c>
      <c r="N46" s="9"/>
      <c r="O46" s="31">
        <v>197070020</v>
      </c>
      <c r="P46" s="9"/>
      <c r="Q46" s="9">
        <v>0</v>
      </c>
      <c r="R46" s="9"/>
      <c r="S46" s="9">
        <v>197070020</v>
      </c>
    </row>
    <row r="47" spans="1:19" ht="18.75" x14ac:dyDescent="0.45">
      <c r="A47" s="3" t="s">
        <v>176</v>
      </c>
      <c r="C47" s="6">
        <v>9</v>
      </c>
      <c r="D47" s="5"/>
      <c r="E47" s="5" t="s">
        <v>222</v>
      </c>
      <c r="F47" s="5"/>
      <c r="G47" s="6">
        <v>20</v>
      </c>
      <c r="H47" s="5"/>
      <c r="I47" s="9">
        <v>0</v>
      </c>
      <c r="J47" s="9"/>
      <c r="K47" s="9">
        <v>0</v>
      </c>
      <c r="L47" s="9"/>
      <c r="M47" s="9">
        <v>0</v>
      </c>
      <c r="N47" s="9"/>
      <c r="O47" s="31">
        <v>105335313</v>
      </c>
      <c r="P47" s="9"/>
      <c r="Q47" s="9">
        <v>0</v>
      </c>
      <c r="R47" s="9"/>
      <c r="S47" s="9">
        <v>105335313</v>
      </c>
    </row>
    <row r="48" spans="1:19" ht="18.75" x14ac:dyDescent="0.45">
      <c r="A48" s="3" t="s">
        <v>237</v>
      </c>
      <c r="C48" s="6">
        <v>31</v>
      </c>
      <c r="D48" s="5"/>
      <c r="E48" s="5" t="s">
        <v>222</v>
      </c>
      <c r="F48" s="5"/>
      <c r="G48" s="6">
        <v>18</v>
      </c>
      <c r="H48" s="5"/>
      <c r="I48" s="9">
        <v>0</v>
      </c>
      <c r="J48" s="9"/>
      <c r="K48" s="9">
        <v>0</v>
      </c>
      <c r="L48" s="9"/>
      <c r="M48" s="9">
        <v>0</v>
      </c>
      <c r="N48" s="9"/>
      <c r="O48" s="31">
        <v>4699720000</v>
      </c>
      <c r="P48" s="9"/>
      <c r="Q48" s="9">
        <v>0</v>
      </c>
      <c r="R48" s="9"/>
      <c r="S48" s="9">
        <v>4699720000</v>
      </c>
    </row>
    <row r="49" spans="1:19" ht="18.75" x14ac:dyDescent="0.45">
      <c r="A49" s="3" t="s">
        <v>176</v>
      </c>
      <c r="C49" s="6">
        <v>3</v>
      </c>
      <c r="D49" s="5"/>
      <c r="E49" s="5" t="s">
        <v>222</v>
      </c>
      <c r="F49" s="5"/>
      <c r="G49" s="6">
        <v>20</v>
      </c>
      <c r="H49" s="5"/>
      <c r="I49" s="9">
        <v>0</v>
      </c>
      <c r="J49" s="9"/>
      <c r="K49" s="9">
        <v>0</v>
      </c>
      <c r="L49" s="9"/>
      <c r="M49" s="9">
        <v>0</v>
      </c>
      <c r="N49" s="9"/>
      <c r="O49" s="31">
        <v>537085194</v>
      </c>
      <c r="P49" s="9"/>
      <c r="Q49" s="9">
        <v>0</v>
      </c>
      <c r="R49" s="9"/>
      <c r="S49" s="9">
        <v>537085194</v>
      </c>
    </row>
    <row r="50" spans="1:19" ht="18.75" x14ac:dyDescent="0.45">
      <c r="A50" s="3" t="s">
        <v>238</v>
      </c>
      <c r="C50" s="6">
        <v>21</v>
      </c>
      <c r="D50" s="5"/>
      <c r="E50" s="5" t="s">
        <v>222</v>
      </c>
      <c r="F50" s="5"/>
      <c r="G50" s="6">
        <v>20</v>
      </c>
      <c r="H50" s="5"/>
      <c r="I50" s="9">
        <v>0</v>
      </c>
      <c r="J50" s="9"/>
      <c r="K50" s="9">
        <v>0</v>
      </c>
      <c r="L50" s="9"/>
      <c r="M50" s="9">
        <v>0</v>
      </c>
      <c r="N50" s="9"/>
      <c r="O50" s="31">
        <v>19486058794</v>
      </c>
      <c r="P50" s="9"/>
      <c r="Q50" s="9">
        <v>0</v>
      </c>
      <c r="R50" s="9"/>
      <c r="S50" s="9">
        <v>19486058794</v>
      </c>
    </row>
    <row r="51" spans="1:19" ht="18.75" x14ac:dyDescent="0.45">
      <c r="A51" s="3" t="s">
        <v>176</v>
      </c>
      <c r="C51" s="6">
        <v>9</v>
      </c>
      <c r="D51" s="5"/>
      <c r="E51" s="5" t="s">
        <v>222</v>
      </c>
      <c r="F51" s="5"/>
      <c r="G51" s="6">
        <v>21</v>
      </c>
      <c r="H51" s="5"/>
      <c r="I51" s="9">
        <v>0</v>
      </c>
      <c r="J51" s="9"/>
      <c r="K51" s="9">
        <v>0</v>
      </c>
      <c r="L51" s="9"/>
      <c r="M51" s="9">
        <v>0</v>
      </c>
      <c r="N51" s="9"/>
      <c r="O51" s="31">
        <v>169170595</v>
      </c>
      <c r="P51" s="9"/>
      <c r="Q51" s="9">
        <v>0</v>
      </c>
      <c r="R51" s="9"/>
      <c r="S51" s="9">
        <v>169170595</v>
      </c>
    </row>
    <row r="52" spans="1:19" ht="18.75" x14ac:dyDescent="0.45">
      <c r="A52" s="3" t="s">
        <v>170</v>
      </c>
      <c r="C52" s="6">
        <v>17</v>
      </c>
      <c r="D52" s="5"/>
      <c r="E52" s="5" t="s">
        <v>222</v>
      </c>
      <c r="F52" s="5"/>
      <c r="G52" s="6">
        <v>22</v>
      </c>
      <c r="H52" s="5"/>
      <c r="I52" s="9">
        <v>0</v>
      </c>
      <c r="J52" s="9"/>
      <c r="K52" s="9">
        <v>0</v>
      </c>
      <c r="L52" s="9"/>
      <c r="M52" s="9">
        <v>0</v>
      </c>
      <c r="N52" s="9"/>
      <c r="O52" s="31">
        <v>37550684877</v>
      </c>
      <c r="P52" s="9"/>
      <c r="Q52" s="9">
        <v>0</v>
      </c>
      <c r="R52" s="9"/>
      <c r="S52" s="9">
        <v>37550684877</v>
      </c>
    </row>
    <row r="53" spans="1:19" ht="18.75" x14ac:dyDescent="0.45">
      <c r="A53" s="3" t="s">
        <v>176</v>
      </c>
      <c r="C53" s="6">
        <v>30</v>
      </c>
      <c r="D53" s="5"/>
      <c r="E53" s="5" t="s">
        <v>222</v>
      </c>
      <c r="F53" s="5"/>
      <c r="G53" s="6">
        <v>22</v>
      </c>
      <c r="H53" s="5"/>
      <c r="I53" s="9">
        <v>0</v>
      </c>
      <c r="J53" s="9"/>
      <c r="K53" s="9">
        <v>0</v>
      </c>
      <c r="L53" s="9"/>
      <c r="M53" s="9">
        <v>0</v>
      </c>
      <c r="N53" s="9"/>
      <c r="O53" s="31">
        <v>12225972573</v>
      </c>
      <c r="P53" s="9"/>
      <c r="Q53" s="9">
        <v>0</v>
      </c>
      <c r="R53" s="9"/>
      <c r="S53" s="9">
        <v>12225972573</v>
      </c>
    </row>
    <row r="54" spans="1:19" ht="18.75" x14ac:dyDescent="0.45">
      <c r="A54" s="3" t="s">
        <v>176</v>
      </c>
      <c r="C54" s="6">
        <v>7</v>
      </c>
      <c r="D54" s="5"/>
      <c r="E54" s="5" t="s">
        <v>222</v>
      </c>
      <c r="F54" s="5"/>
      <c r="G54" s="6">
        <v>22</v>
      </c>
      <c r="H54" s="5"/>
      <c r="I54" s="9">
        <v>0</v>
      </c>
      <c r="J54" s="9"/>
      <c r="K54" s="9">
        <v>0</v>
      </c>
      <c r="L54" s="9"/>
      <c r="M54" s="9">
        <v>0</v>
      </c>
      <c r="N54" s="9"/>
      <c r="O54" s="31">
        <v>9208663061</v>
      </c>
      <c r="P54" s="9"/>
      <c r="Q54" s="9">
        <v>0</v>
      </c>
      <c r="R54" s="9"/>
      <c r="S54" s="9">
        <v>9208663061</v>
      </c>
    </row>
    <row r="55" spans="1:19" ht="18.75" x14ac:dyDescent="0.45">
      <c r="A55" s="3" t="s">
        <v>176</v>
      </c>
      <c r="C55" s="6">
        <v>12</v>
      </c>
      <c r="D55" s="5"/>
      <c r="E55" s="5" t="s">
        <v>222</v>
      </c>
      <c r="F55" s="5"/>
      <c r="G55" s="6">
        <v>22</v>
      </c>
      <c r="H55" s="5"/>
      <c r="I55" s="9">
        <v>0</v>
      </c>
      <c r="J55" s="9"/>
      <c r="K55" s="9">
        <v>0</v>
      </c>
      <c r="L55" s="9"/>
      <c r="M55" s="9">
        <v>0</v>
      </c>
      <c r="N55" s="9"/>
      <c r="O55" s="31">
        <v>79576548908</v>
      </c>
      <c r="P55" s="9"/>
      <c r="Q55" s="9">
        <v>0</v>
      </c>
      <c r="R55" s="9"/>
      <c r="S55" s="9">
        <v>79576548908</v>
      </c>
    </row>
    <row r="56" spans="1:19" ht="18.75" x14ac:dyDescent="0.45">
      <c r="A56" s="3" t="s">
        <v>176</v>
      </c>
      <c r="C56" s="6">
        <v>13</v>
      </c>
      <c r="D56" s="5"/>
      <c r="E56" s="5" t="s">
        <v>222</v>
      </c>
      <c r="F56" s="5"/>
      <c r="G56" s="6">
        <v>22</v>
      </c>
      <c r="H56" s="5"/>
      <c r="I56" s="9">
        <v>0</v>
      </c>
      <c r="J56" s="9"/>
      <c r="K56" s="9">
        <v>0</v>
      </c>
      <c r="L56" s="9"/>
      <c r="M56" s="9">
        <v>0</v>
      </c>
      <c r="N56" s="9"/>
      <c r="O56" s="31">
        <v>76335404059</v>
      </c>
      <c r="P56" s="9"/>
      <c r="Q56" s="9">
        <v>0</v>
      </c>
      <c r="R56" s="9"/>
      <c r="S56" s="9">
        <v>76335404059</v>
      </c>
    </row>
    <row r="57" spans="1:19" ht="18.75" x14ac:dyDescent="0.45">
      <c r="A57" s="3" t="s">
        <v>170</v>
      </c>
      <c r="C57" s="6">
        <v>13</v>
      </c>
      <c r="D57" s="5"/>
      <c r="E57" s="5" t="s">
        <v>222</v>
      </c>
      <c r="F57" s="5"/>
      <c r="G57" s="6">
        <v>22</v>
      </c>
      <c r="H57" s="5"/>
      <c r="I57" s="9">
        <v>0</v>
      </c>
      <c r="J57" s="9"/>
      <c r="K57" s="9">
        <v>0</v>
      </c>
      <c r="L57" s="9"/>
      <c r="M57" s="9">
        <v>0</v>
      </c>
      <c r="N57" s="9"/>
      <c r="O57" s="31">
        <v>43198356162</v>
      </c>
      <c r="P57" s="9"/>
      <c r="Q57" s="9">
        <v>0</v>
      </c>
      <c r="R57" s="9"/>
      <c r="S57" s="9">
        <v>43198356162</v>
      </c>
    </row>
    <row r="58" spans="1:19" ht="18.75" x14ac:dyDescent="0.45">
      <c r="A58" s="3" t="s">
        <v>238</v>
      </c>
      <c r="C58" s="6">
        <v>13</v>
      </c>
      <c r="D58" s="5"/>
      <c r="E58" s="5" t="s">
        <v>222</v>
      </c>
      <c r="F58" s="5"/>
      <c r="G58" s="6">
        <v>20</v>
      </c>
      <c r="H58" s="5"/>
      <c r="I58" s="9">
        <v>0</v>
      </c>
      <c r="J58" s="9"/>
      <c r="K58" s="9">
        <v>0</v>
      </c>
      <c r="L58" s="9"/>
      <c r="M58" s="9">
        <v>0</v>
      </c>
      <c r="N58" s="9"/>
      <c r="O58" s="31">
        <v>45567123228</v>
      </c>
      <c r="P58" s="9"/>
      <c r="Q58" s="9">
        <v>0</v>
      </c>
      <c r="R58" s="9"/>
      <c r="S58" s="9">
        <v>45567123228</v>
      </c>
    </row>
    <row r="59" spans="1:19" ht="18.75" x14ac:dyDescent="0.45">
      <c r="A59" s="3" t="s">
        <v>170</v>
      </c>
      <c r="C59" s="6">
        <v>11</v>
      </c>
      <c r="D59" s="5"/>
      <c r="E59" s="5" t="s">
        <v>222</v>
      </c>
      <c r="F59" s="5"/>
      <c r="G59" s="6">
        <v>22</v>
      </c>
      <c r="H59" s="5"/>
      <c r="I59" s="9">
        <v>0</v>
      </c>
      <c r="J59" s="9"/>
      <c r="K59" s="9">
        <v>0</v>
      </c>
      <c r="L59" s="9"/>
      <c r="M59" s="9">
        <v>0</v>
      </c>
      <c r="N59" s="9"/>
      <c r="O59" s="31">
        <v>4303561626</v>
      </c>
      <c r="P59" s="9"/>
      <c r="Q59" s="9">
        <v>0</v>
      </c>
      <c r="R59" s="9"/>
      <c r="S59" s="9">
        <v>4303561626</v>
      </c>
    </row>
    <row r="60" spans="1:19" ht="18.75" x14ac:dyDescent="0.45">
      <c r="A60" s="3" t="s">
        <v>173</v>
      </c>
      <c r="C60" s="6">
        <v>13</v>
      </c>
      <c r="D60" s="5"/>
      <c r="E60" s="5" t="s">
        <v>222</v>
      </c>
      <c r="F60" s="5"/>
      <c r="G60" s="6">
        <v>23</v>
      </c>
      <c r="H60" s="5"/>
      <c r="I60" s="9">
        <v>0</v>
      </c>
      <c r="J60" s="9"/>
      <c r="K60" s="9">
        <v>0</v>
      </c>
      <c r="L60" s="9"/>
      <c r="M60" s="9">
        <v>0</v>
      </c>
      <c r="N60" s="9"/>
      <c r="O60" s="31">
        <v>31494246546</v>
      </c>
      <c r="P60" s="9"/>
      <c r="Q60" s="9">
        <v>0</v>
      </c>
      <c r="R60" s="9"/>
      <c r="S60" s="9">
        <v>31494246546</v>
      </c>
    </row>
    <row r="61" spans="1:19" ht="18.75" x14ac:dyDescent="0.45">
      <c r="A61" s="3" t="s">
        <v>170</v>
      </c>
      <c r="C61" s="6">
        <v>21</v>
      </c>
      <c r="D61" s="5"/>
      <c r="E61" s="5" t="s">
        <v>222</v>
      </c>
      <c r="F61" s="5"/>
      <c r="G61" s="6">
        <v>22</v>
      </c>
      <c r="H61" s="5"/>
      <c r="I61" s="9">
        <v>0</v>
      </c>
      <c r="J61" s="9"/>
      <c r="K61" s="9">
        <v>0</v>
      </c>
      <c r="L61" s="9"/>
      <c r="M61" s="9">
        <v>0</v>
      </c>
      <c r="N61" s="9"/>
      <c r="O61" s="31">
        <v>3427419168</v>
      </c>
      <c r="P61" s="9"/>
      <c r="Q61" s="9">
        <v>0</v>
      </c>
      <c r="R61" s="9"/>
      <c r="S61" s="9">
        <v>3427419168</v>
      </c>
    </row>
    <row r="62" spans="1:19" ht="18.75" x14ac:dyDescent="0.45">
      <c r="A62" s="3" t="s">
        <v>239</v>
      </c>
      <c r="C62" s="6">
        <v>11</v>
      </c>
      <c r="D62" s="5"/>
      <c r="E62" s="5" t="s">
        <v>222</v>
      </c>
      <c r="F62" s="5"/>
      <c r="G62" s="6">
        <v>22</v>
      </c>
      <c r="H62" s="5"/>
      <c r="I62" s="9">
        <v>0</v>
      </c>
      <c r="J62" s="9"/>
      <c r="K62" s="9">
        <v>0</v>
      </c>
      <c r="L62" s="9"/>
      <c r="M62" s="9">
        <v>0</v>
      </c>
      <c r="N62" s="9"/>
      <c r="O62" s="31">
        <v>26629041074</v>
      </c>
      <c r="P62" s="9"/>
      <c r="Q62" s="9">
        <v>0</v>
      </c>
      <c r="R62" s="9"/>
      <c r="S62" s="9">
        <v>26629041074</v>
      </c>
    </row>
    <row r="63" spans="1:19" ht="18.75" x14ac:dyDescent="0.45">
      <c r="A63" s="3" t="s">
        <v>170</v>
      </c>
      <c r="C63" s="6">
        <v>7</v>
      </c>
      <c r="D63" s="5"/>
      <c r="E63" s="5" t="s">
        <v>222</v>
      </c>
      <c r="F63" s="5"/>
      <c r="G63" s="6">
        <v>22</v>
      </c>
      <c r="H63" s="5"/>
      <c r="I63" s="9">
        <v>0</v>
      </c>
      <c r="J63" s="9"/>
      <c r="K63" s="9">
        <v>0</v>
      </c>
      <c r="L63" s="9"/>
      <c r="M63" s="9">
        <v>0</v>
      </c>
      <c r="N63" s="9"/>
      <c r="O63" s="31">
        <v>41046575315</v>
      </c>
      <c r="P63" s="9"/>
      <c r="Q63" s="9">
        <v>0</v>
      </c>
      <c r="R63" s="9"/>
      <c r="S63" s="9">
        <v>41046575315</v>
      </c>
    </row>
    <row r="64" spans="1:19" ht="18.75" x14ac:dyDescent="0.45">
      <c r="A64" s="3" t="s">
        <v>170</v>
      </c>
      <c r="C64" s="6">
        <v>6</v>
      </c>
      <c r="D64" s="5"/>
      <c r="E64" s="5" t="s">
        <v>222</v>
      </c>
      <c r="F64" s="5"/>
      <c r="G64" s="6">
        <v>22</v>
      </c>
      <c r="H64" s="5"/>
      <c r="I64" s="9">
        <v>0</v>
      </c>
      <c r="J64" s="9"/>
      <c r="K64" s="9">
        <v>0</v>
      </c>
      <c r="L64" s="9"/>
      <c r="M64" s="9">
        <v>0</v>
      </c>
      <c r="N64" s="9"/>
      <c r="O64" s="31">
        <v>50967671216</v>
      </c>
      <c r="P64" s="9"/>
      <c r="Q64" s="9">
        <v>0</v>
      </c>
      <c r="R64" s="9"/>
      <c r="S64" s="9">
        <v>50967671216</v>
      </c>
    </row>
    <row r="65" spans="1:19" ht="18.75" x14ac:dyDescent="0.45">
      <c r="A65" s="3" t="s">
        <v>170</v>
      </c>
      <c r="C65" s="6">
        <v>7</v>
      </c>
      <c r="D65" s="5"/>
      <c r="E65" s="5" t="s">
        <v>222</v>
      </c>
      <c r="F65" s="5"/>
      <c r="G65" s="6">
        <v>22</v>
      </c>
      <c r="H65" s="5"/>
      <c r="I65" s="9">
        <v>0</v>
      </c>
      <c r="J65" s="9"/>
      <c r="K65" s="9">
        <v>0</v>
      </c>
      <c r="L65" s="9"/>
      <c r="M65" s="9">
        <v>0</v>
      </c>
      <c r="N65" s="9"/>
      <c r="O65" s="31">
        <v>6817106835</v>
      </c>
      <c r="P65" s="9"/>
      <c r="Q65" s="9">
        <v>0</v>
      </c>
      <c r="R65" s="9"/>
      <c r="S65" s="9">
        <v>6817106835</v>
      </c>
    </row>
    <row r="66" spans="1:19" ht="18.75" x14ac:dyDescent="0.45">
      <c r="A66" s="3" t="s">
        <v>240</v>
      </c>
      <c r="C66" s="6">
        <v>1</v>
      </c>
      <c r="D66" s="5"/>
      <c r="E66" s="5" t="s">
        <v>222</v>
      </c>
      <c r="F66" s="5"/>
      <c r="G66" s="6">
        <v>20</v>
      </c>
      <c r="H66" s="5"/>
      <c r="I66" s="9">
        <v>0</v>
      </c>
      <c r="J66" s="9"/>
      <c r="K66" s="9">
        <v>-46705</v>
      </c>
      <c r="L66" s="9"/>
      <c r="M66" s="9">
        <v>46705</v>
      </c>
      <c r="N66" s="9"/>
      <c r="O66" s="31">
        <v>74066688549</v>
      </c>
      <c r="P66" s="9"/>
      <c r="Q66" s="9">
        <v>0</v>
      </c>
      <c r="R66" s="9"/>
      <c r="S66" s="9">
        <v>74066688549</v>
      </c>
    </row>
    <row r="67" spans="1:19" ht="18.75" x14ac:dyDescent="0.45">
      <c r="A67" s="3" t="s">
        <v>173</v>
      </c>
      <c r="C67" s="6">
        <v>16</v>
      </c>
      <c r="D67" s="5"/>
      <c r="E67" s="5" t="s">
        <v>222</v>
      </c>
      <c r="F67" s="5"/>
      <c r="G67" s="6">
        <v>23</v>
      </c>
      <c r="H67" s="5"/>
      <c r="I67" s="9">
        <v>0</v>
      </c>
      <c r="J67" s="9"/>
      <c r="K67" s="9">
        <v>0</v>
      </c>
      <c r="L67" s="9"/>
      <c r="M67" s="9">
        <v>0</v>
      </c>
      <c r="N67" s="9"/>
      <c r="O67" s="31">
        <v>31884931464</v>
      </c>
      <c r="P67" s="9"/>
      <c r="Q67" s="9">
        <v>0</v>
      </c>
      <c r="R67" s="9"/>
      <c r="S67" s="9">
        <v>31884931464</v>
      </c>
    </row>
    <row r="68" spans="1:19" ht="18.75" x14ac:dyDescent="0.45">
      <c r="A68" s="3" t="s">
        <v>173</v>
      </c>
      <c r="C68" s="6">
        <v>17</v>
      </c>
      <c r="D68" s="5"/>
      <c r="E68" s="5" t="s">
        <v>222</v>
      </c>
      <c r="F68" s="5"/>
      <c r="G68" s="6">
        <v>23</v>
      </c>
      <c r="H68" s="5"/>
      <c r="I68" s="9">
        <v>0</v>
      </c>
      <c r="J68" s="9"/>
      <c r="K68" s="9">
        <v>0</v>
      </c>
      <c r="L68" s="9"/>
      <c r="M68" s="9">
        <v>0</v>
      </c>
      <c r="N68" s="9"/>
      <c r="O68" s="31">
        <v>32029862992</v>
      </c>
      <c r="P68" s="9"/>
      <c r="Q68" s="9">
        <v>0</v>
      </c>
      <c r="R68" s="9"/>
      <c r="S68" s="9">
        <v>32029862992</v>
      </c>
    </row>
    <row r="69" spans="1:19" ht="18.75" x14ac:dyDescent="0.45">
      <c r="A69" s="3" t="s">
        <v>241</v>
      </c>
      <c r="C69" s="6">
        <v>1</v>
      </c>
      <c r="D69" s="5"/>
      <c r="E69" s="5" t="s">
        <v>222</v>
      </c>
      <c r="F69" s="5"/>
      <c r="G69" s="6">
        <v>20</v>
      </c>
      <c r="H69" s="5"/>
      <c r="I69" s="9">
        <v>0</v>
      </c>
      <c r="J69" s="9"/>
      <c r="K69" s="9">
        <v>0</v>
      </c>
      <c r="L69" s="9"/>
      <c r="M69" s="9">
        <v>0</v>
      </c>
      <c r="N69" s="9"/>
      <c r="O69" s="31">
        <v>20909588991</v>
      </c>
      <c r="P69" s="9"/>
      <c r="Q69" s="9">
        <v>0</v>
      </c>
      <c r="R69" s="9"/>
      <c r="S69" s="9">
        <v>20909588991</v>
      </c>
    </row>
    <row r="70" spans="1:19" ht="18.75" x14ac:dyDescent="0.45">
      <c r="A70" s="3" t="s">
        <v>179</v>
      </c>
      <c r="C70" s="6">
        <v>5</v>
      </c>
      <c r="D70" s="5"/>
      <c r="E70" s="5" t="s">
        <v>222</v>
      </c>
      <c r="F70" s="5"/>
      <c r="G70" s="6">
        <v>10</v>
      </c>
      <c r="H70" s="5"/>
      <c r="I70" s="9">
        <v>-212</v>
      </c>
      <c r="J70" s="9"/>
      <c r="K70" s="9">
        <v>0</v>
      </c>
      <c r="L70" s="9"/>
      <c r="M70" s="9">
        <v>-212</v>
      </c>
      <c r="N70" s="9"/>
      <c r="O70" s="31">
        <v>56517440</v>
      </c>
      <c r="P70" s="9"/>
      <c r="Q70" s="9">
        <v>0</v>
      </c>
      <c r="R70" s="9"/>
      <c r="S70" s="9">
        <v>56517440</v>
      </c>
    </row>
    <row r="71" spans="1:19" ht="18.75" x14ac:dyDescent="0.45">
      <c r="A71" s="3" t="s">
        <v>179</v>
      </c>
      <c r="C71" s="6">
        <v>5</v>
      </c>
      <c r="D71" s="5"/>
      <c r="E71" s="5" t="s">
        <v>222</v>
      </c>
      <c r="F71" s="5"/>
      <c r="G71" s="6">
        <v>22</v>
      </c>
      <c r="H71" s="5"/>
      <c r="I71" s="9">
        <v>0</v>
      </c>
      <c r="J71" s="9"/>
      <c r="K71" s="9">
        <v>0</v>
      </c>
      <c r="L71" s="9"/>
      <c r="M71" s="9">
        <v>0</v>
      </c>
      <c r="N71" s="9"/>
      <c r="O71" s="31">
        <v>55088506683</v>
      </c>
      <c r="P71" s="9"/>
      <c r="Q71" s="9">
        <v>0</v>
      </c>
      <c r="R71" s="9"/>
      <c r="S71" s="9">
        <v>55088506683</v>
      </c>
    </row>
    <row r="72" spans="1:19" ht="18.75" x14ac:dyDescent="0.45">
      <c r="A72" s="3" t="s">
        <v>170</v>
      </c>
      <c r="C72" s="6">
        <v>25</v>
      </c>
      <c r="D72" s="5"/>
      <c r="E72" s="5" t="s">
        <v>222</v>
      </c>
      <c r="F72" s="5"/>
      <c r="G72" s="6">
        <v>22</v>
      </c>
      <c r="H72" s="5"/>
      <c r="I72" s="9">
        <v>0</v>
      </c>
      <c r="J72" s="9"/>
      <c r="K72" s="9">
        <v>0</v>
      </c>
      <c r="L72" s="9"/>
      <c r="M72" s="9">
        <v>0</v>
      </c>
      <c r="N72" s="9"/>
      <c r="O72" s="31">
        <v>50397081791</v>
      </c>
      <c r="P72" s="9"/>
      <c r="Q72" s="9">
        <v>0</v>
      </c>
      <c r="R72" s="9"/>
      <c r="S72" s="9">
        <v>50397081791</v>
      </c>
    </row>
    <row r="73" spans="1:19" ht="18.75" x14ac:dyDescent="0.45">
      <c r="A73" s="3" t="s">
        <v>182</v>
      </c>
      <c r="C73" s="6">
        <v>1</v>
      </c>
      <c r="D73" s="5"/>
      <c r="E73" s="5" t="s">
        <v>222</v>
      </c>
      <c r="F73" s="5"/>
      <c r="G73" s="6">
        <v>20</v>
      </c>
      <c r="H73" s="5"/>
      <c r="I73" s="9">
        <v>0</v>
      </c>
      <c r="J73" s="9"/>
      <c r="K73" s="9">
        <v>0</v>
      </c>
      <c r="L73" s="9"/>
      <c r="M73" s="9">
        <v>0</v>
      </c>
      <c r="N73" s="9"/>
      <c r="O73" s="31">
        <v>28767123280</v>
      </c>
      <c r="P73" s="9"/>
      <c r="Q73" s="9">
        <v>0</v>
      </c>
      <c r="R73" s="9"/>
      <c r="S73" s="9">
        <v>28767123280</v>
      </c>
    </row>
    <row r="74" spans="1:19" ht="18.75" x14ac:dyDescent="0.45">
      <c r="A74" s="3" t="s">
        <v>170</v>
      </c>
      <c r="C74" s="6">
        <v>3</v>
      </c>
      <c r="D74" s="5"/>
      <c r="E74" s="5" t="s">
        <v>222</v>
      </c>
      <c r="F74" s="5"/>
      <c r="G74" s="6">
        <v>22</v>
      </c>
      <c r="H74" s="5"/>
      <c r="I74" s="9">
        <v>0</v>
      </c>
      <c r="J74" s="9"/>
      <c r="K74" s="9">
        <v>0</v>
      </c>
      <c r="L74" s="9"/>
      <c r="M74" s="9">
        <v>0</v>
      </c>
      <c r="N74" s="9"/>
      <c r="O74" s="31">
        <v>31426849315</v>
      </c>
      <c r="P74" s="9"/>
      <c r="Q74" s="9">
        <v>0</v>
      </c>
      <c r="R74" s="9"/>
      <c r="S74" s="9">
        <v>31426849315</v>
      </c>
    </row>
    <row r="75" spans="1:19" ht="18.75" x14ac:dyDescent="0.45">
      <c r="A75" s="3" t="s">
        <v>176</v>
      </c>
      <c r="C75" s="6">
        <v>8</v>
      </c>
      <c r="D75" s="5"/>
      <c r="E75" s="5" t="s">
        <v>222</v>
      </c>
      <c r="F75" s="5"/>
      <c r="G75" s="6">
        <v>22</v>
      </c>
      <c r="H75" s="5"/>
      <c r="I75" s="9">
        <v>0</v>
      </c>
      <c r="J75" s="9"/>
      <c r="K75" s="9">
        <v>0</v>
      </c>
      <c r="L75" s="9"/>
      <c r="M75" s="9">
        <v>0</v>
      </c>
      <c r="N75" s="9"/>
      <c r="O75" s="31">
        <v>37369863014</v>
      </c>
      <c r="P75" s="9"/>
      <c r="Q75" s="9">
        <v>0</v>
      </c>
      <c r="R75" s="9"/>
      <c r="S75" s="9">
        <v>37369863014</v>
      </c>
    </row>
    <row r="76" spans="1:19" ht="18.75" x14ac:dyDescent="0.45">
      <c r="A76" s="3" t="s">
        <v>173</v>
      </c>
      <c r="C76" s="6">
        <v>8</v>
      </c>
      <c r="D76" s="5"/>
      <c r="E76" s="5" t="s">
        <v>222</v>
      </c>
      <c r="F76" s="5"/>
      <c r="G76" s="6">
        <v>23</v>
      </c>
      <c r="H76" s="5"/>
      <c r="I76" s="9">
        <v>0</v>
      </c>
      <c r="J76" s="9"/>
      <c r="K76" s="9">
        <v>0</v>
      </c>
      <c r="L76" s="9"/>
      <c r="M76" s="9">
        <v>0</v>
      </c>
      <c r="N76" s="9"/>
      <c r="O76" s="31">
        <v>64273972572</v>
      </c>
      <c r="P76" s="9"/>
      <c r="Q76" s="9">
        <v>0</v>
      </c>
      <c r="R76" s="9"/>
      <c r="S76" s="9">
        <v>64273972572</v>
      </c>
    </row>
    <row r="77" spans="1:19" ht="18.75" x14ac:dyDescent="0.45">
      <c r="A77" s="3" t="s">
        <v>182</v>
      </c>
      <c r="C77" s="6">
        <v>8</v>
      </c>
      <c r="D77" s="5"/>
      <c r="E77" s="5" t="s">
        <v>222</v>
      </c>
      <c r="F77" s="5"/>
      <c r="G77" s="6">
        <v>20</v>
      </c>
      <c r="H77" s="5"/>
      <c r="I77" s="9">
        <v>19232876700</v>
      </c>
      <c r="J77" s="9"/>
      <c r="K77" s="9">
        <v>-1062664</v>
      </c>
      <c r="L77" s="9"/>
      <c r="M77" s="9">
        <v>19233939364</v>
      </c>
      <c r="N77" s="9"/>
      <c r="O77" s="31">
        <v>512065709558</v>
      </c>
      <c r="P77" s="9"/>
      <c r="Q77" s="9">
        <v>10894698</v>
      </c>
      <c r="R77" s="9"/>
      <c r="S77" s="9">
        <v>512054814860</v>
      </c>
    </row>
    <row r="78" spans="1:19" ht="18.75" x14ac:dyDescent="0.45">
      <c r="A78" s="3" t="s">
        <v>170</v>
      </c>
      <c r="C78" s="6">
        <v>16</v>
      </c>
      <c r="D78" s="5"/>
      <c r="E78" s="5" t="s">
        <v>222</v>
      </c>
      <c r="F78" s="5"/>
      <c r="G78" s="6">
        <v>22</v>
      </c>
      <c r="H78" s="5"/>
      <c r="I78" s="9">
        <v>0</v>
      </c>
      <c r="J78" s="9"/>
      <c r="K78" s="9">
        <v>0</v>
      </c>
      <c r="L78" s="9"/>
      <c r="M78" s="9">
        <v>0</v>
      </c>
      <c r="N78" s="9"/>
      <c r="O78" s="31">
        <v>13561643820</v>
      </c>
      <c r="P78" s="9"/>
      <c r="Q78" s="9">
        <v>0</v>
      </c>
      <c r="R78" s="9"/>
      <c r="S78" s="9">
        <v>13561643820</v>
      </c>
    </row>
    <row r="79" spans="1:19" ht="18.75" x14ac:dyDescent="0.45">
      <c r="A79" s="3" t="s">
        <v>173</v>
      </c>
      <c r="C79" s="6">
        <v>30</v>
      </c>
      <c r="D79" s="5"/>
      <c r="E79" s="5" t="s">
        <v>222</v>
      </c>
      <c r="F79" s="5"/>
      <c r="G79" s="6">
        <v>23</v>
      </c>
      <c r="H79" s="5"/>
      <c r="I79" s="9">
        <v>0</v>
      </c>
      <c r="J79" s="9"/>
      <c r="K79" s="9">
        <v>0</v>
      </c>
      <c r="L79" s="9"/>
      <c r="M79" s="9">
        <v>0</v>
      </c>
      <c r="N79" s="9"/>
      <c r="O79" s="31">
        <v>77128767066</v>
      </c>
      <c r="P79" s="9"/>
      <c r="Q79" s="9">
        <v>0</v>
      </c>
      <c r="R79" s="9"/>
      <c r="S79" s="9">
        <v>77128767066</v>
      </c>
    </row>
    <row r="80" spans="1:19" ht="18.75" x14ac:dyDescent="0.45">
      <c r="A80" s="3" t="s">
        <v>182</v>
      </c>
      <c r="C80" s="6">
        <v>1</v>
      </c>
      <c r="D80" s="5"/>
      <c r="E80" s="5" t="s">
        <v>222</v>
      </c>
      <c r="F80" s="5"/>
      <c r="G80" s="6">
        <v>20</v>
      </c>
      <c r="H80" s="5"/>
      <c r="I80" s="9">
        <v>24657534240</v>
      </c>
      <c r="J80" s="9"/>
      <c r="K80" s="9">
        <v>1</v>
      </c>
      <c r="L80" s="9"/>
      <c r="M80" s="9">
        <v>24657534239</v>
      </c>
      <c r="N80" s="9"/>
      <c r="O80" s="31">
        <v>167769874684</v>
      </c>
      <c r="P80" s="9"/>
      <c r="Q80" s="9">
        <v>450121</v>
      </c>
      <c r="R80" s="9"/>
      <c r="S80" s="9">
        <v>167769424563</v>
      </c>
    </row>
    <row r="81" spans="1:19" ht="18.75" x14ac:dyDescent="0.45">
      <c r="A81" s="3" t="s">
        <v>173</v>
      </c>
      <c r="C81" s="6">
        <v>1</v>
      </c>
      <c r="D81" s="5"/>
      <c r="E81" s="5" t="s">
        <v>222</v>
      </c>
      <c r="F81" s="5"/>
      <c r="G81" s="6">
        <v>23</v>
      </c>
      <c r="H81" s="5"/>
      <c r="I81" s="9">
        <v>0</v>
      </c>
      <c r="J81" s="9"/>
      <c r="K81" s="9">
        <v>0</v>
      </c>
      <c r="L81" s="9"/>
      <c r="M81" s="9">
        <v>0</v>
      </c>
      <c r="N81" s="9"/>
      <c r="O81" s="31">
        <v>18209570986</v>
      </c>
      <c r="P81" s="9"/>
      <c r="Q81" s="9">
        <v>0</v>
      </c>
      <c r="R81" s="9"/>
      <c r="S81" s="9">
        <v>18209570986</v>
      </c>
    </row>
    <row r="82" spans="1:19" ht="18.75" x14ac:dyDescent="0.45">
      <c r="A82" s="3" t="s">
        <v>170</v>
      </c>
      <c r="C82" s="6">
        <v>5</v>
      </c>
      <c r="D82" s="5"/>
      <c r="E82" s="5" t="s">
        <v>222</v>
      </c>
      <c r="F82" s="5"/>
      <c r="G82" s="6">
        <v>22.5</v>
      </c>
      <c r="H82" s="5"/>
      <c r="I82" s="9">
        <v>0</v>
      </c>
      <c r="J82" s="9"/>
      <c r="K82" s="9">
        <v>0</v>
      </c>
      <c r="L82" s="9"/>
      <c r="M82" s="9">
        <v>0</v>
      </c>
      <c r="N82" s="9"/>
      <c r="O82" s="31">
        <v>107261753400</v>
      </c>
      <c r="P82" s="9"/>
      <c r="Q82" s="9">
        <v>0</v>
      </c>
      <c r="R82" s="9"/>
      <c r="S82" s="9">
        <v>107261753400</v>
      </c>
    </row>
    <row r="83" spans="1:19" ht="18.75" x14ac:dyDescent="0.45">
      <c r="A83" s="3" t="s">
        <v>238</v>
      </c>
      <c r="C83" s="6">
        <v>5</v>
      </c>
      <c r="D83" s="5"/>
      <c r="E83" s="5" t="s">
        <v>222</v>
      </c>
      <c r="F83" s="5"/>
      <c r="G83" s="6">
        <v>22</v>
      </c>
      <c r="H83" s="5"/>
      <c r="I83" s="9">
        <v>0</v>
      </c>
      <c r="J83" s="9"/>
      <c r="K83" s="9">
        <v>-2156455</v>
      </c>
      <c r="L83" s="9"/>
      <c r="M83" s="9">
        <v>2156455</v>
      </c>
      <c r="N83" s="9"/>
      <c r="O83" s="31">
        <v>113519999931</v>
      </c>
      <c r="P83" s="9"/>
      <c r="Q83" s="9">
        <v>7325141</v>
      </c>
      <c r="R83" s="9"/>
      <c r="S83" s="9">
        <v>113512674790</v>
      </c>
    </row>
    <row r="84" spans="1:19" ht="18.75" x14ac:dyDescent="0.45">
      <c r="A84" s="3" t="s">
        <v>188</v>
      </c>
      <c r="C84" s="6">
        <v>7</v>
      </c>
      <c r="D84" s="5"/>
      <c r="E84" s="5" t="s">
        <v>222</v>
      </c>
      <c r="F84" s="5"/>
      <c r="G84" s="6">
        <v>8</v>
      </c>
      <c r="H84" s="5"/>
      <c r="I84" s="9">
        <v>-16643</v>
      </c>
      <c r="J84" s="9"/>
      <c r="K84" s="9">
        <v>-38</v>
      </c>
      <c r="L84" s="9"/>
      <c r="M84" s="9">
        <v>-16605</v>
      </c>
      <c r="N84" s="9"/>
      <c r="O84" s="31">
        <v>31707</v>
      </c>
      <c r="P84" s="9"/>
      <c r="Q84" s="9">
        <v>10</v>
      </c>
      <c r="R84" s="9"/>
      <c r="S84" s="9">
        <v>31697</v>
      </c>
    </row>
    <row r="85" spans="1:19" ht="18.75" x14ac:dyDescent="0.45">
      <c r="A85" s="3" t="s">
        <v>188</v>
      </c>
      <c r="C85" s="6">
        <v>11</v>
      </c>
      <c r="D85" s="5"/>
      <c r="E85" s="5" t="s">
        <v>222</v>
      </c>
      <c r="F85" s="5"/>
      <c r="G85" s="6">
        <v>21</v>
      </c>
      <c r="H85" s="5"/>
      <c r="I85" s="9">
        <v>0</v>
      </c>
      <c r="J85" s="9"/>
      <c r="K85" s="9">
        <v>0</v>
      </c>
      <c r="L85" s="9"/>
      <c r="M85" s="9">
        <v>0</v>
      </c>
      <c r="N85" s="9"/>
      <c r="O85" s="31">
        <v>3290958904</v>
      </c>
      <c r="P85" s="9"/>
      <c r="Q85" s="9">
        <v>0</v>
      </c>
      <c r="R85" s="9"/>
      <c r="S85" s="9">
        <v>3290958904</v>
      </c>
    </row>
    <row r="86" spans="1:19" ht="18.75" x14ac:dyDescent="0.45">
      <c r="A86" s="3" t="s">
        <v>242</v>
      </c>
      <c r="C86" s="6">
        <v>15</v>
      </c>
      <c r="D86" s="5"/>
      <c r="E86" s="5" t="s">
        <v>222</v>
      </c>
      <c r="F86" s="5"/>
      <c r="G86" s="6">
        <v>22.5</v>
      </c>
      <c r="H86" s="5"/>
      <c r="I86" s="9">
        <v>0</v>
      </c>
      <c r="J86" s="9"/>
      <c r="K86" s="9">
        <v>0</v>
      </c>
      <c r="L86" s="9"/>
      <c r="M86" s="9">
        <v>0</v>
      </c>
      <c r="N86" s="9"/>
      <c r="O86" s="31">
        <v>30564267859</v>
      </c>
      <c r="P86" s="9"/>
      <c r="Q86" s="9">
        <v>0</v>
      </c>
      <c r="R86" s="9"/>
      <c r="S86" s="9">
        <v>30564267859</v>
      </c>
    </row>
    <row r="87" spans="1:19" ht="18.75" x14ac:dyDescent="0.45">
      <c r="A87" s="3" t="s">
        <v>170</v>
      </c>
      <c r="C87" s="6">
        <v>21</v>
      </c>
      <c r="D87" s="5"/>
      <c r="E87" s="5" t="s">
        <v>222</v>
      </c>
      <c r="F87" s="5"/>
      <c r="G87" s="6">
        <v>22.5</v>
      </c>
      <c r="H87" s="5"/>
      <c r="I87" s="9">
        <v>0</v>
      </c>
      <c r="J87" s="9"/>
      <c r="K87" s="9">
        <v>0</v>
      </c>
      <c r="L87" s="9"/>
      <c r="M87" s="9">
        <v>0</v>
      </c>
      <c r="N87" s="9"/>
      <c r="O87" s="31">
        <v>37282191744</v>
      </c>
      <c r="P87" s="9"/>
      <c r="Q87" s="9">
        <v>0</v>
      </c>
      <c r="R87" s="9"/>
      <c r="S87" s="9">
        <v>37282191744</v>
      </c>
    </row>
    <row r="88" spans="1:19" ht="18.75" x14ac:dyDescent="0.45">
      <c r="A88" s="3" t="s">
        <v>173</v>
      </c>
      <c r="C88" s="6">
        <v>26</v>
      </c>
      <c r="D88" s="5"/>
      <c r="E88" s="5" t="s">
        <v>222</v>
      </c>
      <c r="F88" s="5"/>
      <c r="G88" s="6">
        <v>23</v>
      </c>
      <c r="H88" s="5"/>
      <c r="I88" s="9">
        <v>12858954</v>
      </c>
      <c r="J88" s="9"/>
      <c r="K88" s="9">
        <v>0</v>
      </c>
      <c r="L88" s="9"/>
      <c r="M88" s="9">
        <v>12858954</v>
      </c>
      <c r="N88" s="9"/>
      <c r="O88" s="31">
        <v>24210119194</v>
      </c>
      <c r="P88" s="9"/>
      <c r="Q88" s="9">
        <v>0</v>
      </c>
      <c r="R88" s="9"/>
      <c r="S88" s="9">
        <v>24210119194</v>
      </c>
    </row>
    <row r="89" spans="1:19" ht="18.75" x14ac:dyDescent="0.45">
      <c r="A89" s="3" t="s">
        <v>173</v>
      </c>
      <c r="C89" s="6">
        <v>3</v>
      </c>
      <c r="D89" s="5"/>
      <c r="E89" s="5" t="s">
        <v>222</v>
      </c>
      <c r="F89" s="5"/>
      <c r="G89" s="6">
        <v>23</v>
      </c>
      <c r="H89" s="5"/>
      <c r="I89" s="9">
        <v>0</v>
      </c>
      <c r="J89" s="9"/>
      <c r="K89" s="9">
        <v>0</v>
      </c>
      <c r="L89" s="9"/>
      <c r="M89" s="9">
        <v>0</v>
      </c>
      <c r="N89" s="9"/>
      <c r="O89" s="31">
        <v>19114520491</v>
      </c>
      <c r="P89" s="9"/>
      <c r="Q89" s="9">
        <v>0</v>
      </c>
      <c r="R89" s="9"/>
      <c r="S89" s="9">
        <v>19114520491</v>
      </c>
    </row>
    <row r="90" spans="1:19" ht="18.75" x14ac:dyDescent="0.45">
      <c r="A90" s="3" t="s">
        <v>173</v>
      </c>
      <c r="C90" s="6">
        <v>9</v>
      </c>
      <c r="D90" s="5"/>
      <c r="E90" s="5" t="s">
        <v>222</v>
      </c>
      <c r="F90" s="5"/>
      <c r="G90" s="6">
        <v>23</v>
      </c>
      <c r="H90" s="5"/>
      <c r="I90" s="9">
        <v>0</v>
      </c>
      <c r="J90" s="9"/>
      <c r="K90" s="9">
        <v>0</v>
      </c>
      <c r="L90" s="9"/>
      <c r="M90" s="9">
        <v>0</v>
      </c>
      <c r="N90" s="9"/>
      <c r="O90" s="31">
        <v>34934794488</v>
      </c>
      <c r="P90" s="9"/>
      <c r="Q90" s="9">
        <v>0</v>
      </c>
      <c r="R90" s="9"/>
      <c r="S90" s="9">
        <v>34934794488</v>
      </c>
    </row>
    <row r="91" spans="1:19" ht="18.75" x14ac:dyDescent="0.45">
      <c r="A91" s="3" t="s">
        <v>240</v>
      </c>
      <c r="C91" s="6">
        <v>19</v>
      </c>
      <c r="D91" s="5"/>
      <c r="E91" s="5" t="s">
        <v>222</v>
      </c>
      <c r="F91" s="5"/>
      <c r="G91" s="6">
        <v>18</v>
      </c>
      <c r="H91" s="5"/>
      <c r="I91" s="9">
        <v>0</v>
      </c>
      <c r="J91" s="9"/>
      <c r="K91" s="9">
        <v>0</v>
      </c>
      <c r="L91" s="9"/>
      <c r="M91" s="9">
        <v>0</v>
      </c>
      <c r="N91" s="9"/>
      <c r="O91" s="31">
        <v>34958694018</v>
      </c>
      <c r="P91" s="9"/>
      <c r="Q91" s="9">
        <v>0</v>
      </c>
      <c r="R91" s="9"/>
      <c r="S91" s="9">
        <v>34958694018</v>
      </c>
    </row>
    <row r="92" spans="1:19" ht="18.75" x14ac:dyDescent="0.45">
      <c r="A92" s="3" t="s">
        <v>173</v>
      </c>
      <c r="C92" s="6">
        <v>22</v>
      </c>
      <c r="D92" s="5"/>
      <c r="E92" s="5" t="s">
        <v>222</v>
      </c>
      <c r="F92" s="5"/>
      <c r="G92" s="6">
        <v>23</v>
      </c>
      <c r="H92" s="5"/>
      <c r="I92" s="9">
        <v>0</v>
      </c>
      <c r="J92" s="9"/>
      <c r="K92" s="9">
        <v>0</v>
      </c>
      <c r="L92" s="9"/>
      <c r="M92" s="9">
        <v>0</v>
      </c>
      <c r="N92" s="9"/>
      <c r="O92" s="31">
        <v>7058630184</v>
      </c>
      <c r="P92" s="9"/>
      <c r="Q92" s="9">
        <v>0</v>
      </c>
      <c r="R92" s="9"/>
      <c r="S92" s="9">
        <v>7058630184</v>
      </c>
    </row>
    <row r="93" spans="1:19" ht="18.75" x14ac:dyDescent="0.45">
      <c r="A93" s="3" t="s">
        <v>204</v>
      </c>
      <c r="C93" s="6">
        <v>26</v>
      </c>
      <c r="D93" s="5"/>
      <c r="E93" s="5" t="s">
        <v>222</v>
      </c>
      <c r="F93" s="5"/>
      <c r="G93" s="6">
        <v>23</v>
      </c>
      <c r="H93" s="5"/>
      <c r="I93" s="9">
        <v>0</v>
      </c>
      <c r="J93" s="9"/>
      <c r="K93" s="9">
        <v>0</v>
      </c>
      <c r="L93" s="9"/>
      <c r="M93" s="9">
        <v>0</v>
      </c>
      <c r="N93" s="9"/>
      <c r="O93" s="31">
        <v>24424109584</v>
      </c>
      <c r="P93" s="9"/>
      <c r="Q93" s="9">
        <v>0</v>
      </c>
      <c r="R93" s="9"/>
      <c r="S93" s="9">
        <v>24424109584</v>
      </c>
    </row>
    <row r="94" spans="1:19" ht="18.75" x14ac:dyDescent="0.45">
      <c r="A94" s="3" t="s">
        <v>243</v>
      </c>
      <c r="C94" s="6">
        <v>2</v>
      </c>
      <c r="D94" s="5"/>
      <c r="E94" s="5" t="s">
        <v>222</v>
      </c>
      <c r="F94" s="5"/>
      <c r="G94" s="6">
        <v>23</v>
      </c>
      <c r="H94" s="5"/>
      <c r="I94" s="9">
        <v>0</v>
      </c>
      <c r="J94" s="9"/>
      <c r="K94" s="9">
        <v>-264014</v>
      </c>
      <c r="L94" s="9"/>
      <c r="M94" s="9">
        <v>264014</v>
      </c>
      <c r="N94" s="9"/>
      <c r="O94" s="31">
        <v>11796164352</v>
      </c>
      <c r="P94" s="9"/>
      <c r="Q94" s="9">
        <v>0</v>
      </c>
      <c r="R94" s="9"/>
      <c r="S94" s="9">
        <v>11796164352</v>
      </c>
    </row>
    <row r="95" spans="1:19" ht="18.75" x14ac:dyDescent="0.45">
      <c r="A95" s="3" t="s">
        <v>243</v>
      </c>
      <c r="C95" s="6">
        <v>6</v>
      </c>
      <c r="D95" s="5"/>
      <c r="E95" s="5" t="s">
        <v>222</v>
      </c>
      <c r="F95" s="5"/>
      <c r="G95" s="6">
        <v>23</v>
      </c>
      <c r="H95" s="5"/>
      <c r="I95" s="9">
        <v>0</v>
      </c>
      <c r="J95" s="9"/>
      <c r="K95" s="9">
        <v>-1186492</v>
      </c>
      <c r="L95" s="9"/>
      <c r="M95" s="9">
        <v>1186492</v>
      </c>
      <c r="N95" s="9"/>
      <c r="O95" s="31">
        <v>27423561628</v>
      </c>
      <c r="P95" s="9"/>
      <c r="Q95" s="9">
        <v>0</v>
      </c>
      <c r="R95" s="9"/>
      <c r="S95" s="9">
        <v>27423561628</v>
      </c>
    </row>
    <row r="96" spans="1:19" ht="18.75" x14ac:dyDescent="0.45">
      <c r="A96" s="3" t="s">
        <v>243</v>
      </c>
      <c r="C96" s="6">
        <v>12</v>
      </c>
      <c r="D96" s="5"/>
      <c r="E96" s="5" t="s">
        <v>222</v>
      </c>
      <c r="F96" s="5"/>
      <c r="G96" s="6">
        <v>23</v>
      </c>
      <c r="H96" s="5"/>
      <c r="I96" s="9">
        <v>0</v>
      </c>
      <c r="J96" s="9"/>
      <c r="K96" s="9">
        <v>-7393863</v>
      </c>
      <c r="L96" s="9"/>
      <c r="M96" s="9">
        <v>7393863</v>
      </c>
      <c r="N96" s="9"/>
      <c r="O96" s="31">
        <v>24222465722</v>
      </c>
      <c r="P96" s="9"/>
      <c r="Q96" s="9">
        <v>0</v>
      </c>
      <c r="R96" s="9"/>
      <c r="S96" s="9">
        <v>24222465722</v>
      </c>
    </row>
    <row r="97" spans="1:19" ht="18.75" x14ac:dyDescent="0.45">
      <c r="A97" s="3" t="s">
        <v>191</v>
      </c>
      <c r="C97" s="6">
        <v>15</v>
      </c>
      <c r="D97" s="5"/>
      <c r="E97" s="5" t="s">
        <v>222</v>
      </c>
      <c r="F97" s="5"/>
      <c r="G97" s="6">
        <v>0</v>
      </c>
      <c r="H97" s="5"/>
      <c r="I97" s="9">
        <v>66007595</v>
      </c>
      <c r="J97" s="9"/>
      <c r="K97" s="9">
        <v>-642615</v>
      </c>
      <c r="L97" s="9"/>
      <c r="M97" s="9">
        <v>66650210</v>
      </c>
      <c r="N97" s="9"/>
      <c r="O97" s="31">
        <v>307504956</v>
      </c>
      <c r="P97" s="9"/>
      <c r="Q97" s="9">
        <v>0</v>
      </c>
      <c r="R97" s="9"/>
      <c r="S97" s="9">
        <v>307504956</v>
      </c>
    </row>
    <row r="98" spans="1:19" ht="18.75" x14ac:dyDescent="0.45">
      <c r="A98" s="3" t="s">
        <v>244</v>
      </c>
      <c r="C98" s="6">
        <v>1</v>
      </c>
      <c r="D98" s="5"/>
      <c r="E98" s="5" t="s">
        <v>222</v>
      </c>
      <c r="F98" s="5"/>
      <c r="G98" s="6">
        <v>20</v>
      </c>
      <c r="H98" s="5"/>
      <c r="I98" s="9">
        <v>0</v>
      </c>
      <c r="J98" s="9"/>
      <c r="K98" s="9">
        <v>0</v>
      </c>
      <c r="L98" s="9"/>
      <c r="M98" s="9">
        <v>0</v>
      </c>
      <c r="N98" s="9"/>
      <c r="O98" s="31">
        <v>29736985078</v>
      </c>
      <c r="P98" s="9"/>
      <c r="Q98" s="9">
        <v>0</v>
      </c>
      <c r="R98" s="9"/>
      <c r="S98" s="9">
        <v>29736985078</v>
      </c>
    </row>
    <row r="99" spans="1:19" ht="18.75" x14ac:dyDescent="0.45">
      <c r="A99" s="3" t="s">
        <v>170</v>
      </c>
      <c r="C99" s="6">
        <v>16</v>
      </c>
      <c r="D99" s="5"/>
      <c r="E99" s="5" t="s">
        <v>222</v>
      </c>
      <c r="F99" s="5"/>
      <c r="G99" s="6">
        <v>23</v>
      </c>
      <c r="H99" s="5"/>
      <c r="I99" s="9">
        <v>0</v>
      </c>
      <c r="J99" s="9"/>
      <c r="K99" s="9">
        <v>0</v>
      </c>
      <c r="L99" s="9"/>
      <c r="M99" s="9">
        <v>0</v>
      </c>
      <c r="N99" s="9"/>
      <c r="O99" s="31">
        <v>111764942246</v>
      </c>
      <c r="P99" s="9"/>
      <c r="Q99" s="9">
        <v>0</v>
      </c>
      <c r="R99" s="9"/>
      <c r="S99" s="9">
        <v>111764942246</v>
      </c>
    </row>
    <row r="100" spans="1:19" ht="18.75" x14ac:dyDescent="0.45">
      <c r="A100" s="3" t="s">
        <v>170</v>
      </c>
      <c r="C100" s="6">
        <v>20</v>
      </c>
      <c r="D100" s="5"/>
      <c r="E100" s="5" t="s">
        <v>222</v>
      </c>
      <c r="F100" s="5"/>
      <c r="G100" s="6">
        <v>23</v>
      </c>
      <c r="H100" s="5"/>
      <c r="I100" s="9">
        <v>0</v>
      </c>
      <c r="J100" s="9"/>
      <c r="K100" s="9">
        <v>0</v>
      </c>
      <c r="L100" s="9"/>
      <c r="M100" s="9">
        <v>0</v>
      </c>
      <c r="N100" s="9"/>
      <c r="O100" s="31">
        <v>5930849277</v>
      </c>
      <c r="P100" s="9"/>
      <c r="Q100" s="9">
        <v>0</v>
      </c>
      <c r="R100" s="9"/>
      <c r="S100" s="9">
        <v>5930849277</v>
      </c>
    </row>
    <row r="101" spans="1:19" ht="18.75" x14ac:dyDescent="0.45">
      <c r="A101" s="3" t="s">
        <v>176</v>
      </c>
      <c r="C101" s="6">
        <v>24</v>
      </c>
      <c r="D101" s="5"/>
      <c r="E101" s="5" t="s">
        <v>222</v>
      </c>
      <c r="F101" s="5"/>
      <c r="G101" s="6">
        <v>23</v>
      </c>
      <c r="H101" s="5"/>
      <c r="I101" s="9">
        <v>0</v>
      </c>
      <c r="J101" s="9"/>
      <c r="K101" s="9">
        <v>0</v>
      </c>
      <c r="L101" s="9"/>
      <c r="M101" s="9">
        <v>0</v>
      </c>
      <c r="N101" s="9"/>
      <c r="O101" s="31">
        <v>15854246550</v>
      </c>
      <c r="P101" s="9"/>
      <c r="Q101" s="9">
        <v>0</v>
      </c>
      <c r="R101" s="9"/>
      <c r="S101" s="9">
        <v>15854246550</v>
      </c>
    </row>
    <row r="102" spans="1:19" ht="18.75" x14ac:dyDescent="0.45">
      <c r="A102" s="3" t="s">
        <v>173</v>
      </c>
      <c r="C102" s="6">
        <v>9</v>
      </c>
      <c r="D102" s="5"/>
      <c r="E102" s="5" t="s">
        <v>222</v>
      </c>
      <c r="F102" s="5"/>
      <c r="G102" s="6">
        <v>23.5</v>
      </c>
      <c r="H102" s="5"/>
      <c r="I102" s="9">
        <v>0</v>
      </c>
      <c r="J102" s="9"/>
      <c r="K102" s="9">
        <v>-44509128</v>
      </c>
      <c r="L102" s="9"/>
      <c r="M102" s="9">
        <v>44509128</v>
      </c>
      <c r="N102" s="9"/>
      <c r="O102" s="31">
        <v>64602465728</v>
      </c>
      <c r="P102" s="9"/>
      <c r="Q102" s="9">
        <v>0</v>
      </c>
      <c r="R102" s="9"/>
      <c r="S102" s="9">
        <v>64602465728</v>
      </c>
    </row>
    <row r="103" spans="1:19" ht="18.75" x14ac:dyDescent="0.45">
      <c r="A103" s="3" t="s">
        <v>197</v>
      </c>
      <c r="C103" s="6">
        <v>30</v>
      </c>
      <c r="D103" s="5"/>
      <c r="E103" s="5" t="s">
        <v>222</v>
      </c>
      <c r="F103" s="5"/>
      <c r="G103" s="6">
        <v>20</v>
      </c>
      <c r="H103" s="5"/>
      <c r="I103" s="9">
        <v>35589041070</v>
      </c>
      <c r="J103" s="9"/>
      <c r="K103" s="9">
        <v>0</v>
      </c>
      <c r="L103" s="9"/>
      <c r="M103" s="9">
        <v>35589041070</v>
      </c>
      <c r="N103" s="9"/>
      <c r="O103" s="31">
        <v>35589041070</v>
      </c>
      <c r="P103" s="9"/>
      <c r="Q103" s="9">
        <v>0</v>
      </c>
      <c r="R103" s="9"/>
      <c r="S103" s="9">
        <v>35589041070</v>
      </c>
    </row>
    <row r="104" spans="1:19" ht="18.75" x14ac:dyDescent="0.45">
      <c r="A104" s="3" t="s">
        <v>199</v>
      </c>
      <c r="C104" s="6">
        <v>30</v>
      </c>
      <c r="D104" s="5"/>
      <c r="E104" s="5" t="s">
        <v>222</v>
      </c>
      <c r="F104" s="5"/>
      <c r="G104" s="6">
        <v>20</v>
      </c>
      <c r="H104" s="5"/>
      <c r="I104" s="9">
        <v>35589041070</v>
      </c>
      <c r="J104" s="9"/>
      <c r="K104" s="9">
        <v>0</v>
      </c>
      <c r="L104" s="9"/>
      <c r="M104" s="9">
        <v>35589041070</v>
      </c>
      <c r="N104" s="9"/>
      <c r="O104" s="31">
        <v>35589041070</v>
      </c>
      <c r="P104" s="9"/>
      <c r="Q104" s="9">
        <v>0</v>
      </c>
      <c r="R104" s="9"/>
      <c r="S104" s="9">
        <v>35589041070</v>
      </c>
    </row>
    <row r="105" spans="1:19" ht="18.75" x14ac:dyDescent="0.45">
      <c r="A105" s="3" t="s">
        <v>201</v>
      </c>
      <c r="C105" s="6">
        <v>1</v>
      </c>
      <c r="D105" s="5"/>
      <c r="E105" s="5" t="s">
        <v>222</v>
      </c>
      <c r="F105" s="5"/>
      <c r="G105" s="6">
        <v>20</v>
      </c>
      <c r="H105" s="5"/>
      <c r="I105" s="9">
        <v>7945205458</v>
      </c>
      <c r="J105" s="9"/>
      <c r="K105" s="9">
        <v>4351153</v>
      </c>
      <c r="L105" s="9"/>
      <c r="M105" s="9">
        <v>7940854305</v>
      </c>
      <c r="N105" s="9"/>
      <c r="O105" s="31">
        <v>7945205458</v>
      </c>
      <c r="P105" s="9"/>
      <c r="Q105" s="9">
        <v>4351153</v>
      </c>
      <c r="R105" s="9"/>
      <c r="S105" s="9">
        <v>7940854305</v>
      </c>
    </row>
    <row r="106" spans="1:19" ht="18.75" x14ac:dyDescent="0.45">
      <c r="A106" s="3" t="s">
        <v>204</v>
      </c>
      <c r="C106" s="6">
        <v>19</v>
      </c>
      <c r="D106" s="5"/>
      <c r="E106" s="5" t="s">
        <v>222</v>
      </c>
      <c r="F106" s="5"/>
      <c r="G106" s="6">
        <v>20</v>
      </c>
      <c r="H106" s="5"/>
      <c r="I106" s="9">
        <v>4306849313</v>
      </c>
      <c r="J106" s="9"/>
      <c r="K106" s="9">
        <v>44376430</v>
      </c>
      <c r="L106" s="9"/>
      <c r="M106" s="9">
        <v>4262472883</v>
      </c>
      <c r="N106" s="9"/>
      <c r="O106" s="31">
        <v>4306849313</v>
      </c>
      <c r="P106" s="9"/>
      <c r="Q106" s="9">
        <v>44376430</v>
      </c>
      <c r="R106" s="9"/>
      <c r="S106" s="9">
        <v>4262472883</v>
      </c>
    </row>
    <row r="107" spans="1:19" ht="18.75" x14ac:dyDescent="0.45">
      <c r="A107" s="3" t="s">
        <v>204</v>
      </c>
      <c r="C107" s="6">
        <v>21</v>
      </c>
      <c r="D107" s="5"/>
      <c r="E107" s="5" t="s">
        <v>222</v>
      </c>
      <c r="F107" s="5"/>
      <c r="G107" s="6">
        <v>20</v>
      </c>
      <c r="H107" s="5"/>
      <c r="I107" s="9">
        <v>1676712321</v>
      </c>
      <c r="J107" s="9"/>
      <c r="K107" s="9">
        <v>19074192</v>
      </c>
      <c r="L107" s="9"/>
      <c r="M107" s="9">
        <v>1657638129</v>
      </c>
      <c r="N107" s="9"/>
      <c r="O107" s="31">
        <v>1676712321</v>
      </c>
      <c r="P107" s="9"/>
      <c r="Q107" s="9">
        <v>19074192</v>
      </c>
      <c r="R107" s="9"/>
      <c r="S107" s="9">
        <v>1657638129</v>
      </c>
    </row>
    <row r="108" spans="1:19" ht="18.75" x14ac:dyDescent="0.45">
      <c r="A108" s="3" t="s">
        <v>209</v>
      </c>
      <c r="C108" s="6">
        <v>1</v>
      </c>
      <c r="D108" s="5"/>
      <c r="E108" s="5" t="s">
        <v>222</v>
      </c>
      <c r="F108" s="5"/>
      <c r="G108" s="6">
        <v>20</v>
      </c>
      <c r="H108" s="5"/>
      <c r="I108" s="6">
        <v>493150683</v>
      </c>
      <c r="J108" s="5"/>
      <c r="K108" s="6">
        <v>90024</v>
      </c>
      <c r="L108" s="5"/>
      <c r="M108" s="6">
        <v>493060659</v>
      </c>
      <c r="N108" s="5"/>
      <c r="O108" s="32">
        <v>493150683</v>
      </c>
      <c r="P108" s="5"/>
      <c r="Q108" s="6">
        <v>90024</v>
      </c>
      <c r="R108" s="5"/>
      <c r="S108" s="6">
        <v>493060659</v>
      </c>
    </row>
    <row r="109" spans="1:19" ht="18.75" thickBot="1" x14ac:dyDescent="0.45">
      <c r="I109" s="12">
        <f>SUM(I10:I108)</f>
        <v>652598017164</v>
      </c>
      <c r="K109" s="12">
        <f>SUM(K10:K108)</f>
        <v>10623532</v>
      </c>
      <c r="M109" s="12">
        <f>SUM(M10:M108)</f>
        <v>652587393632</v>
      </c>
      <c r="O109" s="33">
        <f>SUM(O8:O108)</f>
        <v>8229592495324</v>
      </c>
      <c r="Q109" s="12">
        <f>SUM(Q8:Q108)</f>
        <v>86561796</v>
      </c>
      <c r="S109" s="12">
        <f>SUM(S10:S108)</f>
        <v>8007382841989</v>
      </c>
    </row>
    <row r="110" spans="1:19" ht="18.75" thickTop="1" x14ac:dyDescent="0.4"/>
    <row r="111" spans="1:19" ht="18.75" thickBot="1" x14ac:dyDescent="0.45">
      <c r="O111" s="33"/>
    </row>
    <row r="112" spans="1:19" ht="18.75" thickTop="1" x14ac:dyDescent="0.4"/>
    <row r="113" spans="15:15" x14ac:dyDescent="0.4">
      <c r="O113" s="35"/>
    </row>
    <row r="119" spans="15:15" x14ac:dyDescent="0.4">
      <c r="O119" s="35"/>
    </row>
    <row r="120" spans="15:15" x14ac:dyDescent="0.4">
      <c r="O120" s="36"/>
    </row>
    <row r="121" spans="15:15" x14ac:dyDescent="0.4">
      <c r="O121" s="35"/>
    </row>
  </sheetData>
  <mergeCells count="8">
    <mergeCell ref="A2:S2"/>
    <mergeCell ref="A3:S3"/>
    <mergeCell ref="A4:S4"/>
    <mergeCell ref="S7"/>
    <mergeCell ref="O6:S6"/>
    <mergeCell ref="I6:M6"/>
    <mergeCell ref="A7"/>
    <mergeCell ref="A6:G6"/>
  </mergeCells>
  <pageMargins left="0.15748031496062992" right="0.15748031496062992" top="0.39370078740157483" bottom="0.35433070866141736" header="0.31496062992125984" footer="0.31496062992125984"/>
  <pageSetup paperSize="9"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6"/>
  <sheetViews>
    <sheetView rightToLeft="1" zoomScale="80" zoomScaleNormal="80" workbookViewId="0">
      <selection activeCell="E16" sqref="E16"/>
    </sheetView>
  </sheetViews>
  <sheetFormatPr defaultRowHeight="18" x14ac:dyDescent="0.4"/>
  <cols>
    <col min="1" max="1" width="28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40.8554687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27.285156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29.4257812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29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7.75" x14ac:dyDescent="0.4">
      <c r="A3" s="2" t="s">
        <v>212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7.75" x14ac:dyDescent="0.4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27.75" x14ac:dyDescent="0.4">
      <c r="A6" s="2" t="s">
        <v>3</v>
      </c>
      <c r="C6" s="10" t="s">
        <v>245</v>
      </c>
      <c r="D6" s="10" t="s">
        <v>245</v>
      </c>
      <c r="E6" s="10" t="s">
        <v>245</v>
      </c>
      <c r="F6" s="10" t="s">
        <v>245</v>
      </c>
      <c r="G6" s="10" t="s">
        <v>245</v>
      </c>
      <c r="I6" s="10" t="s">
        <v>214</v>
      </c>
      <c r="J6" s="10" t="s">
        <v>214</v>
      </c>
      <c r="K6" s="10" t="s">
        <v>214</v>
      </c>
      <c r="L6" s="10" t="s">
        <v>214</v>
      </c>
      <c r="M6" s="10" t="s">
        <v>214</v>
      </c>
      <c r="O6" s="10" t="s">
        <v>215</v>
      </c>
      <c r="P6" s="10" t="s">
        <v>215</v>
      </c>
      <c r="Q6" s="10" t="s">
        <v>215</v>
      </c>
      <c r="R6" s="10" t="s">
        <v>215</v>
      </c>
      <c r="S6" s="10" t="s">
        <v>215</v>
      </c>
    </row>
    <row r="7" spans="1:19" ht="27.75" x14ac:dyDescent="0.4">
      <c r="A7" s="2" t="s">
        <v>3</v>
      </c>
      <c r="C7" s="15" t="s">
        <v>246</v>
      </c>
      <c r="E7" s="17" t="s">
        <v>247</v>
      </c>
      <c r="G7" s="17" t="s">
        <v>248</v>
      </c>
      <c r="I7" s="17" t="s">
        <v>249</v>
      </c>
      <c r="K7" s="17" t="s">
        <v>219</v>
      </c>
      <c r="M7" s="17" t="s">
        <v>250</v>
      </c>
      <c r="O7" s="17" t="s">
        <v>249</v>
      </c>
      <c r="Q7" s="17" t="s">
        <v>219</v>
      </c>
      <c r="S7" s="15" t="s">
        <v>250</v>
      </c>
    </row>
    <row r="8" spans="1:19" ht="18.75" x14ac:dyDescent="0.45">
      <c r="A8" s="3" t="s">
        <v>23</v>
      </c>
      <c r="C8" s="1" t="s">
        <v>251</v>
      </c>
      <c r="E8" s="6">
        <v>56139402</v>
      </c>
      <c r="F8" s="5"/>
      <c r="G8" s="6">
        <v>720</v>
      </c>
      <c r="H8" s="5"/>
      <c r="I8" s="6">
        <v>0</v>
      </c>
      <c r="J8" s="5"/>
      <c r="K8" s="6">
        <v>0</v>
      </c>
      <c r="L8" s="5"/>
      <c r="M8" s="6">
        <v>0</v>
      </c>
      <c r="N8" s="5"/>
      <c r="O8" s="6">
        <v>40420369440</v>
      </c>
      <c r="P8" s="5"/>
      <c r="Q8" s="9">
        <v>0</v>
      </c>
      <c r="R8" s="5"/>
      <c r="S8" s="6">
        <v>40420369440</v>
      </c>
    </row>
    <row r="9" spans="1:19" ht="18.75" x14ac:dyDescent="0.45">
      <c r="A9" s="3" t="s">
        <v>252</v>
      </c>
      <c r="C9" s="1" t="s">
        <v>79</v>
      </c>
      <c r="E9" s="6">
        <v>1800000</v>
      </c>
      <c r="F9" s="5"/>
      <c r="G9" s="6">
        <v>1930</v>
      </c>
      <c r="H9" s="5"/>
      <c r="I9" s="6">
        <v>0</v>
      </c>
      <c r="J9" s="5"/>
      <c r="K9" s="6">
        <v>0</v>
      </c>
      <c r="L9" s="5"/>
      <c r="M9" s="6">
        <v>0</v>
      </c>
      <c r="N9" s="5"/>
      <c r="O9" s="6">
        <v>3474000000</v>
      </c>
      <c r="P9" s="5"/>
      <c r="Q9" s="9">
        <v>0</v>
      </c>
      <c r="R9" s="5"/>
      <c r="S9" s="6">
        <v>3474000000</v>
      </c>
    </row>
    <row r="10" spans="1:19" ht="18.75" x14ac:dyDescent="0.45">
      <c r="A10" s="3" t="s">
        <v>18</v>
      </c>
      <c r="C10" s="1" t="s">
        <v>253</v>
      </c>
      <c r="E10" s="6">
        <v>59405940</v>
      </c>
      <c r="F10" s="5"/>
      <c r="G10" s="6">
        <v>300</v>
      </c>
      <c r="H10" s="5"/>
      <c r="I10" s="6">
        <v>0</v>
      </c>
      <c r="J10" s="5"/>
      <c r="K10" s="6">
        <v>0</v>
      </c>
      <c r="L10" s="5"/>
      <c r="M10" s="6">
        <v>0</v>
      </c>
      <c r="N10" s="5"/>
      <c r="O10" s="6">
        <v>17821782000</v>
      </c>
      <c r="P10" s="5"/>
      <c r="Q10" s="9">
        <v>0</v>
      </c>
      <c r="R10" s="5"/>
      <c r="S10" s="6">
        <v>17821782000</v>
      </c>
    </row>
    <row r="11" spans="1:19" ht="18.75" x14ac:dyDescent="0.45">
      <c r="A11" s="3" t="s">
        <v>20</v>
      </c>
      <c r="C11" s="1" t="s">
        <v>254</v>
      </c>
      <c r="E11" s="6">
        <v>5487000</v>
      </c>
      <c r="F11" s="5"/>
      <c r="G11" s="6">
        <v>17500</v>
      </c>
      <c r="H11" s="5"/>
      <c r="I11" s="6">
        <v>0</v>
      </c>
      <c r="J11" s="5"/>
      <c r="K11" s="6">
        <v>0</v>
      </c>
      <c r="L11" s="5"/>
      <c r="M11" s="6">
        <v>0</v>
      </c>
      <c r="N11" s="5"/>
      <c r="O11" s="6">
        <v>96022500000</v>
      </c>
      <c r="P11" s="5"/>
      <c r="Q11" s="9">
        <v>0</v>
      </c>
      <c r="R11" s="5"/>
      <c r="S11" s="6">
        <v>96022500000</v>
      </c>
    </row>
    <row r="12" spans="1:19" ht="18.75" x14ac:dyDescent="0.45">
      <c r="A12" s="3" t="s">
        <v>255</v>
      </c>
      <c r="C12" s="1" t="s">
        <v>256</v>
      </c>
      <c r="E12" s="6">
        <v>325402</v>
      </c>
      <c r="F12" s="5"/>
      <c r="G12" s="6">
        <v>430</v>
      </c>
      <c r="H12" s="5"/>
      <c r="I12" s="6">
        <v>0</v>
      </c>
      <c r="J12" s="5"/>
      <c r="K12" s="6">
        <v>0</v>
      </c>
      <c r="L12" s="5"/>
      <c r="M12" s="6">
        <v>0</v>
      </c>
      <c r="N12" s="5"/>
      <c r="O12" s="6">
        <v>139922860</v>
      </c>
      <c r="P12" s="5"/>
      <c r="Q12" s="9">
        <v>0</v>
      </c>
      <c r="R12" s="5"/>
      <c r="S12" s="6">
        <v>139922860</v>
      </c>
    </row>
    <row r="13" spans="1:19" ht="18.75" x14ac:dyDescent="0.45">
      <c r="A13" s="3" t="s">
        <v>257</v>
      </c>
      <c r="C13" s="1" t="s">
        <v>258</v>
      </c>
      <c r="E13" s="6">
        <v>2500000</v>
      </c>
      <c r="F13" s="5"/>
      <c r="G13" s="6">
        <v>1700</v>
      </c>
      <c r="H13" s="5"/>
      <c r="I13" s="6">
        <v>0</v>
      </c>
      <c r="J13" s="5"/>
      <c r="K13" s="6">
        <v>0</v>
      </c>
      <c r="L13" s="5"/>
      <c r="M13" s="6">
        <v>0</v>
      </c>
      <c r="N13" s="5"/>
      <c r="O13" s="6">
        <v>4250000000</v>
      </c>
      <c r="P13" s="5"/>
      <c r="Q13" s="9">
        <v>0</v>
      </c>
      <c r="R13" s="5"/>
      <c r="S13" s="6">
        <v>4250000000</v>
      </c>
    </row>
    <row r="14" spans="1:19" ht="18.75" x14ac:dyDescent="0.45">
      <c r="A14" s="3" t="s">
        <v>351</v>
      </c>
      <c r="C14" s="37" t="s">
        <v>352</v>
      </c>
      <c r="D14" s="37"/>
      <c r="E14" s="38">
        <v>487840</v>
      </c>
      <c r="F14" s="37"/>
      <c r="G14" s="38">
        <v>2103</v>
      </c>
      <c r="H14" s="9"/>
      <c r="I14" s="9"/>
      <c r="J14" s="9"/>
      <c r="K14" s="9"/>
      <c r="L14" s="9"/>
      <c r="M14" s="9"/>
      <c r="N14" s="9"/>
      <c r="O14" s="9">
        <v>1025440500</v>
      </c>
      <c r="P14" s="9"/>
      <c r="Q14" s="9">
        <v>0</v>
      </c>
      <c r="R14" s="9"/>
      <c r="S14" s="9">
        <f>O14-Q14</f>
        <v>1025440500</v>
      </c>
    </row>
    <row r="15" spans="1:19" ht="18.75" thickBot="1" x14ac:dyDescent="0.45">
      <c r="E15" s="12">
        <f>SUM(E8:E14)</f>
        <v>126145584</v>
      </c>
      <c r="F15" s="5"/>
      <c r="G15" s="28"/>
      <c r="H15" s="5"/>
      <c r="I15" s="12">
        <f>SUM(I8:I13)</f>
        <v>0</v>
      </c>
      <c r="J15" s="5"/>
      <c r="K15" s="12">
        <f>SUM(K8:K13)</f>
        <v>0</v>
      </c>
      <c r="L15" s="5"/>
      <c r="M15" s="12">
        <f>SUM(M8:M13)</f>
        <v>0</v>
      </c>
      <c r="N15" s="5"/>
      <c r="O15" s="12">
        <f>SUM(O8:O14)</f>
        <v>163154014800</v>
      </c>
      <c r="P15" s="5"/>
      <c r="Q15" s="16">
        <f>SUM(Q8:Q14)</f>
        <v>0</v>
      </c>
      <c r="R15" s="5"/>
      <c r="S15" s="12">
        <f>SUM(S8:S14)</f>
        <v>163154014800</v>
      </c>
    </row>
    <row r="16" spans="1:19" ht="18.75" thickTop="1" x14ac:dyDescent="0.4"/>
  </sheetData>
  <mergeCells count="9">
    <mergeCell ref="A2:S2"/>
    <mergeCell ref="A3:S3"/>
    <mergeCell ref="A4:S4"/>
    <mergeCell ref="S7"/>
    <mergeCell ref="O6:S6"/>
    <mergeCell ref="I6:M6"/>
    <mergeCell ref="A6:A7"/>
    <mergeCell ref="C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5"/>
  <sheetViews>
    <sheetView rightToLeft="1" topLeftCell="B47" workbookViewId="0">
      <selection activeCell="Q53" sqref="Q53:Q55"/>
    </sheetView>
  </sheetViews>
  <sheetFormatPr defaultRowHeight="18" x14ac:dyDescent="0.4"/>
  <cols>
    <col min="1" max="1" width="34.710937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38.7109375" style="1" bestFit="1" customWidth="1"/>
    <col min="10" max="10" width="1" style="1" customWidth="1"/>
    <col min="11" max="11" width="10.1406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38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7.75" x14ac:dyDescent="0.4">
      <c r="A3" s="2" t="s">
        <v>212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27.75" x14ac:dyDescent="0.4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27.75" x14ac:dyDescent="0.4">
      <c r="A6" s="14" t="s">
        <v>3</v>
      </c>
      <c r="C6" s="10" t="s">
        <v>214</v>
      </c>
      <c r="D6" s="10" t="s">
        <v>214</v>
      </c>
      <c r="E6" s="10" t="s">
        <v>214</v>
      </c>
      <c r="F6" s="10" t="s">
        <v>214</v>
      </c>
      <c r="G6" s="10" t="s">
        <v>214</v>
      </c>
      <c r="H6" s="10" t="s">
        <v>214</v>
      </c>
      <c r="I6" s="10" t="s">
        <v>214</v>
      </c>
      <c r="K6" s="10" t="s">
        <v>215</v>
      </c>
      <c r="L6" s="10" t="s">
        <v>215</v>
      </c>
      <c r="M6" s="10" t="s">
        <v>215</v>
      </c>
      <c r="N6" s="10" t="s">
        <v>215</v>
      </c>
      <c r="O6" s="10" t="s">
        <v>215</v>
      </c>
      <c r="P6" s="10" t="s">
        <v>215</v>
      </c>
      <c r="Q6" s="10" t="s">
        <v>215</v>
      </c>
    </row>
    <row r="7" spans="1:17" ht="27.75" x14ac:dyDescent="0.4">
      <c r="A7" s="10" t="s">
        <v>3</v>
      </c>
      <c r="C7" s="17"/>
      <c r="E7" s="17" t="s">
        <v>259</v>
      </c>
      <c r="G7" s="17" t="s">
        <v>260</v>
      </c>
      <c r="I7" s="17" t="s">
        <v>261</v>
      </c>
      <c r="K7" s="17" t="s">
        <v>7</v>
      </c>
      <c r="M7" s="17" t="s">
        <v>259</v>
      </c>
      <c r="O7" s="17" t="s">
        <v>260</v>
      </c>
      <c r="Q7" s="15" t="s">
        <v>261</v>
      </c>
    </row>
    <row r="8" spans="1:17" ht="18.75" x14ac:dyDescent="0.45">
      <c r="A8" s="3" t="s">
        <v>29</v>
      </c>
      <c r="C8" s="9">
        <v>193882675</v>
      </c>
      <c r="D8" s="9"/>
      <c r="E8" s="9">
        <v>711170279679</v>
      </c>
      <c r="F8" s="9"/>
      <c r="G8" s="9">
        <v>703601201333</v>
      </c>
      <c r="H8" s="9"/>
      <c r="I8" s="9">
        <v>7569078346</v>
      </c>
      <c r="J8" s="9"/>
      <c r="K8" s="9">
        <v>193882675</v>
      </c>
      <c r="L8" s="9"/>
      <c r="M8" s="9">
        <v>711170279679</v>
      </c>
      <c r="N8" s="9"/>
      <c r="O8" s="9">
        <v>694199993836</v>
      </c>
      <c r="P8" s="9"/>
      <c r="Q8" s="9">
        <v>16970285843</v>
      </c>
    </row>
    <row r="9" spans="1:17" ht="18.75" x14ac:dyDescent="0.45">
      <c r="A9" s="3" t="s">
        <v>26</v>
      </c>
      <c r="C9" s="9">
        <v>3500000</v>
      </c>
      <c r="D9" s="9"/>
      <c r="E9" s="9">
        <v>36570021468</v>
      </c>
      <c r="F9" s="9"/>
      <c r="G9" s="9">
        <v>34988984199</v>
      </c>
      <c r="H9" s="9"/>
      <c r="I9" s="9">
        <v>1581037269</v>
      </c>
      <c r="J9" s="9"/>
      <c r="K9" s="9">
        <v>3500000</v>
      </c>
      <c r="L9" s="9"/>
      <c r="M9" s="9">
        <v>36570021468</v>
      </c>
      <c r="N9" s="9"/>
      <c r="O9" s="9">
        <v>34977580835</v>
      </c>
      <c r="P9" s="9"/>
      <c r="Q9" s="9">
        <v>1592440633</v>
      </c>
    </row>
    <row r="10" spans="1:17" ht="18.75" x14ac:dyDescent="0.45">
      <c r="A10" s="3" t="s">
        <v>22</v>
      </c>
      <c r="C10" s="9">
        <v>70247</v>
      </c>
      <c r="D10" s="9"/>
      <c r="E10" s="9">
        <v>69829030</v>
      </c>
      <c r="F10" s="9"/>
      <c r="G10" s="9">
        <v>69829030</v>
      </c>
      <c r="H10" s="9"/>
      <c r="I10" s="9">
        <v>0</v>
      </c>
      <c r="J10" s="9"/>
      <c r="K10" s="9">
        <v>70247</v>
      </c>
      <c r="L10" s="9"/>
      <c r="M10" s="9">
        <v>69829030</v>
      </c>
      <c r="N10" s="9"/>
      <c r="O10" s="9">
        <v>70301922</v>
      </c>
      <c r="P10" s="9"/>
      <c r="Q10" s="9">
        <v>-472891</v>
      </c>
    </row>
    <row r="11" spans="1:17" ht="18.75" x14ac:dyDescent="0.45">
      <c r="A11" s="3" t="s">
        <v>20</v>
      </c>
      <c r="C11" s="9">
        <v>5487000</v>
      </c>
      <c r="D11" s="9"/>
      <c r="E11" s="9">
        <v>1148904779004</v>
      </c>
      <c r="F11" s="9"/>
      <c r="G11" s="9">
        <v>1130332709252</v>
      </c>
      <c r="H11" s="9"/>
      <c r="I11" s="9">
        <v>18572069752</v>
      </c>
      <c r="J11" s="9"/>
      <c r="K11" s="9">
        <v>5487000</v>
      </c>
      <c r="L11" s="9"/>
      <c r="M11" s="9">
        <v>1148904779004</v>
      </c>
      <c r="N11" s="9"/>
      <c r="O11" s="9">
        <v>1007353426816</v>
      </c>
      <c r="P11" s="9"/>
      <c r="Q11" s="9">
        <v>141551352188</v>
      </c>
    </row>
    <row r="12" spans="1:17" ht="18.75" x14ac:dyDescent="0.45">
      <c r="A12" s="3" t="s">
        <v>25</v>
      </c>
      <c r="C12" s="9">
        <v>1335083</v>
      </c>
      <c r="D12" s="9"/>
      <c r="E12" s="9">
        <v>306851130190</v>
      </c>
      <c r="F12" s="9"/>
      <c r="G12" s="9">
        <v>287859212500</v>
      </c>
      <c r="H12" s="9"/>
      <c r="I12" s="9">
        <v>18991917690</v>
      </c>
      <c r="J12" s="9"/>
      <c r="K12" s="9">
        <v>1335083</v>
      </c>
      <c r="L12" s="9"/>
      <c r="M12" s="9">
        <v>306851130190</v>
      </c>
      <c r="N12" s="9"/>
      <c r="O12" s="9">
        <v>287777073691</v>
      </c>
      <c r="P12" s="9"/>
      <c r="Q12" s="9">
        <v>19074056499</v>
      </c>
    </row>
    <row r="13" spans="1:17" ht="18.75" x14ac:dyDescent="0.45">
      <c r="A13" s="3" t="s">
        <v>18</v>
      </c>
      <c r="C13" s="9">
        <v>59405940</v>
      </c>
      <c r="D13" s="9"/>
      <c r="E13" s="9">
        <v>872618418006</v>
      </c>
      <c r="F13" s="9"/>
      <c r="G13" s="9">
        <v>858504876563</v>
      </c>
      <c r="H13" s="9"/>
      <c r="I13" s="9">
        <v>14113541443</v>
      </c>
      <c r="J13" s="9"/>
      <c r="K13" s="9">
        <v>59405940</v>
      </c>
      <c r="L13" s="9"/>
      <c r="M13" s="9">
        <v>872618418006</v>
      </c>
      <c r="N13" s="9"/>
      <c r="O13" s="9">
        <v>780238653285</v>
      </c>
      <c r="P13" s="9"/>
      <c r="Q13" s="9">
        <v>92379764721</v>
      </c>
    </row>
    <row r="14" spans="1:17" ht="18.75" x14ac:dyDescent="0.45">
      <c r="A14" s="3" t="s">
        <v>15</v>
      </c>
      <c r="C14" s="9">
        <v>38137</v>
      </c>
      <c r="D14" s="9"/>
      <c r="E14" s="9">
        <v>26537059</v>
      </c>
      <c r="F14" s="9"/>
      <c r="G14" s="9">
        <v>26537059</v>
      </c>
      <c r="H14" s="9"/>
      <c r="I14" s="9">
        <v>0</v>
      </c>
      <c r="J14" s="9"/>
      <c r="K14" s="9">
        <v>38137</v>
      </c>
      <c r="L14" s="9"/>
      <c r="M14" s="9">
        <v>26537059</v>
      </c>
      <c r="N14" s="9"/>
      <c r="O14" s="9">
        <v>26537059</v>
      </c>
      <c r="P14" s="9"/>
      <c r="Q14" s="9">
        <v>0</v>
      </c>
    </row>
    <row r="15" spans="1:17" ht="18.75" x14ac:dyDescent="0.45">
      <c r="A15" s="3" t="s">
        <v>17</v>
      </c>
      <c r="C15" s="9">
        <v>108054</v>
      </c>
      <c r="D15" s="9"/>
      <c r="E15" s="9">
        <v>53705539</v>
      </c>
      <c r="F15" s="9"/>
      <c r="G15" s="9">
        <v>53705539</v>
      </c>
      <c r="H15" s="9"/>
      <c r="I15" s="9">
        <v>0</v>
      </c>
      <c r="J15" s="9"/>
      <c r="K15" s="9">
        <v>108054</v>
      </c>
      <c r="L15" s="9"/>
      <c r="M15" s="9">
        <v>53705539</v>
      </c>
      <c r="N15" s="9"/>
      <c r="O15" s="9">
        <v>53705539</v>
      </c>
      <c r="P15" s="9"/>
      <c r="Q15" s="9">
        <v>0</v>
      </c>
    </row>
    <row r="16" spans="1:17" ht="18.75" x14ac:dyDescent="0.45">
      <c r="A16" s="3" t="s">
        <v>27</v>
      </c>
      <c r="C16" s="9">
        <v>5000000</v>
      </c>
      <c r="D16" s="9"/>
      <c r="E16" s="9">
        <v>66011518125</v>
      </c>
      <c r="F16" s="9"/>
      <c r="G16" s="9">
        <v>60332383505</v>
      </c>
      <c r="H16" s="9"/>
      <c r="I16" s="9">
        <v>5679134620</v>
      </c>
      <c r="J16" s="9"/>
      <c r="K16" s="9">
        <v>5000000</v>
      </c>
      <c r="L16" s="9"/>
      <c r="M16" s="9">
        <v>66011518125</v>
      </c>
      <c r="N16" s="9"/>
      <c r="O16" s="9">
        <v>61613217569</v>
      </c>
      <c r="P16" s="9"/>
      <c r="Q16" s="9">
        <v>4398300556</v>
      </c>
    </row>
    <row r="17" spans="1:17" ht="18.75" x14ac:dyDescent="0.45">
      <c r="A17" s="3" t="s">
        <v>28</v>
      </c>
      <c r="C17" s="9">
        <v>6989940</v>
      </c>
      <c r="D17" s="9"/>
      <c r="E17" s="9">
        <v>107986029449</v>
      </c>
      <c r="F17" s="9"/>
      <c r="G17" s="9">
        <v>105267657178</v>
      </c>
      <c r="H17" s="9"/>
      <c r="I17" s="9">
        <v>2718372271</v>
      </c>
      <c r="J17" s="9"/>
      <c r="K17" s="9">
        <v>6989940</v>
      </c>
      <c r="L17" s="9"/>
      <c r="M17" s="9">
        <v>107986029449</v>
      </c>
      <c r="N17" s="9"/>
      <c r="O17" s="9">
        <v>103042176126</v>
      </c>
      <c r="P17" s="9"/>
      <c r="Q17" s="9">
        <v>4943853323</v>
      </c>
    </row>
    <row r="18" spans="1:17" ht="18.75" x14ac:dyDescent="0.45">
      <c r="A18" s="3" t="s">
        <v>21</v>
      </c>
      <c r="C18" s="9">
        <v>2635520</v>
      </c>
      <c r="D18" s="9"/>
      <c r="E18" s="9">
        <v>10272387370</v>
      </c>
      <c r="F18" s="9"/>
      <c r="G18" s="9">
        <v>11188986415</v>
      </c>
      <c r="H18" s="9"/>
      <c r="I18" s="9">
        <v>-916599044</v>
      </c>
      <c r="J18" s="9"/>
      <c r="K18" s="9">
        <v>2635520</v>
      </c>
      <c r="L18" s="9"/>
      <c r="M18" s="9">
        <v>10272387370</v>
      </c>
      <c r="N18" s="9"/>
      <c r="O18" s="9">
        <v>9735157253</v>
      </c>
      <c r="P18" s="9"/>
      <c r="Q18" s="9">
        <v>537230117</v>
      </c>
    </row>
    <row r="19" spans="1:17" ht="18.75" x14ac:dyDescent="0.45">
      <c r="A19" s="3" t="s">
        <v>19</v>
      </c>
      <c r="C19" s="9">
        <v>2493838</v>
      </c>
      <c r="D19" s="9"/>
      <c r="E19" s="9">
        <v>387789917423</v>
      </c>
      <c r="F19" s="9"/>
      <c r="G19" s="9">
        <v>353604420711</v>
      </c>
      <c r="H19" s="9"/>
      <c r="I19" s="9">
        <v>34185496712</v>
      </c>
      <c r="J19" s="9"/>
      <c r="K19" s="9">
        <v>2493838</v>
      </c>
      <c r="L19" s="9"/>
      <c r="M19" s="9">
        <v>387789917423</v>
      </c>
      <c r="N19" s="9"/>
      <c r="O19" s="9">
        <v>356567092014</v>
      </c>
      <c r="P19" s="9"/>
      <c r="Q19" s="9">
        <v>31222825409</v>
      </c>
    </row>
    <row r="20" spans="1:17" ht="18.75" x14ac:dyDescent="0.45">
      <c r="A20" s="3" t="s">
        <v>24</v>
      </c>
      <c r="C20" s="9">
        <v>7000000</v>
      </c>
      <c r="D20" s="9"/>
      <c r="E20" s="9">
        <v>82152328125</v>
      </c>
      <c r="F20" s="9"/>
      <c r="G20" s="9">
        <v>79230621596</v>
      </c>
      <c r="H20" s="9"/>
      <c r="I20" s="9">
        <v>2921706529</v>
      </c>
      <c r="J20" s="9"/>
      <c r="K20" s="9">
        <v>7000000</v>
      </c>
      <c r="L20" s="9"/>
      <c r="M20" s="9">
        <v>82152328125</v>
      </c>
      <c r="N20" s="9"/>
      <c r="O20" s="9">
        <v>79162272201</v>
      </c>
      <c r="P20" s="9"/>
      <c r="Q20" s="9">
        <v>2990055924</v>
      </c>
    </row>
    <row r="21" spans="1:17" ht="18.75" x14ac:dyDescent="0.45">
      <c r="A21" s="3" t="s">
        <v>23</v>
      </c>
      <c r="C21" s="9">
        <v>13994627</v>
      </c>
      <c r="D21" s="9"/>
      <c r="E21" s="9">
        <v>80268541253</v>
      </c>
      <c r="F21" s="9"/>
      <c r="G21" s="9">
        <v>72258217013</v>
      </c>
      <c r="H21" s="9"/>
      <c r="I21" s="9">
        <v>8010324240</v>
      </c>
      <c r="J21" s="9"/>
      <c r="K21" s="9">
        <v>13994627</v>
      </c>
      <c r="L21" s="9"/>
      <c r="M21" s="9">
        <v>80268541253</v>
      </c>
      <c r="N21" s="9"/>
      <c r="O21" s="9">
        <v>78726866329</v>
      </c>
      <c r="P21" s="9"/>
      <c r="Q21" s="9">
        <v>1541674924</v>
      </c>
    </row>
    <row r="22" spans="1:17" ht="18.75" x14ac:dyDescent="0.45">
      <c r="A22" s="3" t="s">
        <v>30</v>
      </c>
      <c r="C22" s="9">
        <v>1283203</v>
      </c>
      <c r="D22" s="9"/>
      <c r="E22" s="9">
        <v>105354029947</v>
      </c>
      <c r="F22" s="9"/>
      <c r="G22" s="9">
        <v>100071712058</v>
      </c>
      <c r="H22" s="9"/>
      <c r="I22" s="9">
        <v>5282317889</v>
      </c>
      <c r="J22" s="9"/>
      <c r="K22" s="9">
        <v>1283203</v>
      </c>
      <c r="L22" s="9"/>
      <c r="M22" s="9">
        <v>105354029947</v>
      </c>
      <c r="N22" s="9"/>
      <c r="O22" s="9">
        <v>100071712058</v>
      </c>
      <c r="P22" s="9"/>
      <c r="Q22" s="9">
        <v>5282317889</v>
      </c>
    </row>
    <row r="23" spans="1:17" ht="18.75" x14ac:dyDescent="0.45">
      <c r="A23" s="3" t="s">
        <v>60</v>
      </c>
      <c r="C23" s="9">
        <v>36725</v>
      </c>
      <c r="D23" s="9"/>
      <c r="E23" s="9">
        <v>36718343593</v>
      </c>
      <c r="F23" s="9"/>
      <c r="G23" s="9">
        <v>37462339518</v>
      </c>
      <c r="H23" s="9"/>
      <c r="I23" s="9">
        <v>-743995924</v>
      </c>
      <c r="J23" s="9"/>
      <c r="K23" s="9">
        <v>36725</v>
      </c>
      <c r="L23" s="9"/>
      <c r="M23" s="9">
        <v>36718343593</v>
      </c>
      <c r="N23" s="9"/>
      <c r="O23" s="9">
        <v>35145329752</v>
      </c>
      <c r="P23" s="9"/>
      <c r="Q23" s="9">
        <v>1573013841</v>
      </c>
    </row>
    <row r="24" spans="1:17" ht="18.75" x14ac:dyDescent="0.45">
      <c r="A24" s="3" t="s">
        <v>108</v>
      </c>
      <c r="C24" s="9">
        <v>1000000</v>
      </c>
      <c r="D24" s="9"/>
      <c r="E24" s="9">
        <v>999818750000</v>
      </c>
      <c r="F24" s="9"/>
      <c r="G24" s="9">
        <v>999818750000</v>
      </c>
      <c r="H24" s="9"/>
      <c r="I24" s="9">
        <v>0</v>
      </c>
      <c r="J24" s="9"/>
      <c r="K24" s="9">
        <v>1000000</v>
      </c>
      <c r="L24" s="9"/>
      <c r="M24" s="9">
        <v>999818750000</v>
      </c>
      <c r="N24" s="9"/>
      <c r="O24" s="9">
        <v>1000000000000</v>
      </c>
      <c r="P24" s="9"/>
      <c r="Q24" s="9">
        <v>-181250000</v>
      </c>
    </row>
    <row r="25" spans="1:17" ht="18.75" x14ac:dyDescent="0.45">
      <c r="A25" s="3" t="s">
        <v>117</v>
      </c>
      <c r="C25" s="9">
        <v>3000310</v>
      </c>
      <c r="D25" s="9"/>
      <c r="E25" s="9">
        <v>2999766193812</v>
      </c>
      <c r="F25" s="9"/>
      <c r="G25" s="9">
        <v>2999766193812</v>
      </c>
      <c r="H25" s="9"/>
      <c r="I25" s="9">
        <v>0</v>
      </c>
      <c r="J25" s="9"/>
      <c r="K25" s="9">
        <v>3000310</v>
      </c>
      <c r="L25" s="9"/>
      <c r="M25" s="9">
        <v>2999766193812</v>
      </c>
      <c r="N25" s="9"/>
      <c r="O25" s="9">
        <v>2762772665437</v>
      </c>
      <c r="P25" s="9"/>
      <c r="Q25" s="9">
        <v>236993528375</v>
      </c>
    </row>
    <row r="26" spans="1:17" ht="18.75" x14ac:dyDescent="0.45">
      <c r="A26" s="3" t="s">
        <v>111</v>
      </c>
      <c r="C26" s="9">
        <v>1596900</v>
      </c>
      <c r="D26" s="9"/>
      <c r="E26" s="9">
        <v>1576335204349</v>
      </c>
      <c r="F26" s="9"/>
      <c r="G26" s="9">
        <v>1573569874856</v>
      </c>
      <c r="H26" s="9"/>
      <c r="I26" s="9">
        <v>2765329493</v>
      </c>
      <c r="J26" s="9"/>
      <c r="K26" s="9">
        <v>1596900</v>
      </c>
      <c r="L26" s="9"/>
      <c r="M26" s="9">
        <v>1576335204349</v>
      </c>
      <c r="N26" s="9"/>
      <c r="O26" s="9">
        <v>1582036700666</v>
      </c>
      <c r="P26" s="9"/>
      <c r="Q26" s="9">
        <v>-5701496316</v>
      </c>
    </row>
    <row r="27" spans="1:17" ht="18.75" x14ac:dyDescent="0.45">
      <c r="A27" s="3" t="s">
        <v>102</v>
      </c>
      <c r="C27" s="9">
        <v>1300000</v>
      </c>
      <c r="D27" s="9"/>
      <c r="E27" s="9">
        <v>1288157479131</v>
      </c>
      <c r="F27" s="9"/>
      <c r="G27" s="9">
        <v>1285895889118</v>
      </c>
      <c r="H27" s="9"/>
      <c r="I27" s="9">
        <v>2261590013</v>
      </c>
      <c r="J27" s="9"/>
      <c r="K27" s="9">
        <v>1300000</v>
      </c>
      <c r="L27" s="9"/>
      <c r="M27" s="9">
        <v>1288157479131</v>
      </c>
      <c r="N27" s="9"/>
      <c r="O27" s="9">
        <v>1273012000000</v>
      </c>
      <c r="P27" s="9"/>
      <c r="Q27" s="9">
        <v>15145479131</v>
      </c>
    </row>
    <row r="28" spans="1:17" ht="18.75" x14ac:dyDescent="0.45">
      <c r="A28" s="3" t="s">
        <v>105</v>
      </c>
      <c r="C28" s="9">
        <v>2105500</v>
      </c>
      <c r="D28" s="9"/>
      <c r="E28" s="9">
        <v>2021732534049</v>
      </c>
      <c r="F28" s="9"/>
      <c r="G28" s="9">
        <v>2017966477270</v>
      </c>
      <c r="H28" s="9"/>
      <c r="I28" s="9">
        <v>3766056779</v>
      </c>
      <c r="J28" s="9"/>
      <c r="K28" s="9">
        <v>2105500</v>
      </c>
      <c r="L28" s="9"/>
      <c r="M28" s="9">
        <v>2021732534049</v>
      </c>
      <c r="N28" s="9"/>
      <c r="O28" s="9">
        <v>1999993395000</v>
      </c>
      <c r="P28" s="9"/>
      <c r="Q28" s="9">
        <v>21739139049</v>
      </c>
    </row>
    <row r="29" spans="1:17" ht="18.75" x14ac:dyDescent="0.45">
      <c r="A29" s="3" t="s">
        <v>99</v>
      </c>
      <c r="C29" s="9">
        <v>3195000</v>
      </c>
      <c r="D29" s="9"/>
      <c r="E29" s="9">
        <v>3169593866966</v>
      </c>
      <c r="F29" s="9"/>
      <c r="G29" s="9">
        <v>3031288219409</v>
      </c>
      <c r="H29" s="9"/>
      <c r="I29" s="9">
        <v>138305647557</v>
      </c>
      <c r="J29" s="9"/>
      <c r="K29" s="9">
        <v>3195000</v>
      </c>
      <c r="L29" s="9"/>
      <c r="M29" s="9">
        <v>3169593866966</v>
      </c>
      <c r="N29" s="9"/>
      <c r="O29" s="9">
        <v>2936597282778</v>
      </c>
      <c r="P29" s="9"/>
      <c r="Q29" s="9">
        <v>232996584188</v>
      </c>
    </row>
    <row r="30" spans="1:17" ht="18.75" x14ac:dyDescent="0.45">
      <c r="A30" s="3" t="s">
        <v>93</v>
      </c>
      <c r="C30" s="9">
        <v>1000000</v>
      </c>
      <c r="D30" s="9"/>
      <c r="E30" s="9">
        <v>999818750000</v>
      </c>
      <c r="F30" s="9"/>
      <c r="G30" s="9">
        <v>999818750000</v>
      </c>
      <c r="H30" s="9"/>
      <c r="I30" s="9">
        <v>0</v>
      </c>
      <c r="J30" s="9"/>
      <c r="K30" s="9">
        <v>1000000</v>
      </c>
      <c r="L30" s="9"/>
      <c r="M30" s="9">
        <v>999818750000</v>
      </c>
      <c r="N30" s="9"/>
      <c r="O30" s="9">
        <v>1000000000000</v>
      </c>
      <c r="P30" s="9"/>
      <c r="Q30" s="9">
        <v>-181250000</v>
      </c>
    </row>
    <row r="31" spans="1:17" ht="18.75" x14ac:dyDescent="0.45">
      <c r="A31" s="3" t="s">
        <v>47</v>
      </c>
      <c r="C31" s="9">
        <v>1839750</v>
      </c>
      <c r="D31" s="9"/>
      <c r="E31" s="9">
        <v>694994853159</v>
      </c>
      <c r="F31" s="9"/>
      <c r="G31" s="9">
        <v>687815837971</v>
      </c>
      <c r="H31" s="9"/>
      <c r="I31" s="9">
        <v>7179015188</v>
      </c>
      <c r="J31" s="9"/>
      <c r="K31" s="9">
        <v>1839750</v>
      </c>
      <c r="L31" s="9"/>
      <c r="M31" s="9">
        <v>694994853159</v>
      </c>
      <c r="N31" s="9"/>
      <c r="O31" s="9">
        <v>592479251644</v>
      </c>
      <c r="P31" s="9"/>
      <c r="Q31" s="9">
        <v>102515601515</v>
      </c>
    </row>
    <row r="32" spans="1:17" ht="18.75" x14ac:dyDescent="0.45">
      <c r="A32" s="3" t="s">
        <v>123</v>
      </c>
      <c r="C32" s="9">
        <v>1993999</v>
      </c>
      <c r="D32" s="9"/>
      <c r="E32" s="9">
        <v>1993637587681</v>
      </c>
      <c r="F32" s="9"/>
      <c r="G32" s="9">
        <v>1993637587681</v>
      </c>
      <c r="H32" s="9"/>
      <c r="I32" s="9">
        <v>0</v>
      </c>
      <c r="J32" s="9"/>
      <c r="K32" s="9">
        <v>1993999</v>
      </c>
      <c r="L32" s="9"/>
      <c r="M32" s="9">
        <v>1993637587681</v>
      </c>
      <c r="N32" s="9"/>
      <c r="O32" s="9">
        <v>1993999000000</v>
      </c>
      <c r="P32" s="9"/>
      <c r="Q32" s="9">
        <v>-361412318</v>
      </c>
    </row>
    <row r="33" spans="1:17" ht="18.75" x14ac:dyDescent="0.45">
      <c r="A33" s="3" t="s">
        <v>51</v>
      </c>
      <c r="C33" s="9">
        <v>3490000</v>
      </c>
      <c r="D33" s="9"/>
      <c r="E33" s="9">
        <v>3989344546783</v>
      </c>
      <c r="F33" s="9"/>
      <c r="G33" s="9">
        <v>3934075126185</v>
      </c>
      <c r="H33" s="9"/>
      <c r="I33" s="9">
        <v>55269420598</v>
      </c>
      <c r="J33" s="9"/>
      <c r="K33" s="9">
        <v>3490000</v>
      </c>
      <c r="L33" s="9"/>
      <c r="M33" s="9">
        <v>3989344546783</v>
      </c>
      <c r="N33" s="9"/>
      <c r="O33" s="9">
        <v>3503188710000</v>
      </c>
      <c r="P33" s="9"/>
      <c r="Q33" s="9">
        <v>486155836783</v>
      </c>
    </row>
    <row r="34" spans="1:17" ht="18.75" x14ac:dyDescent="0.45">
      <c r="A34" s="3" t="s">
        <v>63</v>
      </c>
      <c r="C34" s="9">
        <v>166772</v>
      </c>
      <c r="D34" s="9"/>
      <c r="E34" s="9">
        <v>135811173762</v>
      </c>
      <c r="F34" s="9"/>
      <c r="G34" s="9">
        <v>135219240469</v>
      </c>
      <c r="H34" s="9"/>
      <c r="I34" s="9">
        <v>591933293</v>
      </c>
      <c r="J34" s="9"/>
      <c r="K34" s="9">
        <v>166772</v>
      </c>
      <c r="L34" s="9"/>
      <c r="M34" s="9">
        <v>135811173762</v>
      </c>
      <c r="N34" s="9"/>
      <c r="O34" s="9">
        <v>112467325602</v>
      </c>
      <c r="P34" s="9"/>
      <c r="Q34" s="9">
        <v>23343848160</v>
      </c>
    </row>
    <row r="35" spans="1:17" ht="18.75" x14ac:dyDescent="0.45">
      <c r="A35" s="3" t="s">
        <v>81</v>
      </c>
      <c r="C35" s="9">
        <v>1509020</v>
      </c>
      <c r="D35" s="9"/>
      <c r="E35" s="9">
        <v>1508746490125</v>
      </c>
      <c r="F35" s="9"/>
      <c r="G35" s="9">
        <v>1508723076250</v>
      </c>
      <c r="H35" s="9"/>
      <c r="I35" s="9">
        <v>23413875</v>
      </c>
      <c r="J35" s="9"/>
      <c r="K35" s="9">
        <v>1509020</v>
      </c>
      <c r="L35" s="9"/>
      <c r="M35" s="9">
        <v>1508746490125</v>
      </c>
      <c r="N35" s="9"/>
      <c r="O35" s="9">
        <v>1509020000000</v>
      </c>
      <c r="P35" s="9"/>
      <c r="Q35" s="9">
        <v>-273509875</v>
      </c>
    </row>
    <row r="36" spans="1:17" ht="18.75" x14ac:dyDescent="0.45">
      <c r="A36" s="3" t="s">
        <v>96</v>
      </c>
      <c r="C36" s="9">
        <v>2500000</v>
      </c>
      <c r="D36" s="9"/>
      <c r="E36" s="9">
        <v>2499546875000</v>
      </c>
      <c r="F36" s="9"/>
      <c r="G36" s="9">
        <v>2499546875000</v>
      </c>
      <c r="H36" s="9"/>
      <c r="I36" s="9">
        <v>0</v>
      </c>
      <c r="J36" s="9"/>
      <c r="K36" s="9">
        <v>2500000</v>
      </c>
      <c r="L36" s="9"/>
      <c r="M36" s="9">
        <v>2499546875000</v>
      </c>
      <c r="N36" s="9"/>
      <c r="O36" s="9">
        <v>2500000000000</v>
      </c>
      <c r="P36" s="9"/>
      <c r="Q36" s="9">
        <v>-453125000</v>
      </c>
    </row>
    <row r="37" spans="1:17" ht="18.75" x14ac:dyDescent="0.45">
      <c r="A37" s="3" t="s">
        <v>57</v>
      </c>
      <c r="C37" s="9">
        <v>2500000</v>
      </c>
      <c r="D37" s="9"/>
      <c r="E37" s="9">
        <v>2499546875000</v>
      </c>
      <c r="F37" s="9"/>
      <c r="G37" s="9">
        <v>2499546875000</v>
      </c>
      <c r="H37" s="9"/>
      <c r="I37" s="9">
        <v>0</v>
      </c>
      <c r="J37" s="9"/>
      <c r="K37" s="9">
        <v>2500000</v>
      </c>
      <c r="L37" s="9"/>
      <c r="M37" s="9">
        <v>2499546875000</v>
      </c>
      <c r="N37" s="9"/>
      <c r="O37" s="9">
        <v>2500000000000</v>
      </c>
      <c r="P37" s="9"/>
      <c r="Q37" s="9">
        <v>-453125000</v>
      </c>
    </row>
    <row r="38" spans="1:17" ht="18.75" x14ac:dyDescent="0.45">
      <c r="A38" s="3" t="s">
        <v>72</v>
      </c>
      <c r="C38" s="9">
        <v>45170</v>
      </c>
      <c r="D38" s="9"/>
      <c r="E38" s="9">
        <v>37258495673</v>
      </c>
      <c r="F38" s="9"/>
      <c r="G38" s="9">
        <v>37258495673</v>
      </c>
      <c r="H38" s="9"/>
      <c r="I38" s="9">
        <v>0</v>
      </c>
      <c r="J38" s="9"/>
      <c r="K38" s="9">
        <v>45170</v>
      </c>
      <c r="L38" s="9"/>
      <c r="M38" s="9">
        <v>37258495673</v>
      </c>
      <c r="N38" s="9"/>
      <c r="O38" s="9">
        <v>30258414668</v>
      </c>
      <c r="P38" s="9"/>
      <c r="Q38" s="9">
        <v>7000081005</v>
      </c>
    </row>
    <row r="39" spans="1:17" ht="18.75" x14ac:dyDescent="0.45">
      <c r="A39" s="3" t="s">
        <v>66</v>
      </c>
      <c r="C39" s="9">
        <v>25500</v>
      </c>
      <c r="D39" s="9"/>
      <c r="E39" s="9">
        <v>25140992369</v>
      </c>
      <c r="F39" s="9"/>
      <c r="G39" s="9">
        <v>24733321272</v>
      </c>
      <c r="H39" s="9"/>
      <c r="I39" s="9">
        <v>407671097</v>
      </c>
      <c r="J39" s="9"/>
      <c r="K39" s="9">
        <v>25500</v>
      </c>
      <c r="L39" s="9"/>
      <c r="M39" s="9">
        <v>25140992369</v>
      </c>
      <c r="N39" s="9"/>
      <c r="O39" s="9">
        <v>20187240396</v>
      </c>
      <c r="P39" s="9"/>
      <c r="Q39" s="9">
        <v>4953751973</v>
      </c>
    </row>
    <row r="40" spans="1:17" ht="18.75" x14ac:dyDescent="0.45">
      <c r="A40" s="3" t="s">
        <v>120</v>
      </c>
      <c r="C40" s="9">
        <v>500000</v>
      </c>
      <c r="D40" s="9"/>
      <c r="E40" s="9">
        <v>499909375000</v>
      </c>
      <c r="F40" s="9"/>
      <c r="G40" s="9">
        <v>499909375000</v>
      </c>
      <c r="H40" s="9"/>
      <c r="I40" s="9">
        <v>0</v>
      </c>
      <c r="J40" s="9"/>
      <c r="K40" s="9">
        <v>500000</v>
      </c>
      <c r="L40" s="9"/>
      <c r="M40" s="9">
        <v>499909375000</v>
      </c>
      <c r="N40" s="9"/>
      <c r="O40" s="9">
        <v>500000000000</v>
      </c>
      <c r="P40" s="9"/>
      <c r="Q40" s="9">
        <v>-90625000</v>
      </c>
    </row>
    <row r="41" spans="1:17" ht="18.75" x14ac:dyDescent="0.45">
      <c r="A41" s="3" t="s">
        <v>90</v>
      </c>
      <c r="C41" s="9">
        <v>100</v>
      </c>
      <c r="D41" s="9"/>
      <c r="E41" s="9">
        <v>100981693</v>
      </c>
      <c r="F41" s="9"/>
      <c r="G41" s="9">
        <v>100981693</v>
      </c>
      <c r="H41" s="9"/>
      <c r="I41" s="9">
        <v>0</v>
      </c>
      <c r="J41" s="9"/>
      <c r="K41" s="9">
        <v>100</v>
      </c>
      <c r="L41" s="9"/>
      <c r="M41" s="9">
        <v>100981693</v>
      </c>
      <c r="N41" s="9"/>
      <c r="O41" s="9">
        <v>100981693</v>
      </c>
      <c r="P41" s="9"/>
      <c r="Q41" s="9">
        <v>0</v>
      </c>
    </row>
    <row r="42" spans="1:17" ht="18.75" x14ac:dyDescent="0.45">
      <c r="A42" s="3" t="s">
        <v>87</v>
      </c>
      <c r="C42" s="9">
        <v>2597880</v>
      </c>
      <c r="D42" s="9"/>
      <c r="E42" s="9">
        <v>2623383225592</v>
      </c>
      <c r="F42" s="9"/>
      <c r="G42" s="9">
        <v>2627330812500</v>
      </c>
      <c r="H42" s="9"/>
      <c r="I42" s="9">
        <v>-3947586907</v>
      </c>
      <c r="J42" s="9"/>
      <c r="K42" s="9">
        <v>2597880</v>
      </c>
      <c r="L42" s="9"/>
      <c r="M42" s="9">
        <v>2623383225592</v>
      </c>
      <c r="N42" s="9"/>
      <c r="O42" s="9">
        <v>2597880000000</v>
      </c>
      <c r="P42" s="9"/>
      <c r="Q42" s="9">
        <v>25503225592</v>
      </c>
    </row>
    <row r="43" spans="1:17" ht="18.75" x14ac:dyDescent="0.45">
      <c r="A43" s="3" t="s">
        <v>126</v>
      </c>
      <c r="C43" s="9">
        <v>1999000</v>
      </c>
      <c r="D43" s="9"/>
      <c r="E43" s="9">
        <v>1998637681250</v>
      </c>
      <c r="F43" s="9"/>
      <c r="G43" s="9">
        <v>1998637681250</v>
      </c>
      <c r="H43" s="9"/>
      <c r="I43" s="9">
        <v>0</v>
      </c>
      <c r="J43" s="9"/>
      <c r="K43" s="9">
        <v>1999000</v>
      </c>
      <c r="L43" s="9"/>
      <c r="M43" s="9">
        <v>1998637681250</v>
      </c>
      <c r="N43" s="9"/>
      <c r="O43" s="9">
        <v>1999000000000</v>
      </c>
      <c r="P43" s="9"/>
      <c r="Q43" s="9">
        <v>-362318750</v>
      </c>
    </row>
    <row r="44" spans="1:17" ht="18.75" x14ac:dyDescent="0.45">
      <c r="A44" s="3" t="s">
        <v>84</v>
      </c>
      <c r="C44" s="9">
        <v>2000000</v>
      </c>
      <c r="D44" s="9"/>
      <c r="E44" s="9">
        <v>1999637500000</v>
      </c>
      <c r="F44" s="9"/>
      <c r="G44" s="9">
        <v>1999637500000</v>
      </c>
      <c r="H44" s="9"/>
      <c r="I44" s="9">
        <v>0</v>
      </c>
      <c r="J44" s="9"/>
      <c r="K44" s="9">
        <v>2000000</v>
      </c>
      <c r="L44" s="9"/>
      <c r="M44" s="9">
        <v>1999637500000</v>
      </c>
      <c r="N44" s="9"/>
      <c r="O44" s="9">
        <v>2000000000000</v>
      </c>
      <c r="P44" s="9"/>
      <c r="Q44" s="9">
        <v>-362500000</v>
      </c>
    </row>
    <row r="45" spans="1:17" ht="18.75" x14ac:dyDescent="0.45">
      <c r="A45" s="3" t="s">
        <v>75</v>
      </c>
      <c r="C45" s="9">
        <v>38458</v>
      </c>
      <c r="D45" s="9"/>
      <c r="E45" s="9">
        <v>34306008508</v>
      </c>
      <c r="F45" s="9"/>
      <c r="G45" s="9">
        <v>33999938314</v>
      </c>
      <c r="H45" s="9"/>
      <c r="I45" s="9">
        <v>306070194</v>
      </c>
      <c r="J45" s="9"/>
      <c r="K45" s="9">
        <v>38458</v>
      </c>
      <c r="L45" s="9"/>
      <c r="M45" s="9">
        <v>34306008508</v>
      </c>
      <c r="N45" s="9"/>
      <c r="O45" s="9">
        <v>27498484444</v>
      </c>
      <c r="P45" s="9"/>
      <c r="Q45" s="9">
        <v>6807524064</v>
      </c>
    </row>
    <row r="46" spans="1:17" ht="18.75" x14ac:dyDescent="0.45">
      <c r="A46" s="3" t="s">
        <v>114</v>
      </c>
      <c r="C46" s="9">
        <v>4100</v>
      </c>
      <c r="D46" s="9"/>
      <c r="E46" s="9">
        <v>4091058361</v>
      </c>
      <c r="F46" s="9"/>
      <c r="G46" s="9">
        <v>4099215882</v>
      </c>
      <c r="H46" s="9"/>
      <c r="I46" s="9">
        <v>-8157520</v>
      </c>
      <c r="J46" s="9"/>
      <c r="K46" s="9">
        <v>4100</v>
      </c>
      <c r="L46" s="9"/>
      <c r="M46" s="9">
        <v>4091058361</v>
      </c>
      <c r="N46" s="9"/>
      <c r="O46" s="9">
        <v>3812308893</v>
      </c>
      <c r="P46" s="9"/>
      <c r="Q46" s="9">
        <v>278749468</v>
      </c>
    </row>
    <row r="47" spans="1:17" ht="18.75" x14ac:dyDescent="0.45">
      <c r="A47" s="3" t="s">
        <v>78</v>
      </c>
      <c r="C47" s="9">
        <v>6499900</v>
      </c>
      <c r="D47" s="9"/>
      <c r="E47" s="9">
        <v>6563709112056</v>
      </c>
      <c r="F47" s="9"/>
      <c r="G47" s="9">
        <v>6563709112056</v>
      </c>
      <c r="H47" s="9"/>
      <c r="I47" s="9">
        <v>0</v>
      </c>
      <c r="J47" s="9"/>
      <c r="K47" s="9">
        <v>6499900</v>
      </c>
      <c r="L47" s="9"/>
      <c r="M47" s="9">
        <v>6563709112056</v>
      </c>
      <c r="N47" s="9"/>
      <c r="O47" s="9">
        <v>6499900000000</v>
      </c>
      <c r="P47" s="9"/>
      <c r="Q47" s="9">
        <v>63809112056</v>
      </c>
    </row>
    <row r="48" spans="1:17" ht="18.75" x14ac:dyDescent="0.45">
      <c r="A48" s="3" t="s">
        <v>69</v>
      </c>
      <c r="C48" s="9">
        <v>156899</v>
      </c>
      <c r="D48" s="9"/>
      <c r="E48" s="9">
        <v>98044101285</v>
      </c>
      <c r="F48" s="9"/>
      <c r="G48" s="9">
        <v>98789236454</v>
      </c>
      <c r="H48" s="9"/>
      <c r="I48" s="9">
        <v>-745135168</v>
      </c>
      <c r="J48" s="9"/>
      <c r="K48" s="9">
        <v>156899</v>
      </c>
      <c r="L48" s="9"/>
      <c r="M48" s="9">
        <v>98044101285</v>
      </c>
      <c r="N48" s="9"/>
      <c r="O48" s="9">
        <v>83637896726</v>
      </c>
      <c r="P48" s="9"/>
      <c r="Q48" s="9">
        <v>14406204559</v>
      </c>
    </row>
    <row r="49" spans="1:17" ht="18.75" x14ac:dyDescent="0.45">
      <c r="A49" s="3" t="s">
        <v>54</v>
      </c>
      <c r="C49" s="9">
        <v>3466000</v>
      </c>
      <c r="D49" s="9"/>
      <c r="E49" s="9">
        <v>3299158538681</v>
      </c>
      <c r="F49" s="9"/>
      <c r="G49" s="9">
        <v>3255716019358</v>
      </c>
      <c r="H49" s="9"/>
      <c r="I49" s="9">
        <v>43442519323</v>
      </c>
      <c r="J49" s="9"/>
      <c r="K49" s="9">
        <v>3466000</v>
      </c>
      <c r="L49" s="9"/>
      <c r="M49" s="9">
        <v>3299158538681</v>
      </c>
      <c r="N49" s="9"/>
      <c r="O49" s="9">
        <v>2999947776000</v>
      </c>
      <c r="P49" s="9"/>
      <c r="Q49" s="9">
        <f>299210762681+4908</f>
        <v>299210767589</v>
      </c>
    </row>
    <row r="50" spans="1:17" ht="18.75" thickBot="1" x14ac:dyDescent="0.45">
      <c r="C50" s="16">
        <f>SUM(C8:C49)</f>
        <v>347791247</v>
      </c>
      <c r="D50" s="9"/>
      <c r="E50" s="16">
        <f>SUM(E8:E49)</f>
        <v>47513046045545</v>
      </c>
      <c r="F50" s="9"/>
      <c r="G50" s="16">
        <f>SUM(G8:G49)</f>
        <v>47145463855942</v>
      </c>
      <c r="H50" s="9"/>
      <c r="I50" s="16">
        <f>SUM(I8:I49)</f>
        <v>367582189608</v>
      </c>
      <c r="J50" s="9"/>
      <c r="K50" s="16">
        <f>SUM(K8:K49)</f>
        <v>347791247</v>
      </c>
      <c r="L50" s="9"/>
      <c r="M50" s="16">
        <f>SUM(M8:M49)</f>
        <v>47513046045545</v>
      </c>
      <c r="N50" s="9"/>
      <c r="O50" s="16">
        <f>SUM(O8:O49)</f>
        <v>45656550530232</v>
      </c>
      <c r="P50" s="9"/>
      <c r="Q50" s="16">
        <f>SUM(Q8:Q49)</f>
        <v>1856495520224</v>
      </c>
    </row>
    <row r="51" spans="1:17" ht="18.75" thickTop="1" x14ac:dyDescent="0.4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3" spans="1:17" x14ac:dyDescent="0.4">
      <c r="Q53" s="26"/>
    </row>
    <row r="54" spans="1:17" x14ac:dyDescent="0.4">
      <c r="Q54" s="25"/>
    </row>
    <row r="55" spans="1:17" x14ac:dyDescent="0.4">
      <c r="Q55" s="27"/>
    </row>
  </sheetData>
  <mergeCells count="7">
    <mergeCell ref="A2:Q2"/>
    <mergeCell ref="A3:Q3"/>
    <mergeCell ref="A4:Q4"/>
    <mergeCell ref="Q7"/>
    <mergeCell ref="K6:Q6"/>
    <mergeCell ref="A6:A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Sheet1</vt:lpstr>
      <vt:lpstr>درآمد سپرده بانکی</vt:lpstr>
      <vt:lpstr>سایر درآمدها</vt:lpstr>
      <vt:lpstr>جمع درآمدها</vt:lpstr>
      <vt:lpstr>'اوراق مشارکت'!Print_Area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Parisa Gharavi</dc:creator>
  <cp:lastModifiedBy>Parisa Gharavi</cp:lastModifiedBy>
  <cp:lastPrinted>2022-12-31T13:25:44Z</cp:lastPrinted>
  <dcterms:created xsi:type="dcterms:W3CDTF">2022-12-31T12:33:54Z</dcterms:created>
  <dcterms:modified xsi:type="dcterms:W3CDTF">2022-12-31T14:00:40Z</dcterms:modified>
</cp:coreProperties>
</file>