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F3F52A02-0383-463B-9FF2-816EAA972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1" l="1"/>
  <c r="G10" i="15"/>
  <c r="E10" i="15"/>
  <c r="C12" i="14"/>
  <c r="E12" i="14"/>
  <c r="K76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8" i="13"/>
  <c r="G76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8" i="13"/>
  <c r="E76" i="13"/>
  <c r="O22" i="12"/>
  <c r="C48" i="12"/>
  <c r="E48" i="12"/>
  <c r="G48" i="12"/>
  <c r="I48" i="12"/>
  <c r="K48" i="12"/>
  <c r="M48" i="12"/>
  <c r="O48" i="12"/>
  <c r="Q48" i="12"/>
  <c r="U32" i="11"/>
  <c r="Q35" i="10"/>
  <c r="Q37" i="10" s="1"/>
  <c r="C37" i="10"/>
  <c r="E37" i="10"/>
  <c r="G37" i="10"/>
  <c r="I37" i="10"/>
  <c r="K37" i="10"/>
  <c r="M37" i="10"/>
  <c r="O37" i="10"/>
  <c r="Q10" i="9"/>
  <c r="M15" i="8"/>
  <c r="K15" i="8"/>
  <c r="I15" i="8"/>
  <c r="S15" i="8" l="1"/>
  <c r="S14" i="8"/>
  <c r="Q15" i="8"/>
  <c r="O15" i="8"/>
  <c r="I100" i="7"/>
  <c r="K100" i="7"/>
  <c r="M100" i="7"/>
  <c r="Q100" i="7"/>
  <c r="O100" i="7"/>
  <c r="S11" i="7"/>
  <c r="S10" i="7"/>
  <c r="S100" i="7" s="1"/>
  <c r="S43" i="6"/>
  <c r="S8" i="6"/>
  <c r="S9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10" i="6"/>
  <c r="K15" i="4"/>
  <c r="AK37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11" i="3"/>
  <c r="AK10" i="3"/>
  <c r="AK9" i="3"/>
  <c r="Y9" i="1"/>
  <c r="Y10" i="1"/>
  <c r="Y11" i="1"/>
  <c r="Y22" i="1"/>
  <c r="Y13" i="1"/>
  <c r="Y14" i="1"/>
  <c r="Y15" i="1"/>
  <c r="Y16" i="1"/>
  <c r="Y17" i="1"/>
  <c r="Y18" i="1"/>
  <c r="Y19" i="1"/>
  <c r="Y20" i="1"/>
  <c r="Y21" i="1"/>
  <c r="Y12" i="1"/>
  <c r="C10" i="15"/>
  <c r="I76" i="13"/>
  <c r="S32" i="11"/>
  <c r="Q32" i="11"/>
  <c r="O32" i="11"/>
  <c r="M32" i="11"/>
  <c r="I32" i="11"/>
  <c r="G32" i="11"/>
  <c r="E32" i="11"/>
  <c r="C32" i="11"/>
  <c r="C47" i="9"/>
  <c r="E47" i="9"/>
  <c r="G47" i="9"/>
  <c r="I47" i="9"/>
  <c r="K47" i="9"/>
  <c r="M47" i="9"/>
  <c r="O47" i="9"/>
  <c r="Q47" i="9"/>
  <c r="Q43" i="6"/>
  <c r="O43" i="6"/>
  <c r="M43" i="6"/>
  <c r="K43" i="6"/>
  <c r="AA37" i="3" l="1"/>
  <c r="AC37" i="3"/>
  <c r="AE37" i="3"/>
  <c r="AG37" i="3"/>
  <c r="AI37" i="3"/>
  <c r="Y37" i="3"/>
  <c r="W37" i="3"/>
  <c r="U37" i="3"/>
  <c r="S37" i="3"/>
  <c r="Q37" i="3"/>
  <c r="O37" i="3"/>
  <c r="Q10" i="2"/>
  <c r="M10" i="2"/>
  <c r="K10" i="2"/>
  <c r="I10" i="2"/>
  <c r="E10" i="2"/>
  <c r="C10" i="2"/>
  <c r="W22" i="1"/>
  <c r="U22" i="1"/>
  <c r="S22" i="1"/>
  <c r="Q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<sst xmlns="http://schemas.openxmlformats.org/spreadsheetml/2006/main" count="1274" uniqueCount="344">
  <si>
    <t>صندوق سرمایه‌گذاری با درآمد ثابت نگین سامان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</si>
  <si>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</si>
  <si>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</si>
  <si>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</si>
  <si>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</si>
  <si>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</si>
  <si>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</si>
  <si>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</si>
  <si>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</si>
  <si>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</si>
  <si>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</si>
  <si>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</si>
  <si>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</si>
  <si>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</si>
  <si>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</si>
  <si>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</si>
  <si>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آوای پارس70%تادیه</t>
  </si>
  <si>
    <t>بیمه اتکایی تهران رواک50%تادیه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</si>
  <si>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</si>
  <si>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</si>
  <si>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</si>
  <si>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</si>
  <si>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صندوق س آوای تاراز زاگرس-سهام</t>
  </si>
  <si>
    <t>صندوق س تجارت شاخصی کاردان</t>
  </si>
  <si>
    <t>صندوق س. سهام زرین کوروش-س</t>
  </si>
  <si>
    <t>صندوق س.آرمان سپهر آشنا-م</t>
  </si>
  <si>
    <t>ح . سرمایه‌گذاری‌ ملی‌ایران‌</t>
  </si>
  <si>
    <t>صندوق س. ثروت هیوا-س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</si>
  <si>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</si>
  <si>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</si>
  <si>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</si>
  <si>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</si>
  <si>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</si>
  <si>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</si>
  <si>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</si>
  <si>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</si>
  <si>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</si>
  <si>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</si>
  <si>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</si>
  <si>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</si>
  <si>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</si>
  <si>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</si>
  <si>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</si>
  <si>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</si>
  <si>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</si>
  <si>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</si>
  <si>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</si>
  <si>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</si>
  <si>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</si>
  <si>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</si>
  <si>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</si>
  <si>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</si>
  <si>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</si>
  <si>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</si>
  <si>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</si>
  <si>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</si>
  <si>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</si>
  <si>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</si>
  <si>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</si>
  <si>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</si>
  <si>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</si>
  <si>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</si>
  <si>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</si>
  <si>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</si>
  <si>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</si>
  <si>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</si>
  <si>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</si>
  <si>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</si>
  <si>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</si>
  <si>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</si>
  <si>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</si>
  <si>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</si>
  <si>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</si>
  <si>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</si>
  <si>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</si>
  <si>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</si>
  <si>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</si>
  <si>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</si>
  <si>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</si>
  <si>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</si>
  <si>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</si>
  <si>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</si>
  <si>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</si>
  <si>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</si>
  <si>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</si>
  <si>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</si>
  <si>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</si>
  <si>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</si>
  <si>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</si>
  <si>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</si>
  <si>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</si>
  <si>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</si>
  <si>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</si>
  <si>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</si>
  <si>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</si>
  <si>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</si>
  <si>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</si>
  <si>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</si>
  <si>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</si>
  <si>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</si>
  <si>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</si>
  <si>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</si>
  <si>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</si>
  <si>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</si>
  <si>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</si>
  <si>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</si>
  <si>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</si>
  <si>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</si>
  <si>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</si>
  <si>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</si>
  <si>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</si>
  <si>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</si>
  <si>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</si>
  <si>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</si>
  <si>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</si>
  <si>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</si>
  <si>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</si>
  <si>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</si>
  <si>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</si>
  <si>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</si>
  <si>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</si>
  <si>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</si>
  <si>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</si>
  <si>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</si>
  <si>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سلف میلگرد آتیه خاورمیانه</t>
  </si>
  <si>
    <t>1400/10/12</t>
  </si>
  <si>
    <t>1401/10/12</t>
  </si>
  <si>
    <t>قیمت پایانی</t>
  </si>
  <si>
    <t>قیمت پس از تعدیل</t>
  </si>
  <si>
    <t>درصد تعدیل</t>
  </si>
  <si>
    <t>ارزش ناشی از تعدیل قیمت</t>
  </si>
  <si>
    <t>2.43%</t>
  </si>
  <si>
    <t>4.11%</t>
  </si>
  <si>
    <t>-1.79%</t>
  </si>
  <si>
    <t>5.26%</t>
  </si>
  <si>
    <t>-3.42%</t>
  </si>
  <si>
    <t>0.49%</t>
  </si>
  <si>
    <t>-4.50%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</si>
  <si>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</si>
  <si>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</si>
  <si>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</si>
  <si>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</si>
  <si>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گواهی سپرده مدت دار ویژه سرمایه گذاری بانک تجارت</t>
  </si>
  <si>
    <t>1402/05/19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</si>
  <si>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</si>
  <si>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</si>
  <si>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</si>
  <si>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</si>
  <si>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</si>
  <si>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</si>
  <si>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</si>
  <si>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</si>
  <si>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</si>
  <si>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</si>
  <si>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</si>
  <si>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</si>
  <si>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</si>
  <si>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</si>
  <si>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</si>
  <si>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</si>
  <si>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</si>
  <si>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</si>
  <si>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</si>
  <si>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</si>
  <si>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</si>
  <si>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</si>
  <si>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</si>
  <si>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</si>
  <si>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</si>
  <si>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</si>
  <si>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</si>
  <si>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</si>
  <si>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</si>
  <si>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</si>
  <si>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</si>
  <si>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</si>
  <si>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</si>
  <si>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</si>
  <si>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</si>
  <si>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مطهری مهرداد</t>
  </si>
  <si>
    <t>43094890</t>
  </si>
  <si>
    <t>سپرده بلند مدت</t>
  </si>
  <si>
    <t>1401/01/16</t>
  </si>
  <si>
    <t>بانک رفاه سعادت آباد</t>
  </si>
  <si>
    <t>332043253</t>
  </si>
  <si>
    <t>1401/02/05</t>
  </si>
  <si>
    <t>بانک تجارت پالایشگاه تهران</t>
  </si>
  <si>
    <t>6501833922</t>
  </si>
  <si>
    <t>1401/03/08</t>
  </si>
  <si>
    <t>0515-60-332-000000199</t>
  </si>
  <si>
    <t>1401/03/30</t>
  </si>
  <si>
    <t>6501834015</t>
  </si>
  <si>
    <t>0515-60-332-000000202</t>
  </si>
  <si>
    <t>1401/04/01</t>
  </si>
  <si>
    <t>279-9012-14681876-15</t>
  </si>
  <si>
    <t>1401/04/05</t>
  </si>
  <si>
    <t>بانک سامان قائم مقام</t>
  </si>
  <si>
    <t>866-111-13470000-1</t>
  </si>
  <si>
    <t>بانک پارسیان پاچنار</t>
  </si>
  <si>
    <t>47001229024602</t>
  </si>
  <si>
    <t>1401/04/07</t>
  </si>
  <si>
    <t>40107041308606</t>
  </si>
  <si>
    <t>بانک پاسارگاد پارک ملت(ارمغان)</t>
  </si>
  <si>
    <t>27990121468187616</t>
  </si>
  <si>
    <t>1401/04/15</t>
  </si>
  <si>
    <t>279-9012-14681876-17</t>
  </si>
  <si>
    <t>1401/04/21</t>
  </si>
  <si>
    <t>051560332000000238</t>
  </si>
  <si>
    <t>1401/04/26</t>
  </si>
  <si>
    <t>0515-60-332-000000252</t>
  </si>
  <si>
    <t>1401/05/03</t>
  </si>
  <si>
    <t>051560332000000262</t>
  </si>
  <si>
    <t>1401/05/09</t>
  </si>
  <si>
    <t>0515-60-332-000000281</t>
  </si>
  <si>
    <t>1401/05/22</t>
  </si>
  <si>
    <t>بانک اقتصاد نوین شهران</t>
  </si>
  <si>
    <t>184-283-6681650-1</t>
  </si>
  <si>
    <t>1401/05/26</t>
  </si>
  <si>
    <t>بانک سامان زعفرانیه</t>
  </si>
  <si>
    <t>864-111-13470000-1</t>
  </si>
  <si>
    <t>1401/06/02</t>
  </si>
  <si>
    <t>864-111-13470000-2</t>
  </si>
  <si>
    <t>1401/06/06</t>
  </si>
  <si>
    <t>864-111-13470000-3</t>
  </si>
  <si>
    <t>1401/06/12</t>
  </si>
  <si>
    <t>بانک خاورمیانه مهستان</t>
  </si>
  <si>
    <t>1005-10-810-707074711</t>
  </si>
  <si>
    <t>1401/06/15</t>
  </si>
  <si>
    <t>بانک تجارت کوی فاطمیه</t>
  </si>
  <si>
    <t>1018600168</t>
  </si>
  <si>
    <t>1401/06/16</t>
  </si>
  <si>
    <t>279-9012-14681876-18</t>
  </si>
  <si>
    <t>279.9012.14681876.19</t>
  </si>
  <si>
    <t>1401/06/20</t>
  </si>
  <si>
    <t>205-283-6681650-10</t>
  </si>
  <si>
    <t>1401/06/24</t>
  </si>
  <si>
    <t>صورت وضعیت درآمدها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</si>
  <si>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</si>
  <si>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</si>
  <si>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</si>
  <si>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</si>
  <si>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</si>
  <si>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</si>
  <si>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</si>
  <si>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</si>
  <si>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</si>
  <si>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1400/11/13</t>
  </si>
  <si>
    <t>مرابحه عام دولت3-ش.خ 0103</t>
  </si>
  <si>
    <t>مرابحه عام دولت3-ش.خ 0104</t>
  </si>
  <si>
    <t>1401/04/03</t>
  </si>
  <si>
    <t>اوراق مشارکت شرکت واحد اتوبوسرانی شهر کرج</t>
  </si>
  <si>
    <t>1401/04/20</t>
  </si>
  <si>
    <t>اوراق مشارکت اتوبوسرانی قم</t>
  </si>
  <si>
    <t>مرابحه عام دولت5-ش.خ 0010</t>
  </si>
  <si>
    <t>1400/10/25</t>
  </si>
  <si>
    <t>بانک تجارت آفریقا</t>
  </si>
  <si>
    <t xml:space="preserve">موسسه اعتباری ملل شیراز </t>
  </si>
  <si>
    <t>بانک تجارت میرداماد شرقی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</si>
  <si>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</si>
  <si>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</si>
  <si>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</si>
  <si>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</si>
  <si>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</si>
  <si>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</si>
  <si>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</si>
  <si>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</si>
  <si>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</si>
  <si>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</si>
  <si>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</si>
  <si>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</si>
  <si>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</si>
  <si>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</si>
  <si>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</si>
  <si>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</si>
  <si>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</si>
  <si>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</si>
  <si>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سیمرغ</t>
  </si>
  <si>
    <t>ح.تجلی توسعه معادن و فلزات</t>
  </si>
  <si>
    <t>تجلی توسعه معادن و فلزات</t>
  </si>
  <si>
    <t>شیشه‌ همدان‌</t>
  </si>
  <si>
    <t>ریل پرداز نو آفرین</t>
  </si>
  <si>
    <t>صنایع شیمیایی کیمیاگران امروز</t>
  </si>
  <si>
    <t>سرمایه گذاری دارویی تامین</t>
  </si>
  <si>
    <t>اسنادخزانه-م15بودجه98-010406</t>
  </si>
  <si>
    <t>اسنادخزانه-م21بودجه98-020906</t>
  </si>
  <si>
    <t>اسنادخزانه-م18بودجه98-010614</t>
  </si>
  <si>
    <t>اسنادخزانه-م17بودجه99-010226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</si>
  <si>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</si>
  <si>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</si>
  <si>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</si>
  <si>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</si>
  <si>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</si>
  <si>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</si>
  <si>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</si>
  <si>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</si>
  <si>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</si>
  <si>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</si>
  <si>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</si>
  <si>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</si>
  <si>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</si>
  <si>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</si>
  <si>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205-283-6681650-1</t>
  </si>
  <si>
    <t>205-283-6681650-2</t>
  </si>
  <si>
    <t>98038868</t>
  </si>
  <si>
    <t>205-283-6681650-3</t>
  </si>
  <si>
    <t>866-112-13470000-1</t>
  </si>
  <si>
    <t>205-283-6681650-4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</si>
  <si>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</si>
  <si>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</si>
  <si>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</si>
  <si>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</si>
  <si>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</si>
  <si>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</si>
  <si>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866-112-13470000-2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</si>
  <si>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</si>
  <si>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</si>
  <si>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</si>
  <si>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</si>
  <si>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</si>
  <si>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</si>
  <si>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</si>
  <si>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051560304000000172</t>
  </si>
  <si>
    <t>051560304000000175</t>
  </si>
  <si>
    <t>35442995</t>
  </si>
  <si>
    <t>332043277</t>
  </si>
  <si>
    <t>279-9012-14681876-12</t>
  </si>
  <si>
    <t>6501729971</t>
  </si>
  <si>
    <t>279-9012-14681876-13</t>
  </si>
  <si>
    <t>205-283-6681650-9</t>
  </si>
  <si>
    <t>051560304000000193</t>
  </si>
  <si>
    <t>279-9012-14681876-14</t>
  </si>
  <si>
    <t>28802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</si>
  <si>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</si>
  <si>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</si>
  <si>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</si>
  <si>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</si>
  <si>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</si>
  <si>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</si>
  <si>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</si>
  <si>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سلف موازي متانول بوشهر 025</t>
  </si>
  <si>
    <t>-</t>
  </si>
  <si>
    <t>سرمایه‌گذاری‌توکافولاد</t>
  </si>
  <si>
    <t>1400/03/23</t>
  </si>
  <si>
    <t>تعدیل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</si>
</sst>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81" formatCode="#,##0.00\ ;[Black]\(#,##0.00\);\-\ "/>
    <numFmt numFmtId="182" formatCode="#,##0.000\ ;[Black]\(#,##0.000\);\-\ "/>
  </numFmts>
  <fonts count="8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8"/>
      <color rgb="FF000000"/>
      <name val="B Mitra"/>
      <charset val="178"/>
    </font>
    <font>
      <b/>
      <sz val="20"/>
      <color rgb="FF000000"/>
      <name val="B Mitra"/>
      <charset val="178"/>
    </font>
    <font>
      <sz val="20"/>
      <name val="B Mitra"/>
      <charset val="178"/>
    </font>
    <font>
      <b/>
      <sz val="2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/>
    <xf numFmtId="164" fontId="1" fillId="0" borderId="4" xfId="0" applyNumberFormat="1" applyFont="1" applyBorder="1"/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0" xfId="0" applyNumberFormat="1" applyFont="1"/>
    <xf numFmtId="4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4" xfId="0" applyNumberFormat="1" applyFont="1" applyFill="1" applyBorder="1"/>
    <xf numFmtId="0" fontId="1" fillId="0" borderId="0" xfId="0" applyFont="1" applyFill="1"/>
    <xf numFmtId="181" fontId="1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164" fontId="6" fillId="0" borderId="0" xfId="0" applyNumberFormat="1" applyFont="1"/>
    <xf numFmtId="164" fontId="6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8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6"/>
  <sheetViews>
    <sheetView rightToLeft="1" tabSelected="1" topLeftCell="A4" workbookViewId="0">
      <selection activeCell="M14" sqref="M14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5" customWidth="1"/>
    <col min="10" max="10" width="1" style="5" customWidth="1"/>
    <col min="11" max="11" width="19.5703125" style="5" bestFit="1" customWidth="1"/>
    <col min="12" max="12" width="1" style="5" customWidth="1"/>
    <col min="13" max="13" width="9.140625" style="5" customWidth="1"/>
    <col min="14" max="14" width="1" style="5" customWidth="1"/>
    <col min="15" max="15" width="14.85546875" style="5" bestFit="1" customWidth="1"/>
    <col min="16" max="16" width="1" style="5" customWidth="1"/>
    <col min="17" max="17" width="9.5703125" style="5" bestFit="1" customWidth="1"/>
    <col min="18" max="18" width="1" style="5" customWidth="1"/>
    <col min="19" max="19" width="13.7109375" style="5" bestFit="1" customWidth="1"/>
    <col min="20" max="20" width="1" style="5" customWidth="1"/>
    <col min="21" max="21" width="19.5703125" style="5" bestFit="1" customWidth="1"/>
    <col min="22" max="22" width="1" style="5" customWidth="1"/>
    <col min="23" max="23" width="25.42578125" style="5" bestFit="1" customWidth="1"/>
    <col min="24" max="24" width="1" style="5" customWidth="1"/>
    <col min="25" max="25" width="24.7109375" style="5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7.75" x14ac:dyDescent="0.4">
      <c r="A6" s="20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7.75" x14ac:dyDescent="0.4">
      <c r="A7" s="20" t="s">
        <v>3</v>
      </c>
      <c r="C7" s="19" t="s">
        <v>7</v>
      </c>
      <c r="E7" s="19" t="s">
        <v>8</v>
      </c>
      <c r="G7" s="19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19" t="s">
        <v>7</v>
      </c>
      <c r="S7" s="19" t="s">
        <v>12</v>
      </c>
      <c r="U7" s="20" t="s">
        <v>8</v>
      </c>
      <c r="W7" s="20" t="s">
        <v>9</v>
      </c>
      <c r="Y7" s="17" t="s">
        <v>338</v>
      </c>
    </row>
    <row r="8" spans="1:25" ht="27.75" x14ac:dyDescent="0.4">
      <c r="A8" s="18" t="s">
        <v>3</v>
      </c>
      <c r="C8" s="18" t="s">
        <v>7</v>
      </c>
      <c r="E8" s="18" t="s">
        <v>8</v>
      </c>
      <c r="G8" s="18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18.75" x14ac:dyDescent="0.45">
      <c r="A9" s="2" t="s">
        <v>15</v>
      </c>
      <c r="C9" s="3">
        <v>2500000</v>
      </c>
      <c r="E9" s="3">
        <v>50045399997</v>
      </c>
      <c r="G9" s="3">
        <v>41178521250</v>
      </c>
      <c r="I9" s="6">
        <v>0</v>
      </c>
      <c r="K9" s="6">
        <v>0</v>
      </c>
      <c r="M9" s="7">
        <v>-2500000</v>
      </c>
      <c r="O9" s="6">
        <v>40922665264</v>
      </c>
      <c r="Q9" s="6">
        <v>0</v>
      </c>
      <c r="S9" s="6">
        <v>0</v>
      </c>
      <c r="U9" s="6">
        <v>0</v>
      </c>
      <c r="W9" s="6">
        <v>0</v>
      </c>
      <c r="Y9" s="14">
        <f t="shared" ref="Y9:Y11" si="0">W9/79161637069096*100</f>
        <v>0</v>
      </c>
    </row>
    <row r="10" spans="1:25" ht="18.75" x14ac:dyDescent="0.45">
      <c r="A10" s="2" t="s">
        <v>16</v>
      </c>
      <c r="C10" s="3">
        <v>38137</v>
      </c>
      <c r="E10" s="3">
        <v>26720136</v>
      </c>
      <c r="G10" s="3">
        <v>26537059.395</v>
      </c>
      <c r="I10" s="6">
        <v>0</v>
      </c>
      <c r="K10" s="6">
        <v>0</v>
      </c>
      <c r="M10" s="7">
        <v>0</v>
      </c>
      <c r="O10" s="6">
        <v>0</v>
      </c>
      <c r="Q10" s="6">
        <v>38137</v>
      </c>
      <c r="S10" s="6">
        <v>700</v>
      </c>
      <c r="U10" s="6">
        <v>26720136</v>
      </c>
      <c r="W10" s="6">
        <v>26537059.395</v>
      </c>
      <c r="Y10" s="14">
        <f t="shared" si="0"/>
        <v>3.352262582927284E-5</v>
      </c>
    </row>
    <row r="11" spans="1:25" ht="18.75" x14ac:dyDescent="0.45">
      <c r="A11" s="2" t="s">
        <v>17</v>
      </c>
      <c r="C11" s="3">
        <v>108054</v>
      </c>
      <c r="E11" s="3">
        <v>54076054</v>
      </c>
      <c r="G11" s="3">
        <v>53705539.350000001</v>
      </c>
      <c r="I11" s="6">
        <v>0</v>
      </c>
      <c r="K11" s="6">
        <v>0</v>
      </c>
      <c r="M11" s="7">
        <v>0</v>
      </c>
      <c r="O11" s="6">
        <v>0</v>
      </c>
      <c r="Q11" s="6">
        <v>108054</v>
      </c>
      <c r="S11" s="6">
        <v>500</v>
      </c>
      <c r="U11" s="6">
        <v>54076054</v>
      </c>
      <c r="W11" s="6">
        <v>53705539.350000001</v>
      </c>
      <c r="Y11" s="14">
        <f t="shared" si="0"/>
        <v>6.7842886198934065E-5</v>
      </c>
    </row>
    <row r="12" spans="1:25" ht="18.75" x14ac:dyDescent="0.45">
      <c r="A12" s="2" t="s">
        <v>18</v>
      </c>
      <c r="C12" s="3">
        <v>59405940</v>
      </c>
      <c r="E12" s="3">
        <v>780238653285</v>
      </c>
      <c r="G12" s="3">
        <v>817109091828.90906</v>
      </c>
      <c r="I12" s="6">
        <v>0</v>
      </c>
      <c r="K12" s="6">
        <v>0</v>
      </c>
      <c r="M12" s="7">
        <v>0</v>
      </c>
      <c r="O12" s="6">
        <v>0</v>
      </c>
      <c r="Q12" s="6">
        <v>59405940</v>
      </c>
      <c r="S12" s="6">
        <v>14072</v>
      </c>
      <c r="U12" s="6">
        <v>780238653285</v>
      </c>
      <c r="W12" s="6">
        <v>830986423373.30396</v>
      </c>
      <c r="Y12" s="14">
        <f t="shared" ref="Y12:Y21" si="1">W12/79161637069096*100</f>
        <v>1.0497337525346777</v>
      </c>
    </row>
    <row r="13" spans="1:25" ht="18.75" x14ac:dyDescent="0.45">
      <c r="A13" s="2" t="s">
        <v>19</v>
      </c>
      <c r="C13" s="3">
        <v>5487000</v>
      </c>
      <c r="E13" s="3">
        <v>998293584900</v>
      </c>
      <c r="G13" s="3">
        <v>1075805548809.3</v>
      </c>
      <c r="I13" s="6">
        <v>0</v>
      </c>
      <c r="K13" s="6">
        <v>0</v>
      </c>
      <c r="M13" s="7">
        <v>0</v>
      </c>
      <c r="O13" s="6">
        <v>0</v>
      </c>
      <c r="Q13" s="6">
        <v>5487000</v>
      </c>
      <c r="S13" s="6">
        <v>200588</v>
      </c>
      <c r="U13" s="6">
        <v>998293584900</v>
      </c>
      <c r="W13" s="6">
        <v>1094077629181.8</v>
      </c>
      <c r="Y13" s="14">
        <f t="shared" si="1"/>
        <v>1.3820806007673108</v>
      </c>
    </row>
    <row r="14" spans="1:25" ht="18.75" x14ac:dyDescent="0.45">
      <c r="A14" s="2" t="s">
        <v>20</v>
      </c>
      <c r="C14" s="3">
        <v>1400000</v>
      </c>
      <c r="E14" s="3">
        <v>13157936568</v>
      </c>
      <c r="G14" s="3">
        <v>13067781300</v>
      </c>
      <c r="I14" s="6">
        <v>1545330</v>
      </c>
      <c r="K14" s="6">
        <v>0</v>
      </c>
      <c r="M14" s="7">
        <v>-309810</v>
      </c>
      <c r="O14" s="6">
        <v>309810</v>
      </c>
      <c r="Q14" s="6">
        <v>2635520</v>
      </c>
      <c r="S14" s="6">
        <v>4988</v>
      </c>
      <c r="U14" s="6">
        <v>11773894601</v>
      </c>
      <c r="W14" s="6">
        <v>13067755216.128</v>
      </c>
      <c r="Y14" s="14">
        <f t="shared" si="1"/>
        <v>1.6507686930124815E-2</v>
      </c>
    </row>
    <row r="15" spans="1:25" ht="18.75" x14ac:dyDescent="0.45">
      <c r="A15" s="2" t="s">
        <v>21</v>
      </c>
      <c r="C15" s="3">
        <v>18500356</v>
      </c>
      <c r="E15" s="3">
        <v>194803634781</v>
      </c>
      <c r="G15" s="3">
        <v>160547134638.11401</v>
      </c>
      <c r="I15" s="6">
        <v>13994627</v>
      </c>
      <c r="K15" s="6">
        <v>0</v>
      </c>
      <c r="M15" s="7">
        <v>-1007072</v>
      </c>
      <c r="O15" s="6">
        <v>8860883373</v>
      </c>
      <c r="Q15" s="6">
        <v>31487911</v>
      </c>
      <c r="S15" s="6">
        <v>4283</v>
      </c>
      <c r="U15" s="6">
        <v>168931310212</v>
      </c>
      <c r="W15" s="6">
        <v>134060289612.263</v>
      </c>
      <c r="Y15" s="14">
        <f t="shared" si="1"/>
        <v>0.16935007230238161</v>
      </c>
    </row>
    <row r="16" spans="1:25" ht="18.75" x14ac:dyDescent="0.45">
      <c r="A16" s="2" t="s">
        <v>22</v>
      </c>
      <c r="C16" s="3">
        <v>7000000</v>
      </c>
      <c r="E16" s="3">
        <v>79261837200</v>
      </c>
      <c r="G16" s="3">
        <v>77048396250</v>
      </c>
      <c r="I16" s="6">
        <v>0</v>
      </c>
      <c r="K16" s="6">
        <v>0</v>
      </c>
      <c r="M16" s="7">
        <v>0</v>
      </c>
      <c r="O16" s="6">
        <v>0</v>
      </c>
      <c r="Q16" s="6">
        <v>7000000</v>
      </c>
      <c r="S16" s="6">
        <v>10660</v>
      </c>
      <c r="U16" s="6">
        <v>79261837200</v>
      </c>
      <c r="W16" s="6">
        <v>74531388750</v>
      </c>
      <c r="Y16" s="14">
        <f t="shared" si="1"/>
        <v>9.4150893677129865E-2</v>
      </c>
    </row>
    <row r="17" spans="1:25" ht="18.75" x14ac:dyDescent="0.45">
      <c r="A17" s="2" t="s">
        <v>23</v>
      </c>
      <c r="C17" s="3">
        <v>1166709</v>
      </c>
      <c r="E17" s="3">
        <v>264435357111</v>
      </c>
      <c r="G17" s="3">
        <v>241804633110.46899</v>
      </c>
      <c r="I17" s="6">
        <v>85103</v>
      </c>
      <c r="K17" s="6">
        <v>17546372201</v>
      </c>
      <c r="M17" s="7">
        <v>0</v>
      </c>
      <c r="O17" s="6">
        <v>0</v>
      </c>
      <c r="Q17" s="6">
        <v>1251812</v>
      </c>
      <c r="S17" s="6">
        <v>196440</v>
      </c>
      <c r="U17" s="6">
        <v>281981729312</v>
      </c>
      <c r="W17" s="6">
        <v>245613935965.23001</v>
      </c>
      <c r="Y17" s="14">
        <f t="shared" si="1"/>
        <v>0.31026889420041504</v>
      </c>
    </row>
    <row r="18" spans="1:25" ht="18.75" x14ac:dyDescent="0.45">
      <c r="A18" s="2" t="s">
        <v>24</v>
      </c>
      <c r="C18" s="3">
        <v>5000000</v>
      </c>
      <c r="E18" s="3">
        <v>64029187800</v>
      </c>
      <c r="G18" s="3">
        <v>60927562500</v>
      </c>
      <c r="I18" s="6">
        <v>0</v>
      </c>
      <c r="K18" s="6">
        <v>0</v>
      </c>
      <c r="M18" s="7">
        <v>0</v>
      </c>
      <c r="O18" s="6">
        <v>0</v>
      </c>
      <c r="Q18" s="6">
        <v>5000000</v>
      </c>
      <c r="S18" s="6">
        <v>11570</v>
      </c>
      <c r="U18" s="6">
        <v>64029187800</v>
      </c>
      <c r="W18" s="6">
        <v>57781303125</v>
      </c>
      <c r="Y18" s="14">
        <f t="shared" si="1"/>
        <v>7.299154649185155E-2</v>
      </c>
    </row>
    <row r="19" spans="1:25" ht="18.75" x14ac:dyDescent="0.45">
      <c r="A19" s="2" t="s">
        <v>25</v>
      </c>
      <c r="C19" s="3">
        <v>6989940</v>
      </c>
      <c r="E19" s="3">
        <v>99292763722</v>
      </c>
      <c r="G19" s="3">
        <v>103068365646.592</v>
      </c>
      <c r="I19" s="6">
        <v>0</v>
      </c>
      <c r="K19" s="6">
        <v>0</v>
      </c>
      <c r="M19" s="7">
        <v>0</v>
      </c>
      <c r="O19" s="6">
        <v>0</v>
      </c>
      <c r="Q19" s="6">
        <v>6989940</v>
      </c>
      <c r="S19" s="6">
        <v>14440</v>
      </c>
      <c r="U19" s="6">
        <v>99292763722</v>
      </c>
      <c r="W19" s="6">
        <v>100867990507.407</v>
      </c>
      <c r="Y19" s="14">
        <f t="shared" si="1"/>
        <v>0.12742029377104047</v>
      </c>
    </row>
    <row r="20" spans="1:25" ht="18.75" x14ac:dyDescent="0.45">
      <c r="A20" s="2" t="s">
        <v>26</v>
      </c>
      <c r="C20" s="3">
        <v>0</v>
      </c>
      <c r="E20" s="3">
        <v>0</v>
      </c>
      <c r="G20" s="3">
        <v>0</v>
      </c>
      <c r="I20" s="6">
        <v>3498656</v>
      </c>
      <c r="K20" s="6">
        <v>0</v>
      </c>
      <c r="M20" s="7">
        <v>0</v>
      </c>
      <c r="O20" s="6">
        <v>0</v>
      </c>
      <c r="Q20" s="6">
        <v>3498656</v>
      </c>
      <c r="S20" s="6">
        <v>3283</v>
      </c>
      <c r="U20" s="6">
        <v>15268134784</v>
      </c>
      <c r="W20" s="6">
        <v>11417745426.4944</v>
      </c>
      <c r="Y20" s="14">
        <f t="shared" si="1"/>
        <v>1.442333161519696E-2</v>
      </c>
    </row>
    <row r="21" spans="1:25" ht="18.75" x14ac:dyDescent="0.45">
      <c r="A21" s="2" t="s">
        <v>27</v>
      </c>
      <c r="C21" s="3">
        <v>0</v>
      </c>
      <c r="E21" s="3">
        <v>0</v>
      </c>
      <c r="G21" s="3">
        <v>0</v>
      </c>
      <c r="I21" s="6">
        <v>3500000</v>
      </c>
      <c r="K21" s="6">
        <v>35040600000</v>
      </c>
      <c r="M21" s="7">
        <v>0</v>
      </c>
      <c r="O21" s="6">
        <v>0</v>
      </c>
      <c r="Q21" s="6">
        <v>3500000</v>
      </c>
      <c r="S21" s="6">
        <v>10000</v>
      </c>
      <c r="U21" s="6">
        <v>35040600000</v>
      </c>
      <c r="W21" s="6">
        <v>34958437500</v>
      </c>
      <c r="Y21" s="14">
        <f t="shared" si="1"/>
        <v>4.4160831931111567E-2</v>
      </c>
    </row>
    <row r="22" spans="1:25" ht="18.75" thickBot="1" x14ac:dyDescent="0.45">
      <c r="C22" s="10">
        <f>SUM(C9:C21)</f>
        <v>107596136</v>
      </c>
      <c r="E22" s="10">
        <f>SUM(E9:E21)</f>
        <v>2543639151554</v>
      </c>
      <c r="G22" s="10">
        <f>SUM(G9:G21)</f>
        <v>2590637277932.1289</v>
      </c>
      <c r="I22" s="10">
        <f>SUM(I9:I21)</f>
        <v>22623716</v>
      </c>
      <c r="K22" s="10">
        <f>SUM(K9:K21)</f>
        <v>52586972201</v>
      </c>
      <c r="M22" s="11">
        <f>SUM(M9:M21)</f>
        <v>-3816882</v>
      </c>
      <c r="O22" s="10">
        <f>SUM(O9:O21)</f>
        <v>49783858447</v>
      </c>
      <c r="Q22" s="10">
        <f>SUM(Q9:Q21)</f>
        <v>126402970</v>
      </c>
      <c r="S22" s="10">
        <f>SUM(S9:S21)</f>
        <v>471524</v>
      </c>
      <c r="U22" s="10">
        <f>SUM(U9:U21)</f>
        <v>2534192492006</v>
      </c>
      <c r="W22" s="10">
        <f>SUM(W9:W21)</f>
        <v>2597443141256.3721</v>
      </c>
      <c r="Y22" s="15">
        <f>SUM(Y9:Y21)</f>
        <v>3.2811892697332681</v>
      </c>
    </row>
    <row r="23" spans="1:25" ht="18.75" thickTop="1" x14ac:dyDescent="0.4"/>
    <row r="26" spans="1:25" x14ac:dyDescent="0.4">
      <c r="W26" s="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8"/>
  <sheetViews>
    <sheetView rightToLeft="1" topLeftCell="A3" zoomScale="110" zoomScaleNormal="110" workbookViewId="0">
      <selection activeCell="Q23" sqref="Q23:Q36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10.42578125" style="1" bestFit="1" customWidth="1"/>
    <col min="20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9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9" ht="27.75" x14ac:dyDescent="0.4">
      <c r="A6" s="20" t="s">
        <v>3</v>
      </c>
      <c r="C6" s="18" t="s">
        <v>237</v>
      </c>
      <c r="D6" s="18" t="s">
        <v>237</v>
      </c>
      <c r="E6" s="18" t="s">
        <v>237</v>
      </c>
      <c r="F6" s="18" t="s">
        <v>237</v>
      </c>
      <c r="G6" s="18" t="s">
        <v>237</v>
      </c>
      <c r="H6" s="18" t="s">
        <v>237</v>
      </c>
      <c r="I6" s="18" t="s">
        <v>237</v>
      </c>
      <c r="K6" s="18" t="s">
        <v>238</v>
      </c>
      <c r="L6" s="18" t="s">
        <v>238</v>
      </c>
      <c r="M6" s="18" t="s">
        <v>238</v>
      </c>
      <c r="N6" s="18" t="s">
        <v>238</v>
      </c>
      <c r="O6" s="18" t="s">
        <v>238</v>
      </c>
      <c r="P6" s="18" t="s">
        <v>238</v>
      </c>
      <c r="Q6" s="18" t="s">
        <v>238</v>
      </c>
    </row>
    <row r="7" spans="1:19" ht="27.75" x14ac:dyDescent="0.4">
      <c r="A7" s="18" t="s">
        <v>3</v>
      </c>
      <c r="C7" s="21" t="s">
        <v>7</v>
      </c>
      <c r="E7" s="21" t="s">
        <v>271</v>
      </c>
      <c r="G7" s="21" t="s">
        <v>272</v>
      </c>
      <c r="I7" s="21" t="s">
        <v>274</v>
      </c>
      <c r="K7" s="21" t="s">
        <v>7</v>
      </c>
      <c r="M7" s="21" t="s">
        <v>271</v>
      </c>
      <c r="O7" s="21" t="s">
        <v>272</v>
      </c>
      <c r="Q7" s="21" t="s">
        <v>274</v>
      </c>
    </row>
    <row r="8" spans="1:19" ht="18.75" x14ac:dyDescent="0.45">
      <c r="A8" s="2" t="s">
        <v>23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2073</v>
      </c>
      <c r="L8" s="8"/>
      <c r="M8" s="8">
        <v>428558830</v>
      </c>
      <c r="N8" s="8"/>
      <c r="O8" s="8">
        <v>423466642</v>
      </c>
      <c r="P8" s="8"/>
      <c r="Q8" s="8">
        <v>5092188</v>
      </c>
    </row>
    <row r="9" spans="1:19" ht="18.75" x14ac:dyDescent="0.45">
      <c r="A9" s="2" t="s">
        <v>277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62000000</v>
      </c>
      <c r="L9" s="8"/>
      <c r="M9" s="8">
        <v>62056296000</v>
      </c>
      <c r="N9" s="8"/>
      <c r="O9" s="8">
        <v>61631100000</v>
      </c>
      <c r="P9" s="8"/>
      <c r="Q9" s="8">
        <v>0</v>
      </c>
      <c r="S9" s="8"/>
    </row>
    <row r="10" spans="1:19" ht="18.75" x14ac:dyDescent="0.45">
      <c r="A10" s="2" t="s">
        <v>20</v>
      </c>
      <c r="C10" s="8">
        <v>309810</v>
      </c>
      <c r="D10" s="8"/>
      <c r="E10" s="8">
        <v>309810</v>
      </c>
      <c r="F10" s="8"/>
      <c r="G10" s="8">
        <v>1383924964</v>
      </c>
      <c r="H10" s="8"/>
      <c r="I10" s="8">
        <v>-1383615154</v>
      </c>
      <c r="J10" s="8"/>
      <c r="K10" s="8">
        <v>309810</v>
      </c>
      <c r="L10" s="8"/>
      <c r="M10" s="8">
        <v>309810</v>
      </c>
      <c r="N10" s="8"/>
      <c r="O10" s="8">
        <v>1383924964</v>
      </c>
      <c r="P10" s="8"/>
      <c r="Q10" s="8">
        <v>-1383615154</v>
      </c>
    </row>
    <row r="11" spans="1:19" ht="18.75" x14ac:dyDescent="0.45">
      <c r="A11" s="2" t="s">
        <v>15</v>
      </c>
      <c r="C11" s="8">
        <v>2500000</v>
      </c>
      <c r="D11" s="8"/>
      <c r="E11" s="8">
        <v>40922665264</v>
      </c>
      <c r="F11" s="8"/>
      <c r="G11" s="8">
        <v>44768112137</v>
      </c>
      <c r="H11" s="8"/>
      <c r="I11" s="8">
        <v>-3845446873</v>
      </c>
      <c r="J11" s="8"/>
      <c r="K11" s="8">
        <v>5000000</v>
      </c>
      <c r="L11" s="8"/>
      <c r="M11" s="8">
        <v>98221243869</v>
      </c>
      <c r="N11" s="8"/>
      <c r="O11" s="8">
        <v>99113398411</v>
      </c>
      <c r="P11" s="8"/>
      <c r="Q11" s="8">
        <v>-892154542</v>
      </c>
    </row>
    <row r="12" spans="1:19" ht="18.75" x14ac:dyDescent="0.45">
      <c r="A12" s="2" t="s">
        <v>21</v>
      </c>
      <c r="C12" s="8">
        <v>1007072</v>
      </c>
      <c r="D12" s="8"/>
      <c r="E12" s="8">
        <v>8860883373</v>
      </c>
      <c r="F12" s="8"/>
      <c r="G12" s="8">
        <v>9850620605</v>
      </c>
      <c r="H12" s="8"/>
      <c r="I12" s="8">
        <v>-989737232</v>
      </c>
      <c r="J12" s="8"/>
      <c r="K12" s="8">
        <v>38646118</v>
      </c>
      <c r="L12" s="8"/>
      <c r="M12" s="8">
        <v>379925700149</v>
      </c>
      <c r="N12" s="8"/>
      <c r="O12" s="8">
        <v>407091931943</v>
      </c>
      <c r="P12" s="8"/>
      <c r="Q12" s="8">
        <v>-27166231794</v>
      </c>
    </row>
    <row r="13" spans="1:19" ht="18.75" x14ac:dyDescent="0.45">
      <c r="A13" s="2" t="s">
        <v>275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25453</v>
      </c>
      <c r="L13" s="8"/>
      <c r="M13" s="8">
        <v>83393927</v>
      </c>
      <c r="N13" s="8"/>
      <c r="O13" s="8">
        <v>25453000</v>
      </c>
      <c r="P13" s="8"/>
      <c r="Q13" s="8">
        <v>57940927</v>
      </c>
    </row>
    <row r="14" spans="1:19" ht="18.75" x14ac:dyDescent="0.45">
      <c r="A14" s="2" t="s">
        <v>276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300000</v>
      </c>
      <c r="L14" s="8"/>
      <c r="M14" s="8">
        <v>8581548319</v>
      </c>
      <c r="N14" s="8"/>
      <c r="O14" s="8">
        <v>8645634087</v>
      </c>
      <c r="P14" s="8"/>
      <c r="Q14" s="8">
        <v>-64085768</v>
      </c>
    </row>
    <row r="15" spans="1:19" ht="18.75" x14ac:dyDescent="0.45">
      <c r="A15" s="2" t="s">
        <v>278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62000000</v>
      </c>
      <c r="L15" s="8"/>
      <c r="M15" s="8">
        <v>64835918160</v>
      </c>
      <c r="N15" s="8"/>
      <c r="O15" s="8">
        <v>61631100000</v>
      </c>
      <c r="P15" s="8"/>
      <c r="Q15" s="8">
        <v>3204818160</v>
      </c>
    </row>
    <row r="16" spans="1:19" ht="18.75" x14ac:dyDescent="0.45">
      <c r="A16" s="2" t="s">
        <v>279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9700000</v>
      </c>
      <c r="L16" s="8"/>
      <c r="M16" s="8">
        <v>112429043335</v>
      </c>
      <c r="N16" s="8"/>
      <c r="O16" s="8">
        <v>117547135586</v>
      </c>
      <c r="P16" s="8"/>
      <c r="Q16" s="8">
        <v>-5118092251</v>
      </c>
    </row>
    <row r="17" spans="1:17" ht="18.75" x14ac:dyDescent="0.45">
      <c r="A17" s="2" t="s">
        <v>265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1800000</v>
      </c>
      <c r="L17" s="8"/>
      <c r="M17" s="8">
        <v>23912570170</v>
      </c>
      <c r="N17" s="8"/>
      <c r="O17" s="8">
        <v>27911989894</v>
      </c>
      <c r="P17" s="8"/>
      <c r="Q17" s="8">
        <v>-3999419724</v>
      </c>
    </row>
    <row r="18" spans="1:17" ht="18.75" x14ac:dyDescent="0.45">
      <c r="A18" s="2" t="s">
        <v>275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25453</v>
      </c>
      <c r="L18" s="8"/>
      <c r="M18" s="8">
        <v>25453000</v>
      </c>
      <c r="N18" s="8"/>
      <c r="O18" s="8">
        <v>25301554</v>
      </c>
      <c r="P18" s="8"/>
      <c r="Q18" s="8">
        <v>151446</v>
      </c>
    </row>
    <row r="19" spans="1:17" ht="18.75" x14ac:dyDescent="0.45">
      <c r="A19" s="2" t="s">
        <v>280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1394767</v>
      </c>
      <c r="L19" s="8"/>
      <c r="M19" s="8">
        <v>5034265835</v>
      </c>
      <c r="N19" s="8"/>
      <c r="O19" s="8">
        <v>6580177775</v>
      </c>
      <c r="P19" s="8"/>
      <c r="Q19" s="8">
        <v>-1545911940</v>
      </c>
    </row>
    <row r="20" spans="1:17" ht="18.75" x14ac:dyDescent="0.45">
      <c r="A20" s="2" t="s">
        <v>281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303736</v>
      </c>
      <c r="L20" s="8"/>
      <c r="M20" s="8">
        <v>9807160571</v>
      </c>
      <c r="N20" s="8"/>
      <c r="O20" s="8">
        <v>9610472559</v>
      </c>
      <c r="P20" s="8"/>
      <c r="Q20" s="8">
        <v>196688012</v>
      </c>
    </row>
    <row r="21" spans="1:17" ht="18.75" x14ac:dyDescent="0.45">
      <c r="A21" s="2" t="s">
        <v>282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8328</v>
      </c>
      <c r="L21" s="8"/>
      <c r="M21" s="8">
        <v>175006402</v>
      </c>
      <c r="N21" s="8"/>
      <c r="O21" s="8">
        <v>173108159</v>
      </c>
      <c r="P21" s="8"/>
      <c r="Q21" s="8">
        <v>1898243</v>
      </c>
    </row>
    <row r="22" spans="1:17" ht="18.75" x14ac:dyDescent="0.45">
      <c r="A22" s="2" t="s">
        <v>268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325402</v>
      </c>
      <c r="L22" s="8"/>
      <c r="M22" s="8">
        <v>6940866253</v>
      </c>
      <c r="N22" s="8"/>
      <c r="O22" s="8">
        <v>7220385629</v>
      </c>
      <c r="P22" s="8"/>
      <c r="Q22" s="8">
        <v>-279519376</v>
      </c>
    </row>
    <row r="23" spans="1:17" ht="18.75" x14ac:dyDescent="0.45">
      <c r="A23" s="2" t="s">
        <v>114</v>
      </c>
      <c r="C23" s="8">
        <v>539400</v>
      </c>
      <c r="D23" s="8"/>
      <c r="E23" s="8">
        <v>539400000000</v>
      </c>
      <c r="F23" s="8"/>
      <c r="G23" s="8">
        <v>532566459348</v>
      </c>
      <c r="H23" s="8"/>
      <c r="I23" s="8">
        <v>6833540652</v>
      </c>
      <c r="J23" s="8"/>
      <c r="K23" s="8">
        <v>539400</v>
      </c>
      <c r="L23" s="8"/>
      <c r="M23" s="8">
        <v>539400000000</v>
      </c>
      <c r="N23" s="8"/>
      <c r="O23" s="8">
        <v>532566459348</v>
      </c>
      <c r="P23" s="8"/>
      <c r="Q23" s="8">
        <v>6833540652</v>
      </c>
    </row>
    <row r="24" spans="1:17" ht="18.75" x14ac:dyDescent="0.45">
      <c r="A24" s="2" t="s">
        <v>247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1300000</v>
      </c>
      <c r="L24" s="8"/>
      <c r="M24" s="8">
        <v>1300000000000</v>
      </c>
      <c r="N24" s="8"/>
      <c r="O24" s="8">
        <v>1291963189221</v>
      </c>
      <c r="P24" s="8"/>
      <c r="Q24" s="8">
        <v>8036810779</v>
      </c>
    </row>
    <row r="25" spans="1:17" ht="18.75" x14ac:dyDescent="0.45">
      <c r="A25" s="2" t="s">
        <v>283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17203</v>
      </c>
      <c r="L25" s="8"/>
      <c r="M25" s="8">
        <v>17203000000</v>
      </c>
      <c r="N25" s="8"/>
      <c r="O25" s="8">
        <v>15440447428</v>
      </c>
      <c r="P25" s="8"/>
      <c r="Q25" s="8">
        <v>1762552572</v>
      </c>
    </row>
    <row r="26" spans="1:17" ht="18.75" x14ac:dyDescent="0.45">
      <c r="A26" s="2" t="s">
        <v>284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65410</v>
      </c>
      <c r="L26" s="8"/>
      <c r="M26" s="8">
        <v>45258341945</v>
      </c>
      <c r="N26" s="8"/>
      <c r="O26" s="8">
        <v>42966253904</v>
      </c>
      <c r="P26" s="8"/>
      <c r="Q26" s="8">
        <v>2292088041</v>
      </c>
    </row>
    <row r="27" spans="1:17" ht="18.75" x14ac:dyDescent="0.45">
      <c r="A27" s="2" t="s">
        <v>285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20000</v>
      </c>
      <c r="L27" s="8"/>
      <c r="M27" s="8">
        <v>17866761063</v>
      </c>
      <c r="N27" s="8"/>
      <c r="O27" s="8">
        <v>17279920087</v>
      </c>
      <c r="P27" s="8"/>
      <c r="Q27" s="8">
        <v>586840976</v>
      </c>
    </row>
    <row r="28" spans="1:17" ht="18.75" x14ac:dyDescent="0.45">
      <c r="A28" s="2" t="s">
        <v>286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16000</v>
      </c>
      <c r="L28" s="8"/>
      <c r="M28" s="8">
        <v>16000000000</v>
      </c>
      <c r="N28" s="8"/>
      <c r="O28" s="8">
        <v>15170749200</v>
      </c>
      <c r="P28" s="8"/>
      <c r="Q28" s="8">
        <v>829250800</v>
      </c>
    </row>
    <row r="29" spans="1:17" ht="18.75" x14ac:dyDescent="0.45">
      <c r="A29" s="2" t="s">
        <v>245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336280</v>
      </c>
      <c r="L29" s="8"/>
      <c r="M29" s="8">
        <v>336280000000</v>
      </c>
      <c r="N29" s="8"/>
      <c r="O29" s="8">
        <v>337621418904</v>
      </c>
      <c r="P29" s="8"/>
      <c r="Q29" s="8">
        <v>-1341418904</v>
      </c>
    </row>
    <row r="30" spans="1:17" ht="18.75" x14ac:dyDescent="0.45">
      <c r="A30" s="2" t="s">
        <v>248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1300000</v>
      </c>
      <c r="L30" s="8"/>
      <c r="M30" s="8">
        <v>1300000000000</v>
      </c>
      <c r="N30" s="8"/>
      <c r="O30" s="8">
        <v>1255832339125</v>
      </c>
      <c r="P30" s="8"/>
      <c r="Q30" s="8">
        <v>44167660875</v>
      </c>
    </row>
    <row r="31" spans="1:17" ht="18.75" x14ac:dyDescent="0.45">
      <c r="A31" s="2" t="s">
        <v>66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100000</v>
      </c>
      <c r="L31" s="8"/>
      <c r="M31" s="8">
        <v>83684829380</v>
      </c>
      <c r="N31" s="8"/>
      <c r="O31" s="8">
        <v>79165648628</v>
      </c>
      <c r="P31" s="8"/>
      <c r="Q31" s="8">
        <v>4519180752</v>
      </c>
    </row>
    <row r="32" spans="1:17" ht="18.75" x14ac:dyDescent="0.45">
      <c r="A32" s="2" t="s">
        <v>63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100000</v>
      </c>
      <c r="L32" s="8"/>
      <c r="M32" s="8">
        <v>70399939031</v>
      </c>
      <c r="N32" s="8"/>
      <c r="O32" s="8">
        <v>67437774687</v>
      </c>
      <c r="P32" s="8"/>
      <c r="Q32" s="8">
        <v>2962164344</v>
      </c>
    </row>
    <row r="33" spans="1:17" ht="18.75" x14ac:dyDescent="0.45">
      <c r="A33" s="2" t="s">
        <v>69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100000</v>
      </c>
      <c r="L33" s="8"/>
      <c r="M33" s="8">
        <v>55189995000</v>
      </c>
      <c r="N33" s="8"/>
      <c r="O33" s="8">
        <v>53306838624</v>
      </c>
      <c r="P33" s="8"/>
      <c r="Q33" s="8">
        <v>1883156376</v>
      </c>
    </row>
    <row r="34" spans="1:17" ht="18.75" x14ac:dyDescent="0.45">
      <c r="A34" s="2" t="s">
        <v>117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6000</v>
      </c>
      <c r="L34" s="8"/>
      <c r="M34" s="8">
        <v>5998912500</v>
      </c>
      <c r="N34" s="8"/>
      <c r="O34" s="8">
        <v>6000000000</v>
      </c>
      <c r="P34" s="8"/>
      <c r="Q34" s="8">
        <v>-1087500</v>
      </c>
    </row>
    <row r="35" spans="1:17" ht="18.75" x14ac:dyDescent="0.45">
      <c r="A35" s="2" t="s">
        <v>102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1000</v>
      </c>
      <c r="L35" s="8"/>
      <c r="M35" s="8">
        <v>967824550</v>
      </c>
      <c r="N35" s="8"/>
      <c r="O35" s="8">
        <v>923164616</v>
      </c>
      <c r="P35" s="8"/>
      <c r="Q35" s="8">
        <f>44659934-309813</f>
        <v>44350121</v>
      </c>
    </row>
    <row r="36" spans="1:17" ht="18.75" x14ac:dyDescent="0.45">
      <c r="A36" s="2" t="s">
        <v>253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1000</v>
      </c>
      <c r="L36" s="8"/>
      <c r="M36" s="8">
        <v>1000000000</v>
      </c>
      <c r="N36" s="8"/>
      <c r="O36" s="8">
        <v>999818750</v>
      </c>
      <c r="P36" s="8"/>
      <c r="Q36" s="8">
        <v>181250</v>
      </c>
    </row>
    <row r="37" spans="1:17" ht="18.75" thickBot="1" x14ac:dyDescent="0.45">
      <c r="C37" s="13">
        <f>SUM(C8:C36)</f>
        <v>4356282</v>
      </c>
      <c r="D37" s="8"/>
      <c r="E37" s="13">
        <f>SUM(E8:E36)</f>
        <v>589183858447</v>
      </c>
      <c r="F37" s="8"/>
      <c r="G37" s="13">
        <f>SUM(G8:G36)</f>
        <v>588569117054</v>
      </c>
      <c r="H37" s="8"/>
      <c r="I37" s="13">
        <f>SUM(I8:I36)</f>
        <v>614741393</v>
      </c>
      <c r="J37" s="8"/>
      <c r="K37" s="13">
        <f>SUM(K8:K36)</f>
        <v>185743433</v>
      </c>
      <c r="L37" s="8"/>
      <c r="M37" s="13">
        <f>SUM(M8:M36)</f>
        <v>4561706938099</v>
      </c>
      <c r="N37" s="8"/>
      <c r="O37" s="13">
        <f>SUM(O8:O36)</f>
        <v>4525688602725</v>
      </c>
      <c r="P37" s="8"/>
      <c r="Q37" s="13">
        <f>SUM(Q8:Q36)</f>
        <v>35592829561</v>
      </c>
    </row>
    <row r="38" spans="1:17" ht="18.7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33"/>
  <sheetViews>
    <sheetView rightToLeft="1" topLeftCell="A5" workbookViewId="0">
      <selection activeCell="K32" sqref="K32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24.7109375" style="5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24.7109375" style="5" bestFit="1" customWidth="1"/>
    <col min="22" max="22" width="1" style="1" customWidth="1"/>
    <col min="23" max="23" width="14" style="1" bestFit="1" customWidth="1"/>
    <col min="24" max="24" width="12.28515625" style="1" bestFit="1" customWidth="1"/>
    <col min="25" max="16384" width="9.140625" style="1"/>
  </cols>
  <sheetData>
    <row r="2" spans="1:24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4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4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4" ht="27.75" x14ac:dyDescent="0.4">
      <c r="A6" s="20" t="s">
        <v>3</v>
      </c>
      <c r="C6" s="18" t="s">
        <v>237</v>
      </c>
      <c r="D6" s="18" t="s">
        <v>237</v>
      </c>
      <c r="E6" s="18" t="s">
        <v>237</v>
      </c>
      <c r="F6" s="18" t="s">
        <v>237</v>
      </c>
      <c r="G6" s="18" t="s">
        <v>237</v>
      </c>
      <c r="H6" s="18" t="s">
        <v>237</v>
      </c>
      <c r="I6" s="18" t="s">
        <v>237</v>
      </c>
      <c r="J6" s="18" t="s">
        <v>237</v>
      </c>
      <c r="K6" s="18" t="s">
        <v>237</v>
      </c>
      <c r="M6" s="18" t="s">
        <v>238</v>
      </c>
      <c r="N6" s="18" t="s">
        <v>238</v>
      </c>
      <c r="O6" s="18" t="s">
        <v>238</v>
      </c>
      <c r="P6" s="18" t="s">
        <v>238</v>
      </c>
      <c r="Q6" s="18" t="s">
        <v>238</v>
      </c>
      <c r="R6" s="18" t="s">
        <v>238</v>
      </c>
      <c r="S6" s="18" t="s">
        <v>238</v>
      </c>
      <c r="T6" s="18" t="s">
        <v>238</v>
      </c>
      <c r="U6" s="18" t="s">
        <v>238</v>
      </c>
    </row>
    <row r="7" spans="1:24" ht="27.75" x14ac:dyDescent="0.4">
      <c r="A7" s="18" t="s">
        <v>3</v>
      </c>
      <c r="C7" s="21" t="s">
        <v>287</v>
      </c>
      <c r="E7" s="21" t="s">
        <v>288</v>
      </c>
      <c r="G7" s="21" t="s">
        <v>289</v>
      </c>
      <c r="I7" s="21" t="s">
        <v>150</v>
      </c>
      <c r="K7" s="21" t="s">
        <v>290</v>
      </c>
      <c r="M7" s="21" t="s">
        <v>287</v>
      </c>
      <c r="O7" s="21" t="s">
        <v>288</v>
      </c>
      <c r="Q7" s="21" t="s">
        <v>289</v>
      </c>
      <c r="S7" s="21" t="s">
        <v>150</v>
      </c>
      <c r="U7" s="21" t="s">
        <v>290</v>
      </c>
    </row>
    <row r="8" spans="1:24" ht="18.75" x14ac:dyDescent="0.45">
      <c r="A8" s="2" t="s">
        <v>20</v>
      </c>
      <c r="C8" s="8">
        <v>0</v>
      </c>
      <c r="D8" s="8"/>
      <c r="E8" s="8">
        <v>1383898880</v>
      </c>
      <c r="F8" s="8"/>
      <c r="G8" s="8">
        <v>-1383615154</v>
      </c>
      <c r="H8" s="8"/>
      <c r="I8" s="8">
        <v>283726</v>
      </c>
      <c r="K8" s="5">
        <v>0</v>
      </c>
      <c r="M8" s="8">
        <v>0</v>
      </c>
      <c r="N8" s="8"/>
      <c r="O8" s="8">
        <v>1294855945</v>
      </c>
      <c r="P8" s="8"/>
      <c r="Q8" s="8">
        <v>-1383615154</v>
      </c>
      <c r="R8" s="8"/>
      <c r="S8" s="8">
        <v>-88759209</v>
      </c>
      <c r="U8" s="14">
        <v>-1.1218440461058926E-3</v>
      </c>
      <c r="W8" s="3"/>
      <c r="X8" s="23"/>
    </row>
    <row r="9" spans="1:24" ht="18.75" x14ac:dyDescent="0.45">
      <c r="A9" s="2" t="s">
        <v>15</v>
      </c>
      <c r="C9" s="8">
        <v>0</v>
      </c>
      <c r="D9" s="8"/>
      <c r="E9" s="8">
        <v>0</v>
      </c>
      <c r="F9" s="8"/>
      <c r="G9" s="8">
        <v>-3845446873</v>
      </c>
      <c r="H9" s="8"/>
      <c r="I9" s="8">
        <v>-3845446873</v>
      </c>
      <c r="K9" s="5">
        <v>-0.27</v>
      </c>
      <c r="M9" s="8">
        <v>4161636486</v>
      </c>
      <c r="N9" s="8"/>
      <c r="O9" s="8">
        <v>0</v>
      </c>
      <c r="P9" s="8"/>
      <c r="Q9" s="8">
        <v>-892154542</v>
      </c>
      <c r="R9" s="8"/>
      <c r="S9" s="8">
        <v>3269481944</v>
      </c>
      <c r="U9" s="14">
        <v>4.132358652190242E-2</v>
      </c>
      <c r="W9" s="3"/>
      <c r="X9" s="23"/>
    </row>
    <row r="10" spans="1:24" ht="18.75" x14ac:dyDescent="0.45">
      <c r="A10" s="2" t="s">
        <v>21</v>
      </c>
      <c r="C10" s="8">
        <v>0</v>
      </c>
      <c r="D10" s="8"/>
      <c r="E10" s="8">
        <v>3853443390</v>
      </c>
      <c r="F10" s="8"/>
      <c r="G10" s="8">
        <v>-989737232</v>
      </c>
      <c r="H10" s="8"/>
      <c r="I10" s="8">
        <v>2863706158</v>
      </c>
      <c r="K10" s="5">
        <v>0.2</v>
      </c>
      <c r="M10" s="8">
        <v>40420369440</v>
      </c>
      <c r="N10" s="8"/>
      <c r="O10" s="8">
        <v>-11345495366</v>
      </c>
      <c r="P10" s="8"/>
      <c r="Q10" s="8">
        <v>-27166231794</v>
      </c>
      <c r="R10" s="8"/>
      <c r="S10" s="8">
        <v>1908642280</v>
      </c>
      <c r="U10" s="14">
        <v>2.412368251235741E-2</v>
      </c>
      <c r="W10" s="3"/>
      <c r="X10" s="23"/>
    </row>
    <row r="11" spans="1:24" ht="18.75" x14ac:dyDescent="0.45">
      <c r="A11" s="2" t="s">
        <v>275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K11" s="5">
        <v>0</v>
      </c>
      <c r="M11" s="8">
        <v>0</v>
      </c>
      <c r="N11" s="8"/>
      <c r="O11" s="8">
        <v>0</v>
      </c>
      <c r="P11" s="8"/>
      <c r="Q11" s="8">
        <v>57940927</v>
      </c>
      <c r="R11" s="8"/>
      <c r="S11" s="8">
        <v>57940927</v>
      </c>
      <c r="U11" s="14">
        <v>7.3232608439318303E-4</v>
      </c>
      <c r="W11" s="3"/>
      <c r="X11" s="23"/>
    </row>
    <row r="12" spans="1:24" ht="18.75" x14ac:dyDescent="0.45">
      <c r="A12" s="2" t="s">
        <v>23</v>
      </c>
      <c r="C12" s="8">
        <v>0</v>
      </c>
      <c r="D12" s="8"/>
      <c r="E12" s="8">
        <v>-800436682</v>
      </c>
      <c r="F12" s="8"/>
      <c r="G12" s="8">
        <v>0</v>
      </c>
      <c r="H12" s="8"/>
      <c r="I12" s="8">
        <v>-800436682</v>
      </c>
      <c r="K12" s="5">
        <v>-0.06</v>
      </c>
      <c r="M12" s="8">
        <v>0</v>
      </c>
      <c r="N12" s="8"/>
      <c r="O12" s="8">
        <v>-558279989</v>
      </c>
      <c r="P12" s="8"/>
      <c r="Q12" s="8">
        <v>5092188</v>
      </c>
      <c r="R12" s="8"/>
      <c r="S12" s="8">
        <v>-553187801</v>
      </c>
      <c r="U12" s="14">
        <v>-6.9918428512613434E-3</v>
      </c>
      <c r="W12" s="3"/>
      <c r="X12" s="23"/>
    </row>
    <row r="13" spans="1:24" ht="18.75" x14ac:dyDescent="0.45">
      <c r="A13" s="2" t="s">
        <v>276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K13" s="5">
        <v>0</v>
      </c>
      <c r="M13" s="8">
        <v>0</v>
      </c>
      <c r="N13" s="8"/>
      <c r="O13" s="8">
        <v>0</v>
      </c>
      <c r="P13" s="8"/>
      <c r="Q13" s="8">
        <v>-64085768</v>
      </c>
      <c r="R13" s="8"/>
      <c r="S13" s="8">
        <v>-64085768</v>
      </c>
      <c r="U13" s="14">
        <v>-8.0999186541785828E-4</v>
      </c>
      <c r="W13" s="3"/>
      <c r="X13" s="23"/>
    </row>
    <row r="14" spans="1:24" ht="18.75" x14ac:dyDescent="0.45">
      <c r="A14" s="2" t="s">
        <v>277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K14" s="5">
        <v>0</v>
      </c>
      <c r="M14" s="8">
        <v>0</v>
      </c>
      <c r="N14" s="8"/>
      <c r="O14" s="8">
        <v>0</v>
      </c>
      <c r="P14" s="8"/>
      <c r="Q14" s="8">
        <v>425196000</v>
      </c>
      <c r="R14" s="8"/>
      <c r="S14" s="8">
        <v>425196000</v>
      </c>
      <c r="U14" s="14">
        <v>5.3741308243073823E-3</v>
      </c>
      <c r="W14" s="3"/>
      <c r="X14" s="23"/>
    </row>
    <row r="15" spans="1:24" ht="18.75" x14ac:dyDescent="0.45">
      <c r="A15" s="2" t="s">
        <v>278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K15" s="5">
        <v>0</v>
      </c>
      <c r="M15" s="8">
        <v>0</v>
      </c>
      <c r="N15" s="8"/>
      <c r="O15" s="8">
        <v>0</v>
      </c>
      <c r="P15" s="8"/>
      <c r="Q15" s="8">
        <v>3204818160</v>
      </c>
      <c r="R15" s="8"/>
      <c r="S15" s="8">
        <v>3204818160</v>
      </c>
      <c r="U15" s="14">
        <v>4.0506289005437651E-2</v>
      </c>
      <c r="W15" s="3"/>
      <c r="X15" s="23"/>
    </row>
    <row r="16" spans="1:24" ht="18.75" x14ac:dyDescent="0.45">
      <c r="A16" s="2" t="s">
        <v>279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K16" s="5">
        <v>0</v>
      </c>
      <c r="M16" s="8">
        <v>0</v>
      </c>
      <c r="N16" s="8"/>
      <c r="O16" s="8">
        <v>0</v>
      </c>
      <c r="P16" s="8"/>
      <c r="Q16" s="8">
        <v>-5118092251</v>
      </c>
      <c r="R16" s="8"/>
      <c r="S16" s="8">
        <v>-5118092251</v>
      </c>
      <c r="U16" s="14">
        <v>-6.4688513833027247E-2</v>
      </c>
      <c r="W16" s="3"/>
      <c r="X16" s="23"/>
    </row>
    <row r="17" spans="1:24" ht="18.75" x14ac:dyDescent="0.45">
      <c r="A17" s="2" t="s">
        <v>265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K17" s="5">
        <v>0</v>
      </c>
      <c r="M17" s="8">
        <v>3474000000</v>
      </c>
      <c r="N17" s="8"/>
      <c r="O17" s="8">
        <v>0</v>
      </c>
      <c r="P17" s="8"/>
      <c r="Q17" s="8">
        <v>-3999419724</v>
      </c>
      <c r="R17" s="8"/>
      <c r="S17" s="8">
        <v>-525419724</v>
      </c>
      <c r="U17" s="14">
        <v>-6.6408769942508331E-3</v>
      </c>
      <c r="W17" s="3"/>
      <c r="X17" s="23"/>
    </row>
    <row r="18" spans="1:24" ht="18.75" x14ac:dyDescent="0.45">
      <c r="A18" s="2" t="s">
        <v>275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K18" s="5">
        <v>0</v>
      </c>
      <c r="M18" s="8">
        <v>0</v>
      </c>
      <c r="N18" s="8"/>
      <c r="O18" s="8">
        <v>0</v>
      </c>
      <c r="P18" s="8"/>
      <c r="Q18" s="8">
        <v>151446</v>
      </c>
      <c r="R18" s="8"/>
      <c r="S18" s="8">
        <v>151446</v>
      </c>
      <c r="U18" s="14">
        <v>1.9141539826763558E-6</v>
      </c>
      <c r="W18" s="3"/>
      <c r="X18" s="23"/>
    </row>
    <row r="19" spans="1:24" ht="18.75" x14ac:dyDescent="0.45">
      <c r="A19" s="2" t="s">
        <v>280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K19" s="5">
        <v>0</v>
      </c>
      <c r="M19" s="8">
        <v>0</v>
      </c>
      <c r="N19" s="8"/>
      <c r="O19" s="8">
        <v>0</v>
      </c>
      <c r="P19" s="8"/>
      <c r="Q19" s="8">
        <v>-1545911940</v>
      </c>
      <c r="R19" s="8"/>
      <c r="S19" s="8">
        <v>-1545911940</v>
      </c>
      <c r="U19" s="14">
        <v>-1.9539066709044355E-2</v>
      </c>
      <c r="W19" s="3"/>
      <c r="X19" s="23"/>
    </row>
    <row r="20" spans="1:24" ht="18.75" x14ac:dyDescent="0.45">
      <c r="A20" s="2" t="s">
        <v>281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K20" s="5">
        <v>0</v>
      </c>
      <c r="M20" s="8">
        <v>0</v>
      </c>
      <c r="N20" s="8"/>
      <c r="O20" s="8">
        <v>0</v>
      </c>
      <c r="P20" s="8"/>
      <c r="Q20" s="8">
        <v>196688012</v>
      </c>
      <c r="R20" s="8"/>
      <c r="S20" s="8">
        <v>196688012</v>
      </c>
      <c r="U20" s="14">
        <v>2.4859761335029968E-3</v>
      </c>
      <c r="W20" s="3"/>
      <c r="X20" s="23"/>
    </row>
    <row r="21" spans="1:24" ht="18.75" x14ac:dyDescent="0.45">
      <c r="A21" s="2" t="s">
        <v>282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K21" s="5">
        <v>0</v>
      </c>
      <c r="M21" s="8">
        <v>0</v>
      </c>
      <c r="N21" s="8"/>
      <c r="O21" s="8">
        <v>0</v>
      </c>
      <c r="P21" s="8"/>
      <c r="Q21" s="8">
        <v>1898243</v>
      </c>
      <c r="R21" s="8"/>
      <c r="S21" s="8">
        <v>1898243</v>
      </c>
      <c r="U21" s="14">
        <v>2.3992244090550516E-5</v>
      </c>
      <c r="W21" s="3"/>
      <c r="X21" s="23"/>
    </row>
    <row r="22" spans="1:24" ht="18.75" x14ac:dyDescent="0.45">
      <c r="A22" s="2" t="s">
        <v>268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K22" s="5">
        <v>0</v>
      </c>
      <c r="M22" s="8">
        <v>139255198</v>
      </c>
      <c r="N22" s="8"/>
      <c r="O22" s="8">
        <v>0</v>
      </c>
      <c r="P22" s="8"/>
      <c r="Q22" s="8">
        <v>-279519376</v>
      </c>
      <c r="R22" s="8"/>
      <c r="S22" s="8">
        <v>-140264178</v>
      </c>
      <c r="U22" s="14">
        <v>-1.7728248679101809E-3</v>
      </c>
      <c r="W22" s="3"/>
      <c r="X22" s="23"/>
    </row>
    <row r="23" spans="1:24" ht="18.75" x14ac:dyDescent="0.45">
      <c r="A23" s="2" t="s">
        <v>18</v>
      </c>
      <c r="C23" s="8">
        <v>0</v>
      </c>
      <c r="D23" s="8"/>
      <c r="E23" s="8">
        <v>13877331545</v>
      </c>
      <c r="F23" s="8"/>
      <c r="G23" s="8">
        <v>0</v>
      </c>
      <c r="H23" s="8"/>
      <c r="I23" s="8">
        <v>13877331545</v>
      </c>
      <c r="K23" s="5">
        <v>0.98</v>
      </c>
      <c r="M23" s="8">
        <v>17821782000</v>
      </c>
      <c r="N23" s="8"/>
      <c r="O23" s="8">
        <v>50747770088</v>
      </c>
      <c r="P23" s="8"/>
      <c r="Q23" s="8">
        <v>0</v>
      </c>
      <c r="R23" s="8"/>
      <c r="S23" s="8">
        <v>68569552088</v>
      </c>
      <c r="U23" s="14">
        <v>0.8666632411524835</v>
      </c>
      <c r="W23" s="3"/>
      <c r="X23" s="23"/>
    </row>
    <row r="24" spans="1:24" ht="18.75" x14ac:dyDescent="0.45">
      <c r="A24" s="2" t="s">
        <v>19</v>
      </c>
      <c r="C24" s="8">
        <v>0</v>
      </c>
      <c r="D24" s="8"/>
      <c r="E24" s="8">
        <v>18272080372</v>
      </c>
      <c r="F24" s="8"/>
      <c r="G24" s="8">
        <v>0</v>
      </c>
      <c r="H24" s="8"/>
      <c r="I24" s="8">
        <v>18272080372</v>
      </c>
      <c r="K24" s="5">
        <v>1.29</v>
      </c>
      <c r="M24" s="8">
        <v>85902481618</v>
      </c>
      <c r="N24" s="8"/>
      <c r="O24" s="8">
        <v>86724202365</v>
      </c>
      <c r="P24" s="8"/>
      <c r="Q24" s="8">
        <v>0</v>
      </c>
      <c r="R24" s="8"/>
      <c r="S24" s="8">
        <v>172626683983</v>
      </c>
      <c r="U24" s="14">
        <v>2.1818605619314613</v>
      </c>
      <c r="W24" s="3"/>
      <c r="X24" s="23"/>
    </row>
    <row r="25" spans="1:24" ht="18.75" x14ac:dyDescent="0.45">
      <c r="A25" s="2" t="s">
        <v>24</v>
      </c>
      <c r="C25" s="8">
        <v>0</v>
      </c>
      <c r="D25" s="8"/>
      <c r="E25" s="8">
        <v>-137528028</v>
      </c>
      <c r="F25" s="8"/>
      <c r="G25" s="8">
        <v>0</v>
      </c>
      <c r="H25" s="8"/>
      <c r="I25" s="8">
        <v>-137528028</v>
      </c>
      <c r="K25" s="5">
        <v>-0.01</v>
      </c>
      <c r="M25" s="8">
        <v>0</v>
      </c>
      <c r="N25" s="8"/>
      <c r="O25" s="8">
        <v>-96167616</v>
      </c>
      <c r="P25" s="8"/>
      <c r="Q25" s="8">
        <v>0</v>
      </c>
      <c r="R25" s="8"/>
      <c r="S25" s="8">
        <v>-96167616</v>
      </c>
      <c r="U25" s="14">
        <v>-1.2154802713237091E-3</v>
      </c>
      <c r="W25" s="3"/>
      <c r="X25" s="23"/>
    </row>
    <row r="26" spans="1:24" ht="18.75" x14ac:dyDescent="0.45">
      <c r="A26" s="2" t="s">
        <v>25</v>
      </c>
      <c r="C26" s="8">
        <v>0</v>
      </c>
      <c r="D26" s="8"/>
      <c r="E26" s="8">
        <v>-350500837</v>
      </c>
      <c r="F26" s="8"/>
      <c r="G26" s="8">
        <v>0</v>
      </c>
      <c r="H26" s="8"/>
      <c r="I26" s="8">
        <v>-350500837</v>
      </c>
      <c r="K26" s="5">
        <v>-0.02</v>
      </c>
      <c r="M26" s="8">
        <v>0</v>
      </c>
      <c r="N26" s="8"/>
      <c r="O26" s="8">
        <v>1201934873</v>
      </c>
      <c r="P26" s="8"/>
      <c r="Q26" s="8">
        <v>0</v>
      </c>
      <c r="R26" s="8"/>
      <c r="S26" s="8">
        <v>1201934873</v>
      </c>
      <c r="U26" s="14">
        <v>1.5191476988963393E-2</v>
      </c>
      <c r="W26" s="3"/>
      <c r="X26" s="23"/>
    </row>
    <row r="27" spans="1:24" ht="18.75" x14ac:dyDescent="0.45">
      <c r="A27" s="2" t="s">
        <v>16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K27" s="5">
        <v>0</v>
      </c>
      <c r="M27" s="8">
        <v>0</v>
      </c>
      <c r="N27" s="8"/>
      <c r="O27" s="8">
        <v>0</v>
      </c>
      <c r="P27" s="8"/>
      <c r="Q27" s="8">
        <v>0</v>
      </c>
      <c r="R27" s="8"/>
      <c r="S27" s="8">
        <v>0</v>
      </c>
      <c r="U27" s="14">
        <v>0</v>
      </c>
      <c r="W27" s="3"/>
      <c r="X27" s="23"/>
    </row>
    <row r="28" spans="1:24" ht="18.75" x14ac:dyDescent="0.45">
      <c r="A28" s="2" t="s">
        <v>27</v>
      </c>
      <c r="C28" s="8">
        <v>0</v>
      </c>
      <c r="D28" s="8"/>
      <c r="E28" s="8">
        <v>-70754723</v>
      </c>
      <c r="F28" s="8"/>
      <c r="G28" s="8">
        <v>0</v>
      </c>
      <c r="H28" s="8"/>
      <c r="I28" s="8">
        <v>-70754723</v>
      </c>
      <c r="K28" s="5">
        <v>0</v>
      </c>
      <c r="M28" s="8">
        <v>0</v>
      </c>
      <c r="N28" s="8"/>
      <c r="O28" s="8">
        <v>-70754723</v>
      </c>
      <c r="P28" s="8"/>
      <c r="Q28" s="8">
        <v>0</v>
      </c>
      <c r="R28" s="8"/>
      <c r="S28" s="8">
        <v>-70754723</v>
      </c>
      <c r="U28" s="14">
        <v>-8.9428202014983789E-4</v>
      </c>
      <c r="W28" s="3"/>
      <c r="X28" s="23"/>
    </row>
    <row r="29" spans="1:24" ht="18.75" x14ac:dyDescent="0.45">
      <c r="A29" s="2" t="s">
        <v>22</v>
      </c>
      <c r="C29" s="8">
        <v>0</v>
      </c>
      <c r="D29" s="8"/>
      <c r="E29" s="8">
        <v>28542499</v>
      </c>
      <c r="F29" s="8"/>
      <c r="G29" s="8">
        <v>0</v>
      </c>
      <c r="H29" s="8"/>
      <c r="I29" s="8">
        <v>28542499</v>
      </c>
      <c r="K29" s="5">
        <v>0</v>
      </c>
      <c r="M29" s="8">
        <v>0</v>
      </c>
      <c r="N29" s="8"/>
      <c r="O29" s="8">
        <v>-171477897</v>
      </c>
      <c r="P29" s="8"/>
      <c r="Q29" s="8">
        <v>0</v>
      </c>
      <c r="R29" s="8"/>
      <c r="S29" s="8">
        <v>-171477897</v>
      </c>
      <c r="U29" s="14">
        <v>-2.167340830946449E-3</v>
      </c>
      <c r="W29" s="3"/>
      <c r="X29" s="23"/>
    </row>
    <row r="30" spans="1:24" ht="18.75" x14ac:dyDescent="0.45">
      <c r="A30" s="2" t="s">
        <v>26</v>
      </c>
      <c r="C30" s="8">
        <v>0</v>
      </c>
      <c r="D30" s="8"/>
      <c r="E30" s="8">
        <v>-3850389357</v>
      </c>
      <c r="F30" s="8"/>
      <c r="G30" s="8">
        <v>0</v>
      </c>
      <c r="H30" s="8"/>
      <c r="I30" s="8">
        <v>-3850389357</v>
      </c>
      <c r="K30" s="5">
        <v>-0.27</v>
      </c>
      <c r="M30" s="8">
        <v>0</v>
      </c>
      <c r="N30" s="8"/>
      <c r="O30" s="8">
        <v>-3850389357</v>
      </c>
      <c r="P30" s="8"/>
      <c r="Q30" s="8">
        <v>0</v>
      </c>
      <c r="R30" s="8"/>
      <c r="S30" s="8">
        <v>-3850389357</v>
      </c>
      <c r="U30" s="14">
        <v>-4.8665782672082478E-2</v>
      </c>
      <c r="W30" s="3"/>
      <c r="X30" s="23"/>
    </row>
    <row r="31" spans="1:24" ht="18.75" x14ac:dyDescent="0.45">
      <c r="A31" s="2" t="s">
        <v>17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K31" s="5">
        <v>0</v>
      </c>
      <c r="M31" s="8">
        <v>0</v>
      </c>
      <c r="N31" s="8"/>
      <c r="O31" s="8">
        <v>0</v>
      </c>
      <c r="P31" s="8"/>
      <c r="Q31" s="8">
        <v>0</v>
      </c>
      <c r="R31" s="8"/>
      <c r="S31" s="8">
        <v>0</v>
      </c>
      <c r="U31" s="14">
        <v>0</v>
      </c>
      <c r="W31" s="3"/>
      <c r="X31" s="23"/>
    </row>
    <row r="32" spans="1:24" ht="18.75" thickBot="1" x14ac:dyDescent="0.45">
      <c r="C32" s="13">
        <f>SUM(C8:C31)</f>
        <v>0</v>
      </c>
      <c r="E32" s="13">
        <f>SUM(E8:E31)</f>
        <v>32205687059</v>
      </c>
      <c r="G32" s="13">
        <f>SUM(G8:G31)</f>
        <v>-6218799259</v>
      </c>
      <c r="I32" s="13">
        <f>SUM(I8:I31)</f>
        <v>25986887800</v>
      </c>
      <c r="K32" s="41">
        <f>SUM(K8:K31)</f>
        <v>1.8400000000000003</v>
      </c>
      <c r="M32" s="13">
        <f>SUM(M8:M31)</f>
        <v>151919524742</v>
      </c>
      <c r="O32" s="13">
        <f>SUM(O8:O31)</f>
        <v>123876198323</v>
      </c>
      <c r="Q32" s="13">
        <f>SUM(Q8:Q31)</f>
        <v>-36557245573</v>
      </c>
      <c r="S32" s="11">
        <f>SUM(S8:S31)</f>
        <v>239238477492</v>
      </c>
      <c r="U32" s="31">
        <f>SUM(U8:U31)</f>
        <v>3.0237793305913621</v>
      </c>
    </row>
    <row r="33" ht="18.75" thickTop="1" x14ac:dyDescent="0.4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9"/>
  <sheetViews>
    <sheetView rightToLeft="1" view="pageBreakPreview" zoomScale="60" zoomScaleNormal="100" workbookViewId="0">
      <selection activeCell="O23" sqref="O23"/>
    </sheetView>
  </sheetViews>
  <sheetFormatPr defaultRowHeight="18" x14ac:dyDescent="0.4"/>
  <cols>
    <col min="1" max="1" width="68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3.5703125" style="1" bestFit="1" customWidth="1"/>
    <col min="10" max="10" width="1" style="1" customWidth="1"/>
    <col min="11" max="11" width="26" style="1" bestFit="1" customWidth="1"/>
    <col min="12" max="12" width="1" style="1" customWidth="1"/>
    <col min="13" max="13" width="26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s="33" customFormat="1" ht="31.5" x14ac:dyDescent="0.7">
      <c r="A6" s="32" t="s">
        <v>239</v>
      </c>
      <c r="C6" s="34" t="s">
        <v>237</v>
      </c>
      <c r="D6" s="34" t="s">
        <v>237</v>
      </c>
      <c r="E6" s="34" t="s">
        <v>237</v>
      </c>
      <c r="F6" s="34" t="s">
        <v>237</v>
      </c>
      <c r="G6" s="34" t="s">
        <v>237</v>
      </c>
      <c r="H6" s="34" t="s">
        <v>237</v>
      </c>
      <c r="I6" s="34" t="s">
        <v>237</v>
      </c>
      <c r="K6" s="34" t="s">
        <v>238</v>
      </c>
      <c r="L6" s="34" t="s">
        <v>238</v>
      </c>
      <c r="M6" s="34" t="s">
        <v>238</v>
      </c>
      <c r="N6" s="34" t="s">
        <v>238</v>
      </c>
      <c r="O6" s="34" t="s">
        <v>238</v>
      </c>
      <c r="P6" s="34" t="s">
        <v>238</v>
      </c>
      <c r="Q6" s="34" t="s">
        <v>238</v>
      </c>
    </row>
    <row r="7" spans="1:17" s="33" customFormat="1" ht="31.5" x14ac:dyDescent="0.7">
      <c r="A7" s="34" t="s">
        <v>239</v>
      </c>
      <c r="C7" s="35" t="s">
        <v>291</v>
      </c>
      <c r="E7" s="35" t="s">
        <v>288</v>
      </c>
      <c r="G7" s="35" t="s">
        <v>289</v>
      </c>
      <c r="I7" s="35" t="s">
        <v>292</v>
      </c>
      <c r="K7" s="35" t="s">
        <v>291</v>
      </c>
      <c r="M7" s="35" t="s">
        <v>288</v>
      </c>
      <c r="O7" s="35" t="s">
        <v>289</v>
      </c>
      <c r="Q7" s="35" t="s">
        <v>292</v>
      </c>
    </row>
    <row r="8" spans="1:17" s="33" customFormat="1" ht="31.5" x14ac:dyDescent="0.75">
      <c r="A8" s="36" t="s">
        <v>339</v>
      </c>
      <c r="C8" s="37">
        <v>0</v>
      </c>
      <c r="E8" s="37">
        <v>0</v>
      </c>
      <c r="G8" s="37">
        <v>0</v>
      </c>
      <c r="I8" s="37">
        <v>0</v>
      </c>
      <c r="K8" s="37">
        <v>149823091539</v>
      </c>
      <c r="M8" s="37">
        <v>0</v>
      </c>
      <c r="O8" s="37">
        <v>0</v>
      </c>
      <c r="Q8" s="37">
        <v>149823091539</v>
      </c>
    </row>
    <row r="9" spans="1:17" s="33" customFormat="1" ht="31.5" x14ac:dyDescent="0.75">
      <c r="A9" s="36" t="s">
        <v>51</v>
      </c>
      <c r="C9" s="37">
        <v>0</v>
      </c>
      <c r="E9" s="37">
        <v>0</v>
      </c>
      <c r="G9" s="37">
        <v>0</v>
      </c>
      <c r="I9" s="37">
        <v>0</v>
      </c>
      <c r="K9" s="37">
        <v>72300000000</v>
      </c>
      <c r="M9" s="37">
        <v>0</v>
      </c>
      <c r="O9" s="37">
        <v>0</v>
      </c>
      <c r="Q9" s="37">
        <v>72300000000</v>
      </c>
    </row>
    <row r="10" spans="1:17" s="33" customFormat="1" ht="28.5" customHeight="1" x14ac:dyDescent="0.75">
      <c r="A10" s="36" t="s">
        <v>114</v>
      </c>
      <c r="C10" s="37">
        <v>1227480361</v>
      </c>
      <c r="D10" s="37"/>
      <c r="E10" s="37">
        <v>0</v>
      </c>
      <c r="F10" s="37"/>
      <c r="G10" s="37">
        <v>6833540652</v>
      </c>
      <c r="H10" s="37"/>
      <c r="I10" s="37">
        <v>8061021013</v>
      </c>
      <c r="J10" s="37"/>
      <c r="K10" s="37">
        <v>59044363158</v>
      </c>
      <c r="L10" s="37"/>
      <c r="M10" s="37">
        <v>0</v>
      </c>
      <c r="N10" s="37"/>
      <c r="O10" s="37">
        <v>6833540652</v>
      </c>
      <c r="P10" s="37"/>
      <c r="Q10" s="37">
        <v>65877903810</v>
      </c>
    </row>
    <row r="11" spans="1:17" s="33" customFormat="1" ht="30" customHeight="1" x14ac:dyDescent="0.75">
      <c r="A11" s="36" t="s">
        <v>247</v>
      </c>
      <c r="C11" s="37">
        <v>0</v>
      </c>
      <c r="D11" s="37"/>
      <c r="E11" s="37">
        <v>0</v>
      </c>
      <c r="F11" s="37"/>
      <c r="G11" s="37">
        <v>0</v>
      </c>
      <c r="H11" s="37"/>
      <c r="I11" s="37">
        <v>0</v>
      </c>
      <c r="J11" s="37"/>
      <c r="K11" s="37">
        <v>82392857145</v>
      </c>
      <c r="L11" s="37"/>
      <c r="M11" s="37">
        <v>0</v>
      </c>
      <c r="N11" s="37"/>
      <c r="O11" s="37">
        <v>8036810779</v>
      </c>
      <c r="P11" s="37"/>
      <c r="Q11" s="37">
        <v>90429667924</v>
      </c>
    </row>
    <row r="12" spans="1:17" s="33" customFormat="1" ht="30" customHeight="1" x14ac:dyDescent="0.75">
      <c r="A12" s="36" t="s">
        <v>283</v>
      </c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/>
      <c r="K12" s="37">
        <v>0</v>
      </c>
      <c r="L12" s="37"/>
      <c r="M12" s="37">
        <v>0</v>
      </c>
      <c r="N12" s="37"/>
      <c r="O12" s="37">
        <v>1762552572</v>
      </c>
      <c r="P12" s="37"/>
      <c r="Q12" s="37">
        <v>1762552572</v>
      </c>
    </row>
    <row r="13" spans="1:17" s="33" customFormat="1" ht="30" customHeight="1" x14ac:dyDescent="0.75">
      <c r="A13" s="36" t="s">
        <v>284</v>
      </c>
      <c r="C13" s="37">
        <v>0</v>
      </c>
      <c r="D13" s="37"/>
      <c r="E13" s="37">
        <v>0</v>
      </c>
      <c r="F13" s="37"/>
      <c r="G13" s="37">
        <v>0</v>
      </c>
      <c r="H13" s="37"/>
      <c r="I13" s="37">
        <v>0</v>
      </c>
      <c r="J13" s="37"/>
      <c r="K13" s="37">
        <v>0</v>
      </c>
      <c r="L13" s="37"/>
      <c r="M13" s="37">
        <v>0</v>
      </c>
      <c r="N13" s="37"/>
      <c r="O13" s="37">
        <v>2292088041</v>
      </c>
      <c r="P13" s="37"/>
      <c r="Q13" s="37">
        <v>2292088041</v>
      </c>
    </row>
    <row r="14" spans="1:17" s="33" customFormat="1" ht="30" customHeight="1" x14ac:dyDescent="0.75">
      <c r="A14" s="36" t="s">
        <v>285</v>
      </c>
      <c r="C14" s="37">
        <v>0</v>
      </c>
      <c r="D14" s="37"/>
      <c r="E14" s="37">
        <v>0</v>
      </c>
      <c r="F14" s="37"/>
      <c r="G14" s="37">
        <v>0</v>
      </c>
      <c r="H14" s="37"/>
      <c r="I14" s="37">
        <v>0</v>
      </c>
      <c r="J14" s="37"/>
      <c r="K14" s="37">
        <v>0</v>
      </c>
      <c r="L14" s="37"/>
      <c r="M14" s="37">
        <v>0</v>
      </c>
      <c r="N14" s="37"/>
      <c r="O14" s="37">
        <v>586840976</v>
      </c>
      <c r="P14" s="37"/>
      <c r="Q14" s="37">
        <v>586840976</v>
      </c>
    </row>
    <row r="15" spans="1:17" s="33" customFormat="1" ht="30" customHeight="1" x14ac:dyDescent="0.75">
      <c r="A15" s="36" t="s">
        <v>286</v>
      </c>
      <c r="C15" s="37">
        <v>0</v>
      </c>
      <c r="D15" s="37"/>
      <c r="E15" s="37">
        <v>0</v>
      </c>
      <c r="F15" s="37"/>
      <c r="G15" s="37">
        <v>0</v>
      </c>
      <c r="H15" s="37"/>
      <c r="I15" s="37">
        <v>0</v>
      </c>
      <c r="J15" s="37"/>
      <c r="K15" s="37">
        <v>0</v>
      </c>
      <c r="L15" s="37"/>
      <c r="M15" s="37">
        <v>0</v>
      </c>
      <c r="N15" s="37"/>
      <c r="O15" s="37">
        <v>829250800</v>
      </c>
      <c r="P15" s="37"/>
      <c r="Q15" s="37">
        <v>829250800</v>
      </c>
    </row>
    <row r="16" spans="1:17" s="33" customFormat="1" ht="30" customHeight="1" x14ac:dyDescent="0.75">
      <c r="A16" s="36" t="s">
        <v>245</v>
      </c>
      <c r="C16" s="37">
        <v>0</v>
      </c>
      <c r="D16" s="37"/>
      <c r="E16" s="37">
        <v>0</v>
      </c>
      <c r="F16" s="37"/>
      <c r="G16" s="37">
        <v>0</v>
      </c>
      <c r="H16" s="37"/>
      <c r="I16" s="37">
        <v>0</v>
      </c>
      <c r="J16" s="37"/>
      <c r="K16" s="37">
        <v>8054226563</v>
      </c>
      <c r="L16" s="37"/>
      <c r="M16" s="37">
        <v>0</v>
      </c>
      <c r="N16" s="37"/>
      <c r="O16" s="37">
        <v>-1341418904</v>
      </c>
      <c r="P16" s="37"/>
      <c r="Q16" s="37">
        <v>6712807659</v>
      </c>
    </row>
    <row r="17" spans="1:17" s="33" customFormat="1" ht="30" customHeight="1" x14ac:dyDescent="0.75">
      <c r="A17" s="36" t="s">
        <v>248</v>
      </c>
      <c r="C17" s="37">
        <v>0</v>
      </c>
      <c r="D17" s="37"/>
      <c r="E17" s="37">
        <v>0</v>
      </c>
      <c r="F17" s="37"/>
      <c r="G17" s="37">
        <v>0</v>
      </c>
      <c r="H17" s="37"/>
      <c r="I17" s="37">
        <v>0</v>
      </c>
      <c r="J17" s="37"/>
      <c r="K17" s="37">
        <v>98954500980</v>
      </c>
      <c r="L17" s="37"/>
      <c r="M17" s="37">
        <v>0</v>
      </c>
      <c r="N17" s="37"/>
      <c r="O17" s="37">
        <v>44167660875</v>
      </c>
      <c r="P17" s="37"/>
      <c r="Q17" s="37">
        <v>143122161855</v>
      </c>
    </row>
    <row r="18" spans="1:17" s="33" customFormat="1" ht="30" customHeight="1" x14ac:dyDescent="0.75">
      <c r="A18" s="36" t="s">
        <v>66</v>
      </c>
      <c r="C18" s="37">
        <v>0</v>
      </c>
      <c r="D18" s="37"/>
      <c r="E18" s="37">
        <v>291412172</v>
      </c>
      <c r="F18" s="37"/>
      <c r="G18" s="37">
        <v>0</v>
      </c>
      <c r="H18" s="37"/>
      <c r="I18" s="37">
        <v>291412172</v>
      </c>
      <c r="J18" s="37"/>
      <c r="K18" s="37">
        <v>0</v>
      </c>
      <c r="L18" s="37"/>
      <c r="M18" s="37">
        <v>3786828516</v>
      </c>
      <c r="N18" s="37"/>
      <c r="O18" s="37">
        <v>4519180752</v>
      </c>
      <c r="P18" s="37"/>
      <c r="Q18" s="37">
        <v>8306009268</v>
      </c>
    </row>
    <row r="19" spans="1:17" s="33" customFormat="1" ht="30" customHeight="1" x14ac:dyDescent="0.75">
      <c r="A19" s="36" t="s">
        <v>63</v>
      </c>
      <c r="C19" s="37">
        <v>0</v>
      </c>
      <c r="D19" s="37"/>
      <c r="E19" s="37">
        <v>1835826916</v>
      </c>
      <c r="F19" s="37"/>
      <c r="G19" s="37">
        <v>0</v>
      </c>
      <c r="H19" s="37"/>
      <c r="I19" s="37">
        <v>1835826916</v>
      </c>
      <c r="J19" s="37"/>
      <c r="K19" s="37">
        <v>0</v>
      </c>
      <c r="L19" s="37"/>
      <c r="M19" s="37">
        <v>21427985193</v>
      </c>
      <c r="N19" s="37"/>
      <c r="O19" s="37">
        <v>2962164344</v>
      </c>
      <c r="P19" s="37"/>
      <c r="Q19" s="37">
        <v>24390149537</v>
      </c>
    </row>
    <row r="20" spans="1:17" s="33" customFormat="1" ht="30" customHeight="1" x14ac:dyDescent="0.75">
      <c r="A20" s="36" t="s">
        <v>69</v>
      </c>
      <c r="C20" s="37">
        <v>0</v>
      </c>
      <c r="D20" s="37"/>
      <c r="E20" s="37">
        <v>2470711353</v>
      </c>
      <c r="F20" s="37"/>
      <c r="G20" s="37">
        <v>0</v>
      </c>
      <c r="H20" s="37"/>
      <c r="I20" s="37">
        <v>2470711353</v>
      </c>
      <c r="J20" s="37"/>
      <c r="K20" s="37">
        <v>0</v>
      </c>
      <c r="L20" s="37"/>
      <c r="M20" s="37">
        <v>16916133552</v>
      </c>
      <c r="N20" s="37"/>
      <c r="O20" s="37">
        <v>1883156376</v>
      </c>
      <c r="P20" s="37"/>
      <c r="Q20" s="37">
        <v>18799289928</v>
      </c>
    </row>
    <row r="21" spans="1:17" s="33" customFormat="1" ht="30" customHeight="1" x14ac:dyDescent="0.75">
      <c r="A21" s="36" t="s">
        <v>117</v>
      </c>
      <c r="C21" s="37">
        <v>31229188138</v>
      </c>
      <c r="D21" s="37"/>
      <c r="E21" s="37">
        <v>0</v>
      </c>
      <c r="F21" s="37"/>
      <c r="G21" s="37">
        <v>0</v>
      </c>
      <c r="H21" s="37"/>
      <c r="I21" s="37">
        <v>31229188138</v>
      </c>
      <c r="J21" s="37"/>
      <c r="K21" s="37">
        <v>169565523071</v>
      </c>
      <c r="L21" s="37"/>
      <c r="M21" s="37">
        <v>-361412318</v>
      </c>
      <c r="N21" s="37"/>
      <c r="O21" s="37">
        <v>-1087500</v>
      </c>
      <c r="P21" s="37"/>
      <c r="Q21" s="37">
        <v>169203023253</v>
      </c>
    </row>
    <row r="22" spans="1:17" s="33" customFormat="1" ht="30" customHeight="1" x14ac:dyDescent="0.75">
      <c r="A22" s="36" t="s">
        <v>102</v>
      </c>
      <c r="C22" s="37">
        <v>55346820795</v>
      </c>
      <c r="D22" s="37"/>
      <c r="E22" s="37">
        <v>169852920577</v>
      </c>
      <c r="F22" s="37"/>
      <c r="G22" s="37">
        <v>0</v>
      </c>
      <c r="H22" s="37"/>
      <c r="I22" s="37">
        <v>225199741372</v>
      </c>
      <c r="J22" s="37"/>
      <c r="K22" s="37">
        <v>235371312827</v>
      </c>
      <c r="L22" s="37"/>
      <c r="M22" s="37">
        <v>285357888943</v>
      </c>
      <c r="N22" s="37"/>
      <c r="O22" s="37">
        <f>44659934-309813</f>
        <v>44350121</v>
      </c>
      <c r="P22" s="37"/>
      <c r="Q22" s="37">
        <v>520773861704</v>
      </c>
    </row>
    <row r="23" spans="1:17" s="33" customFormat="1" ht="30" customHeight="1" x14ac:dyDescent="0.75">
      <c r="A23" s="36" t="s">
        <v>253</v>
      </c>
      <c r="C23" s="37">
        <v>0</v>
      </c>
      <c r="D23" s="37"/>
      <c r="E23" s="37">
        <v>0</v>
      </c>
      <c r="F23" s="37"/>
      <c r="G23" s="37">
        <v>0</v>
      </c>
      <c r="H23" s="37"/>
      <c r="I23" s="37">
        <v>0</v>
      </c>
      <c r="J23" s="37"/>
      <c r="K23" s="37">
        <v>10684933</v>
      </c>
      <c r="L23" s="37"/>
      <c r="M23" s="37">
        <v>0</v>
      </c>
      <c r="N23" s="37"/>
      <c r="O23" s="37">
        <v>181250</v>
      </c>
      <c r="P23" s="37"/>
      <c r="Q23" s="37">
        <v>10866183</v>
      </c>
    </row>
    <row r="24" spans="1:17" s="33" customFormat="1" ht="30" customHeight="1" x14ac:dyDescent="0.75">
      <c r="A24" s="36" t="s">
        <v>60</v>
      </c>
      <c r="C24" s="37">
        <v>2338279701</v>
      </c>
      <c r="D24" s="37"/>
      <c r="E24" s="37">
        <v>0</v>
      </c>
      <c r="F24" s="37"/>
      <c r="G24" s="37">
        <v>0</v>
      </c>
      <c r="H24" s="37"/>
      <c r="I24" s="37">
        <v>2338279701</v>
      </c>
      <c r="J24" s="37"/>
      <c r="K24" s="37">
        <v>20896627755</v>
      </c>
      <c r="L24" s="37"/>
      <c r="M24" s="37">
        <v>6600233291</v>
      </c>
      <c r="N24" s="37"/>
      <c r="O24" s="37">
        <v>0</v>
      </c>
      <c r="P24" s="37"/>
      <c r="Q24" s="37">
        <v>27496861046</v>
      </c>
    </row>
    <row r="25" spans="1:17" s="33" customFormat="1" ht="30" customHeight="1" x14ac:dyDescent="0.75">
      <c r="A25" s="36" t="s">
        <v>99</v>
      </c>
      <c r="C25" s="37">
        <v>31950737915</v>
      </c>
      <c r="D25" s="37"/>
      <c r="E25" s="37">
        <v>3892363881</v>
      </c>
      <c r="F25" s="37"/>
      <c r="G25" s="37">
        <v>0</v>
      </c>
      <c r="H25" s="37"/>
      <c r="I25" s="37">
        <v>35843101796</v>
      </c>
      <c r="J25" s="37"/>
      <c r="K25" s="37">
        <v>86222139958</v>
      </c>
      <c r="L25" s="37"/>
      <c r="M25" s="37">
        <v>10436758476</v>
      </c>
      <c r="N25" s="37"/>
      <c r="O25" s="37">
        <v>0</v>
      </c>
      <c r="P25" s="37"/>
      <c r="Q25" s="37">
        <v>96658898434</v>
      </c>
    </row>
    <row r="26" spans="1:17" s="33" customFormat="1" ht="30" customHeight="1" x14ac:dyDescent="0.75">
      <c r="A26" s="36" t="s">
        <v>81</v>
      </c>
      <c r="C26" s="37">
        <v>30905324596</v>
      </c>
      <c r="D26" s="37"/>
      <c r="E26" s="37">
        <v>0</v>
      </c>
      <c r="F26" s="37"/>
      <c r="G26" s="37">
        <v>0</v>
      </c>
      <c r="H26" s="37"/>
      <c r="I26" s="37">
        <v>30905324596</v>
      </c>
      <c r="J26" s="37"/>
      <c r="K26" s="37">
        <v>157467671232</v>
      </c>
      <c r="L26" s="37"/>
      <c r="M26" s="37">
        <v>-362500000</v>
      </c>
      <c r="N26" s="37"/>
      <c r="O26" s="37">
        <v>0</v>
      </c>
      <c r="P26" s="37"/>
      <c r="Q26" s="37">
        <v>157105171232</v>
      </c>
    </row>
    <row r="27" spans="1:17" s="33" customFormat="1" ht="30" customHeight="1" x14ac:dyDescent="0.75">
      <c r="A27" s="36" t="s">
        <v>96</v>
      </c>
      <c r="C27" s="37">
        <v>20137872895</v>
      </c>
      <c r="D27" s="37"/>
      <c r="E27" s="37">
        <v>2336976347</v>
      </c>
      <c r="F27" s="37"/>
      <c r="G27" s="37">
        <v>0</v>
      </c>
      <c r="H27" s="37"/>
      <c r="I27" s="37">
        <v>22474849242</v>
      </c>
      <c r="J27" s="37"/>
      <c r="K27" s="37">
        <v>71072100606</v>
      </c>
      <c r="L27" s="37"/>
      <c r="M27" s="37">
        <v>8362008858</v>
      </c>
      <c r="N27" s="37"/>
      <c r="O27" s="37">
        <v>0</v>
      </c>
      <c r="P27" s="37"/>
      <c r="Q27" s="37">
        <v>79434109464</v>
      </c>
    </row>
    <row r="28" spans="1:17" s="33" customFormat="1" ht="30" customHeight="1" x14ac:dyDescent="0.75">
      <c r="A28" s="36" t="s">
        <v>87</v>
      </c>
      <c r="C28" s="37">
        <v>44487123288</v>
      </c>
      <c r="D28" s="37"/>
      <c r="E28" s="37">
        <v>0</v>
      </c>
      <c r="F28" s="37"/>
      <c r="G28" s="37">
        <v>0</v>
      </c>
      <c r="H28" s="37"/>
      <c r="I28" s="37">
        <v>44487123288</v>
      </c>
      <c r="J28" s="37"/>
      <c r="K28" s="37">
        <v>267926164384</v>
      </c>
      <c r="L28" s="37"/>
      <c r="M28" s="37">
        <v>-543750000</v>
      </c>
      <c r="N28" s="37"/>
      <c r="O28" s="37">
        <v>0</v>
      </c>
      <c r="P28" s="37"/>
      <c r="Q28" s="37">
        <v>267382414384</v>
      </c>
    </row>
    <row r="29" spans="1:17" s="33" customFormat="1" ht="30" customHeight="1" x14ac:dyDescent="0.75">
      <c r="A29" s="36" t="s">
        <v>93</v>
      </c>
      <c r="C29" s="37">
        <v>45183162720</v>
      </c>
      <c r="D29" s="37"/>
      <c r="E29" s="37">
        <v>7573971969</v>
      </c>
      <c r="F29" s="37"/>
      <c r="G29" s="37">
        <v>0</v>
      </c>
      <c r="H29" s="37"/>
      <c r="I29" s="37">
        <v>52757134689</v>
      </c>
      <c r="J29" s="37"/>
      <c r="K29" s="37">
        <v>249062240914</v>
      </c>
      <c r="L29" s="37"/>
      <c r="M29" s="37">
        <v>40139810815</v>
      </c>
      <c r="N29" s="37"/>
      <c r="O29" s="37">
        <v>0</v>
      </c>
      <c r="P29" s="37"/>
      <c r="Q29" s="37">
        <v>289202051729</v>
      </c>
    </row>
    <row r="30" spans="1:17" s="33" customFormat="1" ht="30" customHeight="1" x14ac:dyDescent="0.75">
      <c r="A30" s="36" t="s">
        <v>84</v>
      </c>
      <c r="C30" s="37">
        <v>31143966646</v>
      </c>
      <c r="D30" s="37"/>
      <c r="E30" s="37">
        <v>0</v>
      </c>
      <c r="F30" s="37"/>
      <c r="G30" s="37">
        <v>0</v>
      </c>
      <c r="H30" s="37"/>
      <c r="I30" s="37">
        <v>31143966646</v>
      </c>
      <c r="J30" s="37"/>
      <c r="K30" s="37">
        <v>229845753424</v>
      </c>
      <c r="L30" s="37"/>
      <c r="M30" s="37">
        <v>-362500000</v>
      </c>
      <c r="N30" s="37"/>
      <c r="O30" s="37">
        <v>0</v>
      </c>
      <c r="P30" s="37"/>
      <c r="Q30" s="37">
        <v>229483253424</v>
      </c>
    </row>
    <row r="31" spans="1:17" s="33" customFormat="1" ht="30" customHeight="1" x14ac:dyDescent="0.75">
      <c r="A31" s="36" t="s">
        <v>78</v>
      </c>
      <c r="C31" s="37">
        <v>102989322255</v>
      </c>
      <c r="D31" s="37"/>
      <c r="E31" s="37">
        <v>0</v>
      </c>
      <c r="F31" s="37"/>
      <c r="G31" s="37">
        <v>0</v>
      </c>
      <c r="H31" s="37"/>
      <c r="I31" s="37">
        <v>102989322255</v>
      </c>
      <c r="J31" s="37"/>
      <c r="K31" s="37">
        <v>828533863012</v>
      </c>
      <c r="L31" s="37"/>
      <c r="M31" s="37">
        <v>-1178125000</v>
      </c>
      <c r="N31" s="37"/>
      <c r="O31" s="37">
        <v>0</v>
      </c>
      <c r="P31" s="37"/>
      <c r="Q31" s="37">
        <v>827355738012</v>
      </c>
    </row>
    <row r="32" spans="1:17" s="33" customFormat="1" ht="30" customHeight="1" x14ac:dyDescent="0.75">
      <c r="A32" s="36" t="s">
        <v>120</v>
      </c>
      <c r="C32" s="37">
        <v>31307511732</v>
      </c>
      <c r="D32" s="37"/>
      <c r="E32" s="37">
        <v>0</v>
      </c>
      <c r="F32" s="37"/>
      <c r="G32" s="37">
        <v>0</v>
      </c>
      <c r="H32" s="37"/>
      <c r="I32" s="37">
        <v>31307511732</v>
      </c>
      <c r="J32" s="37"/>
      <c r="K32" s="37">
        <v>163276457919</v>
      </c>
      <c r="L32" s="37"/>
      <c r="M32" s="37">
        <v>-362318750</v>
      </c>
      <c r="N32" s="37"/>
      <c r="O32" s="37">
        <v>0</v>
      </c>
      <c r="P32" s="37"/>
      <c r="Q32" s="37">
        <v>162914139169</v>
      </c>
    </row>
    <row r="33" spans="1:17" s="33" customFormat="1" ht="30" customHeight="1" x14ac:dyDescent="0.75">
      <c r="A33" s="36" t="s">
        <v>57</v>
      </c>
      <c r="C33" s="37">
        <v>38817391305</v>
      </c>
      <c r="D33" s="37"/>
      <c r="E33" s="37">
        <v>0</v>
      </c>
      <c r="F33" s="37"/>
      <c r="G33" s="37">
        <v>0</v>
      </c>
      <c r="H33" s="37"/>
      <c r="I33" s="37">
        <v>38817391305</v>
      </c>
      <c r="J33" s="37"/>
      <c r="K33" s="37">
        <v>369009641151</v>
      </c>
      <c r="L33" s="37"/>
      <c r="M33" s="37">
        <v>-453125000</v>
      </c>
      <c r="N33" s="37"/>
      <c r="O33" s="37">
        <v>0</v>
      </c>
      <c r="P33" s="37"/>
      <c r="Q33" s="37">
        <v>368556516151</v>
      </c>
    </row>
    <row r="34" spans="1:17" s="33" customFormat="1" ht="30" customHeight="1" x14ac:dyDescent="0.75">
      <c r="A34" s="36" t="s">
        <v>111</v>
      </c>
      <c r="C34" s="37">
        <v>46224200016</v>
      </c>
      <c r="D34" s="37"/>
      <c r="E34" s="37">
        <v>0</v>
      </c>
      <c r="F34" s="37"/>
      <c r="G34" s="37">
        <v>0</v>
      </c>
      <c r="H34" s="37"/>
      <c r="I34" s="37">
        <v>46224200016</v>
      </c>
      <c r="J34" s="37"/>
      <c r="K34" s="37">
        <v>405826379501</v>
      </c>
      <c r="L34" s="37"/>
      <c r="M34" s="37">
        <v>252766977680</v>
      </c>
      <c r="N34" s="37"/>
      <c r="O34" s="37">
        <v>0</v>
      </c>
      <c r="P34" s="37"/>
      <c r="Q34" s="37">
        <v>658593357181</v>
      </c>
    </row>
    <row r="35" spans="1:17" s="33" customFormat="1" ht="30" customHeight="1" x14ac:dyDescent="0.75">
      <c r="A35" s="36" t="s">
        <v>250</v>
      </c>
      <c r="C35" s="37">
        <v>0</v>
      </c>
      <c r="D35" s="37"/>
      <c r="E35" s="37">
        <v>0</v>
      </c>
      <c r="F35" s="37"/>
      <c r="G35" s="37">
        <v>0</v>
      </c>
      <c r="H35" s="37"/>
      <c r="I35" s="37">
        <v>0</v>
      </c>
      <c r="J35" s="37"/>
      <c r="K35" s="37">
        <v>107453095871</v>
      </c>
      <c r="L35" s="37"/>
      <c r="M35" s="37">
        <v>0</v>
      </c>
      <c r="N35" s="37"/>
      <c r="O35" s="37">
        <v>0</v>
      </c>
      <c r="P35" s="37"/>
      <c r="Q35" s="37">
        <v>107453095871</v>
      </c>
    </row>
    <row r="36" spans="1:17" s="33" customFormat="1" ht="30" customHeight="1" x14ac:dyDescent="0.75">
      <c r="A36" s="36" t="s">
        <v>252</v>
      </c>
      <c r="C36" s="37">
        <v>0</v>
      </c>
      <c r="D36" s="37"/>
      <c r="E36" s="37">
        <v>0</v>
      </c>
      <c r="F36" s="37"/>
      <c r="G36" s="37">
        <v>0</v>
      </c>
      <c r="H36" s="37"/>
      <c r="I36" s="37">
        <v>0</v>
      </c>
      <c r="J36" s="37"/>
      <c r="K36" s="37">
        <v>100602689352</v>
      </c>
      <c r="L36" s="37"/>
      <c r="M36" s="37">
        <v>0</v>
      </c>
      <c r="N36" s="37"/>
      <c r="O36" s="37">
        <v>0</v>
      </c>
      <c r="P36" s="37"/>
      <c r="Q36" s="37">
        <v>100602689352</v>
      </c>
    </row>
    <row r="37" spans="1:17" s="33" customFormat="1" ht="30" customHeight="1" x14ac:dyDescent="0.75">
      <c r="A37" s="36" t="s">
        <v>90</v>
      </c>
      <c r="C37" s="37">
        <v>1583070</v>
      </c>
      <c r="D37" s="37"/>
      <c r="E37" s="37">
        <v>0</v>
      </c>
      <c r="F37" s="37"/>
      <c r="G37" s="37">
        <v>0</v>
      </c>
      <c r="H37" s="37"/>
      <c r="I37" s="37">
        <v>1583070</v>
      </c>
      <c r="J37" s="37"/>
      <c r="K37" s="37">
        <v>14074806</v>
      </c>
      <c r="L37" s="37"/>
      <c r="M37" s="37">
        <v>0</v>
      </c>
      <c r="N37" s="37"/>
      <c r="O37" s="37">
        <v>0</v>
      </c>
      <c r="P37" s="37"/>
      <c r="Q37" s="37">
        <v>14074806</v>
      </c>
    </row>
    <row r="38" spans="1:17" s="33" customFormat="1" ht="30" customHeight="1" x14ac:dyDescent="0.75">
      <c r="A38" s="36" t="s">
        <v>108</v>
      </c>
      <c r="C38" s="37">
        <v>59798716</v>
      </c>
      <c r="D38" s="37"/>
      <c r="E38" s="37">
        <v>122977707</v>
      </c>
      <c r="F38" s="37"/>
      <c r="G38" s="37">
        <v>0</v>
      </c>
      <c r="H38" s="37"/>
      <c r="I38" s="37">
        <v>182776423</v>
      </c>
      <c r="J38" s="37"/>
      <c r="K38" s="37">
        <v>559372262</v>
      </c>
      <c r="L38" s="37"/>
      <c r="M38" s="37">
        <v>286947982</v>
      </c>
      <c r="N38" s="37"/>
      <c r="O38" s="37">
        <v>0</v>
      </c>
      <c r="P38" s="37"/>
      <c r="Q38" s="37">
        <v>846320244</v>
      </c>
    </row>
    <row r="39" spans="1:17" s="33" customFormat="1" ht="30" customHeight="1" x14ac:dyDescent="0.75">
      <c r="A39" s="36" t="s">
        <v>105</v>
      </c>
      <c r="C39" s="37">
        <v>21941358866</v>
      </c>
      <c r="D39" s="37"/>
      <c r="E39" s="37">
        <v>2856336295</v>
      </c>
      <c r="F39" s="37"/>
      <c r="G39" s="37">
        <v>0</v>
      </c>
      <c r="H39" s="37"/>
      <c r="I39" s="37">
        <v>24797695161</v>
      </c>
      <c r="J39" s="37"/>
      <c r="K39" s="37">
        <v>203968617919</v>
      </c>
      <c r="L39" s="37"/>
      <c r="M39" s="37">
        <v>-13997484795</v>
      </c>
      <c r="N39" s="37"/>
      <c r="O39" s="37">
        <v>0</v>
      </c>
      <c r="P39" s="37"/>
      <c r="Q39" s="37">
        <v>189971133124</v>
      </c>
    </row>
    <row r="40" spans="1:17" s="33" customFormat="1" ht="30" customHeight="1" x14ac:dyDescent="0.75">
      <c r="A40" s="36" t="s">
        <v>121</v>
      </c>
      <c r="C40" s="37">
        <v>23447457</v>
      </c>
      <c r="D40" s="37"/>
      <c r="E40" s="37">
        <v>0</v>
      </c>
      <c r="F40" s="37"/>
      <c r="G40" s="37">
        <v>0</v>
      </c>
      <c r="H40" s="37"/>
      <c r="I40" s="37">
        <v>23447457</v>
      </c>
      <c r="J40" s="37"/>
      <c r="K40" s="37">
        <v>202073354</v>
      </c>
      <c r="L40" s="37"/>
      <c r="M40" s="37">
        <v>0</v>
      </c>
      <c r="N40" s="37"/>
      <c r="O40" s="37">
        <v>0</v>
      </c>
      <c r="P40" s="37"/>
      <c r="Q40" s="37">
        <v>202073354</v>
      </c>
    </row>
    <row r="41" spans="1:17" s="33" customFormat="1" ht="30" customHeight="1" x14ac:dyDescent="0.75">
      <c r="A41" s="36" t="s">
        <v>51</v>
      </c>
      <c r="C41" s="37">
        <v>0</v>
      </c>
      <c r="D41" s="37"/>
      <c r="E41" s="37">
        <v>41728093184</v>
      </c>
      <c r="F41" s="37"/>
      <c r="G41" s="37">
        <v>0</v>
      </c>
      <c r="H41" s="37"/>
      <c r="I41" s="37">
        <v>41728093184</v>
      </c>
      <c r="J41" s="37"/>
      <c r="K41" s="37">
        <v>0</v>
      </c>
      <c r="L41" s="37"/>
      <c r="M41" s="37">
        <v>169191455070</v>
      </c>
      <c r="N41" s="37"/>
      <c r="O41" s="37">
        <v>0</v>
      </c>
      <c r="P41" s="37"/>
      <c r="Q41" s="37">
        <v>169191455070</v>
      </c>
    </row>
    <row r="42" spans="1:17" s="33" customFormat="1" ht="30" customHeight="1" x14ac:dyDescent="0.75">
      <c r="A42" s="36" t="s">
        <v>48</v>
      </c>
      <c r="C42" s="37">
        <v>0</v>
      </c>
      <c r="D42" s="37"/>
      <c r="E42" s="37">
        <v>52981640442</v>
      </c>
      <c r="F42" s="37"/>
      <c r="G42" s="37">
        <v>0</v>
      </c>
      <c r="H42" s="37"/>
      <c r="I42" s="37">
        <v>52981640442</v>
      </c>
      <c r="J42" s="37"/>
      <c r="K42" s="37">
        <v>0</v>
      </c>
      <c r="L42" s="37"/>
      <c r="M42" s="37">
        <v>320853258102</v>
      </c>
      <c r="N42" s="37"/>
      <c r="O42" s="37">
        <v>0</v>
      </c>
      <c r="P42" s="37"/>
      <c r="Q42" s="37">
        <v>320853258102</v>
      </c>
    </row>
    <row r="43" spans="1:17" s="33" customFormat="1" ht="30" customHeight="1" x14ac:dyDescent="0.75">
      <c r="A43" s="36" t="s">
        <v>72</v>
      </c>
      <c r="C43" s="37">
        <v>0</v>
      </c>
      <c r="D43" s="37"/>
      <c r="E43" s="37">
        <v>632265381</v>
      </c>
      <c r="F43" s="37"/>
      <c r="G43" s="37">
        <v>0</v>
      </c>
      <c r="H43" s="37"/>
      <c r="I43" s="37">
        <v>632265381</v>
      </c>
      <c r="J43" s="37"/>
      <c r="K43" s="37">
        <v>0</v>
      </c>
      <c r="L43" s="37"/>
      <c r="M43" s="37">
        <v>6774271940</v>
      </c>
      <c r="N43" s="37"/>
      <c r="O43" s="37">
        <v>0</v>
      </c>
      <c r="P43" s="37"/>
      <c r="Q43" s="37">
        <v>6774271940</v>
      </c>
    </row>
    <row r="44" spans="1:17" s="33" customFormat="1" ht="30" customHeight="1" x14ac:dyDescent="0.75">
      <c r="A44" s="36" t="s">
        <v>44</v>
      </c>
      <c r="C44" s="37">
        <v>0</v>
      </c>
      <c r="D44" s="37"/>
      <c r="E44" s="37">
        <v>6603590923</v>
      </c>
      <c r="F44" s="37"/>
      <c r="G44" s="37">
        <v>0</v>
      </c>
      <c r="H44" s="37"/>
      <c r="I44" s="37">
        <v>6603590923</v>
      </c>
      <c r="J44" s="37"/>
      <c r="K44" s="37">
        <v>0</v>
      </c>
      <c r="L44" s="37"/>
      <c r="M44" s="37">
        <v>76388030747</v>
      </c>
      <c r="N44" s="37"/>
      <c r="O44" s="37">
        <v>0</v>
      </c>
      <c r="P44" s="37"/>
      <c r="Q44" s="37">
        <v>76388030747</v>
      </c>
    </row>
    <row r="45" spans="1:17" s="33" customFormat="1" ht="30" customHeight="1" x14ac:dyDescent="0.75">
      <c r="A45" s="36" t="s">
        <v>54</v>
      </c>
      <c r="C45" s="37">
        <v>0</v>
      </c>
      <c r="D45" s="37"/>
      <c r="E45" s="37">
        <v>-17289854</v>
      </c>
      <c r="F45" s="37"/>
      <c r="G45" s="37">
        <v>0</v>
      </c>
      <c r="H45" s="37"/>
      <c r="I45" s="37">
        <v>-17289854</v>
      </c>
      <c r="J45" s="37"/>
      <c r="K45" s="37">
        <v>0</v>
      </c>
      <c r="L45" s="37"/>
      <c r="M45" s="37">
        <v>25170938</v>
      </c>
      <c r="N45" s="37"/>
      <c r="O45" s="37">
        <v>0</v>
      </c>
      <c r="P45" s="37"/>
      <c r="Q45" s="37">
        <v>25170938</v>
      </c>
    </row>
    <row r="46" spans="1:17" s="33" customFormat="1" ht="30" customHeight="1" x14ac:dyDescent="0.75">
      <c r="A46" s="36" t="s">
        <v>124</v>
      </c>
      <c r="C46" s="37">
        <v>0</v>
      </c>
      <c r="D46" s="37"/>
      <c r="E46" s="37">
        <v>-106902</v>
      </c>
      <c r="F46" s="37"/>
      <c r="G46" s="37">
        <v>0</v>
      </c>
      <c r="H46" s="37"/>
      <c r="I46" s="37">
        <v>-106902</v>
      </c>
      <c r="J46" s="37"/>
      <c r="K46" s="37">
        <v>0</v>
      </c>
      <c r="L46" s="37"/>
      <c r="M46" s="37">
        <v>-106902</v>
      </c>
      <c r="N46" s="37"/>
      <c r="O46" s="37">
        <v>0</v>
      </c>
      <c r="P46" s="37"/>
      <c r="Q46" s="37">
        <v>-106902</v>
      </c>
    </row>
    <row r="47" spans="1:17" s="33" customFormat="1" ht="30" customHeight="1" x14ac:dyDescent="0.75">
      <c r="A47" s="36" t="s">
        <v>75</v>
      </c>
      <c r="C47" s="37">
        <v>0</v>
      </c>
      <c r="D47" s="37"/>
      <c r="E47" s="37">
        <v>481022379</v>
      </c>
      <c r="F47" s="37"/>
      <c r="G47" s="37">
        <v>0</v>
      </c>
      <c r="H47" s="37"/>
      <c r="I47" s="37">
        <v>481022379</v>
      </c>
      <c r="J47" s="37"/>
      <c r="K47" s="37">
        <v>0</v>
      </c>
      <c r="L47" s="37"/>
      <c r="M47" s="37">
        <v>5953911210</v>
      </c>
      <c r="N47" s="37"/>
      <c r="O47" s="37">
        <v>0</v>
      </c>
      <c r="P47" s="37"/>
      <c r="Q47" s="37">
        <v>5953911210</v>
      </c>
    </row>
    <row r="48" spans="1:17" s="33" customFormat="1" ht="30" customHeight="1" thickBot="1" x14ac:dyDescent="0.75">
      <c r="C48" s="38">
        <f>SUM(C8:C47)</f>
        <v>535314570472</v>
      </c>
      <c r="D48" s="37"/>
      <c r="E48" s="38">
        <f>SUM(E8:E47)</f>
        <v>293642712770</v>
      </c>
      <c r="F48" s="37"/>
      <c r="G48" s="38">
        <f>SUM(G8:G47)</f>
        <v>6833540652</v>
      </c>
      <c r="H48" s="37"/>
      <c r="I48" s="38">
        <f>SUM(I8:I47)</f>
        <v>835790823894</v>
      </c>
      <c r="J48" s="37"/>
      <c r="K48" s="38">
        <f>SUM(K8:K47)</f>
        <v>4137455523636</v>
      </c>
      <c r="L48" s="37"/>
      <c r="M48" s="38">
        <f>SUM(M8:M47)</f>
        <v>1207646348548</v>
      </c>
      <c r="N48" s="37"/>
      <c r="O48" s="38">
        <f>SUM(O8:O47)</f>
        <v>72575271134</v>
      </c>
      <c r="P48" s="37"/>
      <c r="Q48" s="38">
        <f>SUM(Q8:Q47)</f>
        <v>5417677453131</v>
      </c>
    </row>
    <row r="49" ht="18.7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21" bottom="0.17" header="0.17" footer="0.17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78"/>
  <sheetViews>
    <sheetView rightToLeft="1" workbookViewId="0">
      <selection activeCell="K77" sqref="K77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5" bestFit="1" customWidth="1"/>
    <col min="6" max="6" width="1" style="5" customWidth="1"/>
    <col min="7" max="7" width="34.85546875" style="5" bestFit="1" customWidth="1"/>
    <col min="8" max="8" width="1" style="5" customWidth="1"/>
    <col min="9" max="9" width="40.140625" style="5" bestFit="1" customWidth="1"/>
    <col min="10" max="10" width="1" style="5" customWidth="1"/>
    <col min="11" max="11" width="34.85546875" style="5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7.75" x14ac:dyDescent="0.4">
      <c r="A6" s="18" t="s">
        <v>293</v>
      </c>
      <c r="B6" s="18" t="s">
        <v>293</v>
      </c>
      <c r="C6" s="18" t="s">
        <v>293</v>
      </c>
      <c r="E6" s="18" t="s">
        <v>237</v>
      </c>
      <c r="F6" s="18" t="s">
        <v>237</v>
      </c>
      <c r="G6" s="18" t="s">
        <v>237</v>
      </c>
      <c r="I6" s="18" t="s">
        <v>238</v>
      </c>
      <c r="J6" s="18" t="s">
        <v>238</v>
      </c>
      <c r="K6" s="18" t="s">
        <v>238</v>
      </c>
    </row>
    <row r="7" spans="1:11" ht="27.75" x14ac:dyDescent="0.4">
      <c r="A7" s="21" t="s">
        <v>294</v>
      </c>
      <c r="C7" s="21" t="s">
        <v>147</v>
      </c>
      <c r="E7" s="21" t="s">
        <v>295</v>
      </c>
      <c r="G7" s="21" t="s">
        <v>296</v>
      </c>
      <c r="I7" s="21" t="s">
        <v>295</v>
      </c>
      <c r="K7" s="21" t="s">
        <v>296</v>
      </c>
    </row>
    <row r="8" spans="1:11" ht="18.75" x14ac:dyDescent="0.45">
      <c r="A8" s="2" t="s">
        <v>142</v>
      </c>
      <c r="C8" s="1" t="s">
        <v>244</v>
      </c>
      <c r="E8" s="6">
        <v>186849315060</v>
      </c>
      <c r="G8" s="14">
        <f>E8/567065147685*100</f>
        <v>32.950237873513828</v>
      </c>
      <c r="I8" s="6">
        <v>229041095880</v>
      </c>
      <c r="K8" s="14">
        <f>I8/2231879328409*100</f>
        <v>10.262252665930305</v>
      </c>
    </row>
    <row r="9" spans="1:11" ht="18.75" x14ac:dyDescent="0.45">
      <c r="A9" s="2" t="s">
        <v>297</v>
      </c>
      <c r="C9" s="1" t="s">
        <v>244</v>
      </c>
      <c r="E9" s="6">
        <v>0</v>
      </c>
      <c r="G9" s="14">
        <f t="shared" ref="G9:G72" si="0">E9/567065147685*100</f>
        <v>0</v>
      </c>
      <c r="I9" s="6">
        <v>35127671204</v>
      </c>
      <c r="K9" s="14">
        <f t="shared" ref="K9:K72" si="1">I9/2231879328409*100</f>
        <v>1.5739054865946018</v>
      </c>
    </row>
    <row r="10" spans="1:11" ht="18.75" x14ac:dyDescent="0.45">
      <c r="A10" s="2" t="s">
        <v>153</v>
      </c>
      <c r="C10" s="1" t="s">
        <v>154</v>
      </c>
      <c r="E10" s="6">
        <v>1146</v>
      </c>
      <c r="G10" s="14">
        <f t="shared" si="0"/>
        <v>2.0209318182901158E-7</v>
      </c>
      <c r="I10" s="6">
        <v>9877</v>
      </c>
      <c r="K10" s="14">
        <f t="shared" si="1"/>
        <v>4.4254184687667859E-7</v>
      </c>
    </row>
    <row r="11" spans="1:11" ht="18.75" x14ac:dyDescent="0.45">
      <c r="A11" s="2" t="s">
        <v>161</v>
      </c>
      <c r="C11" s="1" t="s">
        <v>163</v>
      </c>
      <c r="E11" s="6">
        <v>405406</v>
      </c>
      <c r="G11" s="14">
        <f t="shared" si="0"/>
        <v>7.1491962017951368E-5</v>
      </c>
      <c r="I11" s="6">
        <v>34029892</v>
      </c>
      <c r="K11" s="14">
        <f t="shared" si="1"/>
        <v>1.524719171276087E-3</v>
      </c>
    </row>
    <row r="12" spans="1:11" ht="18.75" x14ac:dyDescent="0.45">
      <c r="A12" s="2" t="s">
        <v>164</v>
      </c>
      <c r="C12" s="1" t="s">
        <v>165</v>
      </c>
      <c r="E12" s="6">
        <v>2217</v>
      </c>
      <c r="G12" s="14">
        <f t="shared" si="0"/>
        <v>3.9096037008282603E-7</v>
      </c>
      <c r="I12" s="6">
        <v>702921</v>
      </c>
      <c r="K12" s="14">
        <f t="shared" si="1"/>
        <v>3.1494579077493348E-5</v>
      </c>
    </row>
    <row r="13" spans="1:11" ht="18.75" x14ac:dyDescent="0.45">
      <c r="A13" s="2" t="s">
        <v>166</v>
      </c>
      <c r="C13" s="1" t="s">
        <v>167</v>
      </c>
      <c r="E13" s="6">
        <v>3371</v>
      </c>
      <c r="G13" s="14">
        <f t="shared" si="0"/>
        <v>5.9446432455985866E-7</v>
      </c>
      <c r="I13" s="6">
        <v>28829</v>
      </c>
      <c r="K13" s="14">
        <f t="shared" si="1"/>
        <v>1.2916916982492426E-6</v>
      </c>
    </row>
    <row r="14" spans="1:11" ht="18.75" x14ac:dyDescent="0.45">
      <c r="A14" s="2" t="s">
        <v>164</v>
      </c>
      <c r="C14" s="1" t="s">
        <v>298</v>
      </c>
      <c r="E14" s="6">
        <v>0</v>
      </c>
      <c r="G14" s="14">
        <f t="shared" si="0"/>
        <v>0</v>
      </c>
      <c r="I14" s="6">
        <v>23832493363</v>
      </c>
      <c r="K14" s="14">
        <f t="shared" si="1"/>
        <v>1.0678217706326016</v>
      </c>
    </row>
    <row r="15" spans="1:11" ht="18.75" x14ac:dyDescent="0.45">
      <c r="A15" s="2" t="s">
        <v>164</v>
      </c>
      <c r="C15" s="1" t="s">
        <v>299</v>
      </c>
      <c r="E15" s="6">
        <v>0</v>
      </c>
      <c r="G15" s="14">
        <f t="shared" si="0"/>
        <v>0</v>
      </c>
      <c r="I15" s="6">
        <v>13263561762</v>
      </c>
      <c r="K15" s="14">
        <f t="shared" si="1"/>
        <v>0.59427772788482069</v>
      </c>
    </row>
    <row r="16" spans="1:11" ht="18.75" x14ac:dyDescent="0.45">
      <c r="A16" s="2" t="s">
        <v>164</v>
      </c>
      <c r="C16" s="1" t="s">
        <v>300</v>
      </c>
      <c r="E16" s="6">
        <v>0</v>
      </c>
      <c r="G16" s="14">
        <f t="shared" si="0"/>
        <v>0</v>
      </c>
      <c r="I16" s="6">
        <v>10979013766</v>
      </c>
      <c r="K16" s="14">
        <f t="shared" si="1"/>
        <v>0.4919178929725746</v>
      </c>
    </row>
    <row r="17" spans="1:11" ht="18.75" x14ac:dyDescent="0.45">
      <c r="A17" s="2" t="s">
        <v>170</v>
      </c>
      <c r="C17" s="1" t="s">
        <v>171</v>
      </c>
      <c r="E17" s="6">
        <v>351312</v>
      </c>
      <c r="G17" s="14">
        <f t="shared" si="0"/>
        <v>6.1952670065195203E-5</v>
      </c>
      <c r="I17" s="6">
        <v>135487709</v>
      </c>
      <c r="K17" s="14">
        <f t="shared" si="1"/>
        <v>6.0705660595271839E-3</v>
      </c>
    </row>
    <row r="18" spans="1:11" ht="18.75" x14ac:dyDescent="0.45">
      <c r="A18" s="2" t="s">
        <v>173</v>
      </c>
      <c r="C18" s="1" t="s">
        <v>174</v>
      </c>
      <c r="E18" s="6">
        <v>0</v>
      </c>
      <c r="G18" s="14">
        <f t="shared" si="0"/>
        <v>0</v>
      </c>
      <c r="I18" s="6">
        <v>17846</v>
      </c>
      <c r="K18" s="14">
        <f t="shared" si="1"/>
        <v>7.9959520090728017E-7</v>
      </c>
    </row>
    <row r="19" spans="1:11" ht="18.75" x14ac:dyDescent="0.45">
      <c r="A19" s="2" t="s">
        <v>176</v>
      </c>
      <c r="C19" s="1" t="s">
        <v>177</v>
      </c>
      <c r="E19" s="6">
        <v>0</v>
      </c>
      <c r="G19" s="14">
        <f t="shared" si="0"/>
        <v>0</v>
      </c>
      <c r="I19" s="6">
        <v>34468</v>
      </c>
      <c r="K19" s="14">
        <f t="shared" si="1"/>
        <v>1.5443487271585866E-6</v>
      </c>
    </row>
    <row r="20" spans="1:11" ht="18.75" x14ac:dyDescent="0.45">
      <c r="A20" s="2" t="s">
        <v>176</v>
      </c>
      <c r="C20" s="1" t="s">
        <v>301</v>
      </c>
      <c r="E20" s="6">
        <v>0</v>
      </c>
      <c r="G20" s="14">
        <f t="shared" si="0"/>
        <v>0</v>
      </c>
      <c r="I20" s="6">
        <v>197070020</v>
      </c>
      <c r="K20" s="14">
        <f t="shared" si="1"/>
        <v>8.8297793474561084E-3</v>
      </c>
    </row>
    <row r="21" spans="1:11" ht="18.75" x14ac:dyDescent="0.45">
      <c r="A21" s="2" t="s">
        <v>176</v>
      </c>
      <c r="C21" s="1" t="s">
        <v>302</v>
      </c>
      <c r="E21" s="6">
        <v>0</v>
      </c>
      <c r="G21" s="14">
        <f t="shared" si="0"/>
        <v>0</v>
      </c>
      <c r="I21" s="6">
        <v>105335313</v>
      </c>
      <c r="K21" s="14">
        <f t="shared" si="1"/>
        <v>4.7195792200418162E-3</v>
      </c>
    </row>
    <row r="22" spans="1:11" ht="18.75" x14ac:dyDescent="0.45">
      <c r="A22" s="2" t="s">
        <v>255</v>
      </c>
      <c r="C22" s="1" t="s">
        <v>303</v>
      </c>
      <c r="E22" s="6">
        <v>0</v>
      </c>
      <c r="G22" s="14">
        <f t="shared" si="0"/>
        <v>0</v>
      </c>
      <c r="I22" s="6">
        <v>4699720000</v>
      </c>
      <c r="K22" s="14">
        <f t="shared" si="1"/>
        <v>0.21057231635144921</v>
      </c>
    </row>
    <row r="23" spans="1:11" ht="18.75" x14ac:dyDescent="0.45">
      <c r="A23" s="2" t="s">
        <v>176</v>
      </c>
      <c r="C23" s="1" t="s">
        <v>304</v>
      </c>
      <c r="E23" s="6">
        <v>0</v>
      </c>
      <c r="G23" s="14">
        <f t="shared" si="0"/>
        <v>0</v>
      </c>
      <c r="I23" s="6">
        <v>537085194</v>
      </c>
      <c r="K23" s="14">
        <f t="shared" si="1"/>
        <v>2.4064257738471116E-2</v>
      </c>
    </row>
    <row r="24" spans="1:11" ht="18.75" x14ac:dyDescent="0.45">
      <c r="A24" s="2" t="s">
        <v>196</v>
      </c>
      <c r="C24" s="1" t="s">
        <v>305</v>
      </c>
      <c r="E24" s="6">
        <v>0</v>
      </c>
      <c r="G24" s="14">
        <f t="shared" si="0"/>
        <v>0</v>
      </c>
      <c r="I24" s="6">
        <v>19486058794</v>
      </c>
      <c r="K24" s="14">
        <f t="shared" si="1"/>
        <v>0.87307851038213069</v>
      </c>
    </row>
    <row r="25" spans="1:11" ht="18.75" x14ac:dyDescent="0.45">
      <c r="A25" s="2" t="s">
        <v>176</v>
      </c>
      <c r="C25" s="1" t="s">
        <v>306</v>
      </c>
      <c r="E25" s="6">
        <v>0</v>
      </c>
      <c r="G25" s="14">
        <f t="shared" si="0"/>
        <v>0</v>
      </c>
      <c r="I25" s="6">
        <v>169170595</v>
      </c>
      <c r="K25" s="14">
        <f t="shared" si="1"/>
        <v>7.5797375264277222E-3</v>
      </c>
    </row>
    <row r="26" spans="1:11" ht="18.75" x14ac:dyDescent="0.45">
      <c r="A26" s="2" t="s">
        <v>170</v>
      </c>
      <c r="C26" s="1" t="s">
        <v>307</v>
      </c>
      <c r="E26" s="6">
        <v>0</v>
      </c>
      <c r="G26" s="14">
        <f t="shared" si="0"/>
        <v>0</v>
      </c>
      <c r="I26" s="6">
        <v>37550684877</v>
      </c>
      <c r="K26" s="14">
        <f t="shared" si="1"/>
        <v>1.682469316285486</v>
      </c>
    </row>
    <row r="27" spans="1:11" ht="18.75" x14ac:dyDescent="0.45">
      <c r="A27" s="2" t="s">
        <v>176</v>
      </c>
      <c r="C27" s="1" t="s">
        <v>308</v>
      </c>
      <c r="E27" s="6">
        <v>0</v>
      </c>
      <c r="G27" s="14">
        <f t="shared" si="0"/>
        <v>0</v>
      </c>
      <c r="I27" s="6">
        <v>12225972573</v>
      </c>
      <c r="K27" s="14">
        <f t="shared" si="1"/>
        <v>0.54778824362853484</v>
      </c>
    </row>
    <row r="28" spans="1:11" ht="18.75" x14ac:dyDescent="0.45">
      <c r="A28" s="2" t="s">
        <v>176</v>
      </c>
      <c r="C28" s="1" t="s">
        <v>309</v>
      </c>
      <c r="E28" s="6">
        <v>0</v>
      </c>
      <c r="G28" s="14">
        <f t="shared" si="0"/>
        <v>0</v>
      </c>
      <c r="I28" s="6">
        <v>9208663061</v>
      </c>
      <c r="K28" s="14">
        <f t="shared" si="1"/>
        <v>0.41259681667307774</v>
      </c>
    </row>
    <row r="29" spans="1:11" ht="18.75" x14ac:dyDescent="0.45">
      <c r="A29" s="2" t="s">
        <v>176</v>
      </c>
      <c r="C29" s="1" t="s">
        <v>310</v>
      </c>
      <c r="E29" s="6">
        <v>0</v>
      </c>
      <c r="G29" s="14">
        <f t="shared" si="0"/>
        <v>0</v>
      </c>
      <c r="I29" s="6">
        <v>79576548908</v>
      </c>
      <c r="K29" s="14">
        <f t="shared" si="1"/>
        <v>3.5654503312563186</v>
      </c>
    </row>
    <row r="30" spans="1:11" ht="18.75" x14ac:dyDescent="0.45">
      <c r="A30" s="2" t="s">
        <v>176</v>
      </c>
      <c r="C30" s="1" t="s">
        <v>311</v>
      </c>
      <c r="E30" s="6">
        <v>0</v>
      </c>
      <c r="G30" s="14">
        <f t="shared" si="0"/>
        <v>0</v>
      </c>
      <c r="I30" s="6">
        <v>76335404059</v>
      </c>
      <c r="K30" s="14">
        <f t="shared" si="1"/>
        <v>3.4202298971699268</v>
      </c>
    </row>
    <row r="31" spans="1:11" ht="18.75" x14ac:dyDescent="0.45">
      <c r="A31" s="2" t="s">
        <v>170</v>
      </c>
      <c r="C31" s="1" t="s">
        <v>312</v>
      </c>
      <c r="E31" s="6">
        <v>0</v>
      </c>
      <c r="G31" s="14">
        <f t="shared" si="0"/>
        <v>0</v>
      </c>
      <c r="I31" s="6">
        <v>43198356162</v>
      </c>
      <c r="K31" s="14">
        <f t="shared" si="1"/>
        <v>1.9355148646317737</v>
      </c>
    </row>
    <row r="32" spans="1:11" ht="18.75" x14ac:dyDescent="0.45">
      <c r="A32" s="2" t="s">
        <v>196</v>
      </c>
      <c r="C32" s="1" t="s">
        <v>313</v>
      </c>
      <c r="E32" s="6">
        <v>0</v>
      </c>
      <c r="G32" s="14">
        <f t="shared" si="0"/>
        <v>0</v>
      </c>
      <c r="I32" s="6">
        <v>45567123228</v>
      </c>
      <c r="K32" s="14">
        <f t="shared" si="1"/>
        <v>2.0416481593779814</v>
      </c>
    </row>
    <row r="33" spans="1:11" ht="18.75" x14ac:dyDescent="0.45">
      <c r="A33" s="2" t="s">
        <v>170</v>
      </c>
      <c r="C33" s="1" t="s">
        <v>314</v>
      </c>
      <c r="E33" s="6">
        <v>0</v>
      </c>
      <c r="G33" s="14">
        <f t="shared" si="0"/>
        <v>0</v>
      </c>
      <c r="I33" s="6">
        <v>4303561626</v>
      </c>
      <c r="K33" s="14">
        <f t="shared" si="1"/>
        <v>0.19282232561685148</v>
      </c>
    </row>
    <row r="34" spans="1:11" ht="18.75" x14ac:dyDescent="0.45">
      <c r="A34" s="2" t="s">
        <v>173</v>
      </c>
      <c r="C34" s="1" t="s">
        <v>315</v>
      </c>
      <c r="E34" s="6">
        <v>0</v>
      </c>
      <c r="G34" s="14">
        <f t="shared" si="0"/>
        <v>0</v>
      </c>
      <c r="I34" s="6">
        <v>31494246546</v>
      </c>
      <c r="K34" s="14">
        <f t="shared" si="1"/>
        <v>1.4111088420022575</v>
      </c>
    </row>
    <row r="35" spans="1:11" ht="18.75" x14ac:dyDescent="0.45">
      <c r="A35" s="2" t="s">
        <v>170</v>
      </c>
      <c r="C35" s="1" t="s">
        <v>316</v>
      </c>
      <c r="E35" s="6">
        <v>0</v>
      </c>
      <c r="G35" s="14">
        <f t="shared" si="0"/>
        <v>0</v>
      </c>
      <c r="I35" s="6">
        <v>3427419168</v>
      </c>
      <c r="K35" s="14">
        <f t="shared" si="1"/>
        <v>0.15356650892247131</v>
      </c>
    </row>
    <row r="36" spans="1:11" ht="18.75" x14ac:dyDescent="0.45">
      <c r="A36" s="2" t="s">
        <v>256</v>
      </c>
      <c r="C36" s="1" t="s">
        <v>317</v>
      </c>
      <c r="E36" s="6">
        <v>0</v>
      </c>
      <c r="G36" s="14">
        <f t="shared" si="0"/>
        <v>0</v>
      </c>
      <c r="I36" s="6">
        <v>26629041074</v>
      </c>
      <c r="K36" s="14">
        <f t="shared" si="1"/>
        <v>1.1931219011281657</v>
      </c>
    </row>
    <row r="37" spans="1:11" ht="18.75" x14ac:dyDescent="0.45">
      <c r="A37" s="2" t="s">
        <v>170</v>
      </c>
      <c r="C37" s="1" t="s">
        <v>318</v>
      </c>
      <c r="E37" s="6">
        <v>0</v>
      </c>
      <c r="G37" s="14">
        <f t="shared" si="0"/>
        <v>0</v>
      </c>
      <c r="I37" s="6">
        <v>41046575315</v>
      </c>
      <c r="K37" s="14">
        <f t="shared" si="1"/>
        <v>1.8391037002999684</v>
      </c>
    </row>
    <row r="38" spans="1:11" ht="18.75" x14ac:dyDescent="0.45">
      <c r="A38" s="2" t="s">
        <v>170</v>
      </c>
      <c r="C38" s="1" t="s">
        <v>319</v>
      </c>
      <c r="E38" s="6">
        <v>0</v>
      </c>
      <c r="G38" s="14">
        <f t="shared" si="0"/>
        <v>0</v>
      </c>
      <c r="I38" s="6">
        <v>50967671216</v>
      </c>
      <c r="K38" s="14">
        <f t="shared" si="1"/>
        <v>2.2836212767978101</v>
      </c>
    </row>
    <row r="39" spans="1:11" ht="18.75" x14ac:dyDescent="0.45">
      <c r="A39" s="2" t="s">
        <v>170</v>
      </c>
      <c r="C39" s="1" t="s">
        <v>320</v>
      </c>
      <c r="E39" s="6">
        <v>0</v>
      </c>
      <c r="G39" s="14">
        <f t="shared" si="0"/>
        <v>0</v>
      </c>
      <c r="I39" s="6">
        <v>6817106835</v>
      </c>
      <c r="K39" s="14">
        <f t="shared" si="1"/>
        <v>0.30544244700987438</v>
      </c>
    </row>
    <row r="40" spans="1:11" ht="18.75" x14ac:dyDescent="0.45">
      <c r="A40" s="2" t="s">
        <v>179</v>
      </c>
      <c r="C40" s="1" t="s">
        <v>180</v>
      </c>
      <c r="E40" s="6">
        <v>4999341720</v>
      </c>
      <c r="G40" s="14">
        <f t="shared" si="0"/>
        <v>0.88161681958579696</v>
      </c>
      <c r="I40" s="6">
        <v>66521483094</v>
      </c>
      <c r="K40" s="14">
        <f t="shared" si="1"/>
        <v>2.9805143247336754</v>
      </c>
    </row>
    <row r="41" spans="1:11" ht="18.75" x14ac:dyDescent="0.45">
      <c r="A41" s="2" t="s">
        <v>173</v>
      </c>
      <c r="C41" s="1" t="s">
        <v>321</v>
      </c>
      <c r="E41" s="6">
        <v>0</v>
      </c>
      <c r="G41" s="14">
        <f t="shared" si="0"/>
        <v>0</v>
      </c>
      <c r="I41" s="6">
        <v>31884931464</v>
      </c>
      <c r="K41" s="14">
        <f t="shared" si="1"/>
        <v>1.4286135929548325</v>
      </c>
    </row>
    <row r="42" spans="1:11" ht="18.75" x14ac:dyDescent="0.45">
      <c r="A42" s="2" t="s">
        <v>173</v>
      </c>
      <c r="C42" s="1" t="s">
        <v>322</v>
      </c>
      <c r="E42" s="6">
        <v>0</v>
      </c>
      <c r="G42" s="14">
        <f t="shared" si="0"/>
        <v>0</v>
      </c>
      <c r="I42" s="6">
        <v>32029862992</v>
      </c>
      <c r="K42" s="14">
        <f t="shared" si="1"/>
        <v>1.4351072920610164</v>
      </c>
    </row>
    <row r="43" spans="1:11" ht="18.75" x14ac:dyDescent="0.45">
      <c r="A43" s="2" t="s">
        <v>257</v>
      </c>
      <c r="C43" s="1" t="s">
        <v>323</v>
      </c>
      <c r="E43" s="6">
        <v>0</v>
      </c>
      <c r="G43" s="14">
        <f t="shared" si="0"/>
        <v>0</v>
      </c>
      <c r="I43" s="6">
        <v>20909588991</v>
      </c>
      <c r="K43" s="14">
        <f t="shared" si="1"/>
        <v>0.93686019332888604</v>
      </c>
    </row>
    <row r="44" spans="1:11" ht="18.75" x14ac:dyDescent="0.45">
      <c r="A44" s="2" t="s">
        <v>183</v>
      </c>
      <c r="C44" s="1" t="s">
        <v>184</v>
      </c>
      <c r="E44" s="6">
        <v>62</v>
      </c>
      <c r="G44" s="14">
        <f t="shared" si="0"/>
        <v>1.0933488022162929E-8</v>
      </c>
      <c r="I44" s="6">
        <v>56517532</v>
      </c>
      <c r="K44" s="14">
        <f t="shared" si="1"/>
        <v>2.5322843973060428E-3</v>
      </c>
    </row>
    <row r="45" spans="1:11" ht="18.75" x14ac:dyDescent="0.45">
      <c r="A45" s="2" t="s">
        <v>183</v>
      </c>
      <c r="C45" s="1" t="s">
        <v>324</v>
      </c>
      <c r="E45" s="6">
        <v>0</v>
      </c>
      <c r="G45" s="14">
        <f t="shared" si="0"/>
        <v>0</v>
      </c>
      <c r="I45" s="6">
        <v>55088506683</v>
      </c>
      <c r="K45" s="14">
        <f t="shared" si="1"/>
        <v>2.4682565039154678</v>
      </c>
    </row>
    <row r="46" spans="1:11" ht="18.75" x14ac:dyDescent="0.45">
      <c r="A46" s="2" t="s">
        <v>170</v>
      </c>
      <c r="C46" s="1" t="s">
        <v>325</v>
      </c>
      <c r="E46" s="6">
        <v>0</v>
      </c>
      <c r="G46" s="14">
        <f t="shared" si="0"/>
        <v>0</v>
      </c>
      <c r="I46" s="6">
        <v>50397081791</v>
      </c>
      <c r="K46" s="14">
        <f t="shared" si="1"/>
        <v>2.2580558522814793</v>
      </c>
    </row>
    <row r="47" spans="1:11" ht="18.75" x14ac:dyDescent="0.45">
      <c r="A47" s="2" t="s">
        <v>186</v>
      </c>
      <c r="C47" s="1" t="s">
        <v>326</v>
      </c>
      <c r="E47" s="6">
        <v>0</v>
      </c>
      <c r="G47" s="14">
        <f t="shared" si="0"/>
        <v>0</v>
      </c>
      <c r="I47" s="6">
        <v>28767123280</v>
      </c>
      <c r="K47" s="14">
        <f t="shared" si="1"/>
        <v>1.2889192938807632</v>
      </c>
    </row>
    <row r="48" spans="1:11" ht="18.75" x14ac:dyDescent="0.45">
      <c r="A48" s="2" t="s">
        <v>170</v>
      </c>
      <c r="C48" s="1" t="s">
        <v>327</v>
      </c>
      <c r="E48" s="6">
        <v>0</v>
      </c>
      <c r="G48" s="14">
        <f t="shared" si="0"/>
        <v>0</v>
      </c>
      <c r="I48" s="6">
        <v>31426849315</v>
      </c>
      <c r="K48" s="14">
        <f t="shared" si="1"/>
        <v>1.408089089538846</v>
      </c>
    </row>
    <row r="49" spans="1:11" ht="18.75" x14ac:dyDescent="0.45">
      <c r="A49" s="2" t="s">
        <v>176</v>
      </c>
      <c r="C49" s="1" t="s">
        <v>328</v>
      </c>
      <c r="E49" s="6">
        <v>0</v>
      </c>
      <c r="G49" s="14">
        <f t="shared" si="0"/>
        <v>0</v>
      </c>
      <c r="I49" s="6">
        <v>37369863014</v>
      </c>
      <c r="K49" s="14">
        <f t="shared" si="1"/>
        <v>1.6743675403203446</v>
      </c>
    </row>
    <row r="50" spans="1:11" ht="18.75" x14ac:dyDescent="0.45">
      <c r="A50" s="2" t="s">
        <v>173</v>
      </c>
      <c r="C50" s="1" t="s">
        <v>329</v>
      </c>
      <c r="E50" s="6">
        <v>0</v>
      </c>
      <c r="G50" s="14">
        <f t="shared" si="0"/>
        <v>0</v>
      </c>
      <c r="I50" s="6">
        <v>64273972572</v>
      </c>
      <c r="K50" s="14">
        <f t="shared" si="1"/>
        <v>2.8798139645756673</v>
      </c>
    </row>
    <row r="51" spans="1:11" ht="18.75" x14ac:dyDescent="0.45">
      <c r="A51" s="2" t="s">
        <v>186</v>
      </c>
      <c r="C51" s="1" t="s">
        <v>187</v>
      </c>
      <c r="E51" s="6">
        <v>98630136972</v>
      </c>
      <c r="G51" s="14">
        <f t="shared" si="0"/>
        <v>17.393087438833081</v>
      </c>
      <c r="I51" s="6">
        <v>347336942471</v>
      </c>
      <c r="K51" s="14">
        <f t="shared" si="1"/>
        <v>15.562532348852386</v>
      </c>
    </row>
    <row r="52" spans="1:11" ht="18.75" x14ac:dyDescent="0.45">
      <c r="A52" s="2" t="s">
        <v>170</v>
      </c>
      <c r="C52" s="1" t="s">
        <v>330</v>
      </c>
      <c r="E52" s="6">
        <v>0</v>
      </c>
      <c r="G52" s="14">
        <f t="shared" si="0"/>
        <v>0</v>
      </c>
      <c r="I52" s="6">
        <v>13561643820</v>
      </c>
      <c r="K52" s="14">
        <f t="shared" si="1"/>
        <v>0.60763338086326768</v>
      </c>
    </row>
    <row r="53" spans="1:11" ht="18.75" x14ac:dyDescent="0.45">
      <c r="A53" s="2" t="s">
        <v>173</v>
      </c>
      <c r="C53" s="1" t="s">
        <v>189</v>
      </c>
      <c r="E53" s="6">
        <v>23441095873</v>
      </c>
      <c r="G53" s="14">
        <f t="shared" si="0"/>
        <v>4.1337571121583609</v>
      </c>
      <c r="I53" s="6">
        <v>71079452002</v>
      </c>
      <c r="K53" s="14">
        <f t="shared" si="1"/>
        <v>3.1847354423354575</v>
      </c>
    </row>
    <row r="54" spans="1:11" ht="18.75" x14ac:dyDescent="0.45">
      <c r="A54" s="2" t="s">
        <v>186</v>
      </c>
      <c r="C54" s="1" t="s">
        <v>191</v>
      </c>
      <c r="E54" s="6">
        <v>29589041088</v>
      </c>
      <c r="G54" s="14">
        <f t="shared" si="0"/>
        <v>5.2179262310150767</v>
      </c>
      <c r="I54" s="6">
        <v>93797271964</v>
      </c>
      <c r="K54" s="14">
        <f t="shared" si="1"/>
        <v>4.202613948257838</v>
      </c>
    </row>
    <row r="55" spans="1:11" ht="18.75" x14ac:dyDescent="0.45">
      <c r="A55" s="2" t="s">
        <v>173</v>
      </c>
      <c r="C55" s="1" t="s">
        <v>192</v>
      </c>
      <c r="E55" s="6">
        <v>2734794518</v>
      </c>
      <c r="G55" s="14">
        <f t="shared" si="0"/>
        <v>0.48227166299402974</v>
      </c>
      <c r="I55" s="6">
        <v>8116164376</v>
      </c>
      <c r="K55" s="14">
        <f t="shared" si="1"/>
        <v>0.36364709653839689</v>
      </c>
    </row>
    <row r="56" spans="1:11" ht="18.75" x14ac:dyDescent="0.45">
      <c r="A56" s="2" t="s">
        <v>170</v>
      </c>
      <c r="C56" s="1" t="s">
        <v>194</v>
      </c>
      <c r="E56" s="6">
        <v>22346198625</v>
      </c>
      <c r="G56" s="14">
        <f t="shared" si="0"/>
        <v>3.9406757259243745</v>
      </c>
      <c r="I56" s="6">
        <v>107261753400</v>
      </c>
      <c r="K56" s="14">
        <f t="shared" si="1"/>
        <v>4.8058939403530285</v>
      </c>
    </row>
    <row r="57" spans="1:11" ht="18.75" x14ac:dyDescent="0.45">
      <c r="A57" s="2" t="s">
        <v>196</v>
      </c>
      <c r="C57" s="1" t="s">
        <v>197</v>
      </c>
      <c r="E57" s="6">
        <v>30378082176</v>
      </c>
      <c r="G57" s="14">
        <f t="shared" si="0"/>
        <v>5.3570709291544709</v>
      </c>
      <c r="I57" s="6">
        <v>78476712288</v>
      </c>
      <c r="K57" s="14">
        <f t="shared" si="1"/>
        <v>3.5161718328177849</v>
      </c>
    </row>
    <row r="58" spans="1:11" ht="18.75" x14ac:dyDescent="0.45">
      <c r="A58" s="2" t="s">
        <v>198</v>
      </c>
      <c r="C58" s="1" t="s">
        <v>199</v>
      </c>
      <c r="E58" s="6">
        <v>6789</v>
      </c>
      <c r="G58" s="14">
        <f t="shared" si="0"/>
        <v>1.1972169384268406E-6</v>
      </c>
      <c r="I58" s="6">
        <v>18369</v>
      </c>
      <c r="K58" s="14">
        <f t="shared" si="1"/>
        <v>8.2302836744737367E-7</v>
      </c>
    </row>
    <row r="59" spans="1:11" ht="18.75" x14ac:dyDescent="0.45">
      <c r="A59" s="2" t="s">
        <v>198</v>
      </c>
      <c r="C59" s="1" t="s">
        <v>201</v>
      </c>
      <c r="E59" s="6">
        <v>63287683</v>
      </c>
      <c r="G59" s="14">
        <f t="shared" si="0"/>
        <v>1.1160566516628136E-2</v>
      </c>
      <c r="I59" s="6">
        <v>3290958904</v>
      </c>
      <c r="K59" s="14">
        <f t="shared" si="1"/>
        <v>0.14745236725436975</v>
      </c>
    </row>
    <row r="60" spans="1:11" ht="18.75" x14ac:dyDescent="0.45">
      <c r="A60" s="2" t="s">
        <v>202</v>
      </c>
      <c r="C60" s="1" t="s">
        <v>203</v>
      </c>
      <c r="E60" s="6">
        <v>7064383560</v>
      </c>
      <c r="G60" s="14">
        <f t="shared" si="0"/>
        <v>1.2457798876971728</v>
      </c>
      <c r="I60" s="6">
        <v>28738958897</v>
      </c>
      <c r="K60" s="14">
        <f t="shared" si="1"/>
        <v>1.2876573805397726</v>
      </c>
    </row>
    <row r="61" spans="1:11" ht="18.75" x14ac:dyDescent="0.45">
      <c r="A61" s="2" t="s">
        <v>170</v>
      </c>
      <c r="C61" s="1" t="s">
        <v>205</v>
      </c>
      <c r="E61" s="6">
        <v>9986301360</v>
      </c>
      <c r="G61" s="14">
        <f t="shared" si="0"/>
        <v>1.761050101697893</v>
      </c>
      <c r="I61" s="6">
        <v>37282191744</v>
      </c>
      <c r="K61" s="14">
        <f t="shared" si="1"/>
        <v>1.6704394036651027</v>
      </c>
    </row>
    <row r="62" spans="1:11" ht="18.75" x14ac:dyDescent="0.45">
      <c r="A62" s="2" t="s">
        <v>173</v>
      </c>
      <c r="C62" s="1" t="s">
        <v>207</v>
      </c>
      <c r="E62" s="6">
        <v>10888767108</v>
      </c>
      <c r="G62" s="14">
        <f t="shared" si="0"/>
        <v>1.9201968508296723</v>
      </c>
      <c r="I62" s="6">
        <v>21777534216</v>
      </c>
      <c r="K62" s="14">
        <f t="shared" si="1"/>
        <v>0.97574873062353973</v>
      </c>
    </row>
    <row r="63" spans="1:11" ht="18.75" x14ac:dyDescent="0.45">
      <c r="A63" s="2" t="s">
        <v>173</v>
      </c>
      <c r="C63" s="1" t="s">
        <v>209</v>
      </c>
      <c r="E63" s="6">
        <v>10494246547</v>
      </c>
      <c r="G63" s="14">
        <f t="shared" si="0"/>
        <v>1.8506244987620835</v>
      </c>
      <c r="I63" s="6">
        <v>17198904059</v>
      </c>
      <c r="K63" s="14">
        <f t="shared" si="1"/>
        <v>0.77060187977368277</v>
      </c>
    </row>
    <row r="64" spans="1:11" ht="18.75" x14ac:dyDescent="0.45">
      <c r="A64" s="2" t="s">
        <v>173</v>
      </c>
      <c r="C64" s="1" t="s">
        <v>211</v>
      </c>
      <c r="E64" s="6">
        <v>19055342448</v>
      </c>
      <c r="G64" s="14">
        <f t="shared" si="0"/>
        <v>3.3603444905390454</v>
      </c>
      <c r="I64" s="6">
        <v>30700273944</v>
      </c>
      <c r="K64" s="14">
        <f t="shared" si="1"/>
        <v>1.3755346695148056</v>
      </c>
    </row>
    <row r="65" spans="1:11" ht="18.75" x14ac:dyDescent="0.45">
      <c r="A65" s="2" t="s">
        <v>179</v>
      </c>
      <c r="C65" s="1" t="s">
        <v>331</v>
      </c>
      <c r="E65" s="6">
        <v>0</v>
      </c>
      <c r="G65" s="14">
        <f t="shared" si="0"/>
        <v>0</v>
      </c>
      <c r="I65" s="6">
        <v>34958694018</v>
      </c>
      <c r="K65" s="14">
        <f t="shared" si="1"/>
        <v>1.5663344148144596</v>
      </c>
    </row>
    <row r="66" spans="1:11" ht="18.75" x14ac:dyDescent="0.45">
      <c r="A66" s="2" t="s">
        <v>173</v>
      </c>
      <c r="C66" s="1" t="s">
        <v>213</v>
      </c>
      <c r="E66" s="6">
        <v>4297534216</v>
      </c>
      <c r="G66" s="14">
        <f t="shared" si="0"/>
        <v>0.7578554657334089</v>
      </c>
      <c r="I66" s="6">
        <v>5545205440</v>
      </c>
      <c r="K66" s="14">
        <f t="shared" si="1"/>
        <v>0.24845453647141896</v>
      </c>
    </row>
    <row r="67" spans="1:11" ht="18.75" x14ac:dyDescent="0.45">
      <c r="A67" s="2" t="s">
        <v>215</v>
      </c>
      <c r="C67" s="1" t="s">
        <v>216</v>
      </c>
      <c r="E67" s="6">
        <v>11329863012</v>
      </c>
      <c r="G67" s="14">
        <f t="shared" si="0"/>
        <v>1.9979826053943355</v>
      </c>
      <c r="I67" s="6">
        <v>13157260272</v>
      </c>
      <c r="K67" s="14">
        <f t="shared" si="1"/>
        <v>0.58951485882434251</v>
      </c>
    </row>
    <row r="68" spans="1:11" ht="18.75" x14ac:dyDescent="0.45">
      <c r="A68" s="2" t="s">
        <v>218</v>
      </c>
      <c r="C68" s="1" t="s">
        <v>219</v>
      </c>
      <c r="E68" s="6">
        <v>5570410944</v>
      </c>
      <c r="G68" s="14">
        <f t="shared" si="0"/>
        <v>0.98232292475402083</v>
      </c>
      <c r="I68" s="6">
        <v>5570410944</v>
      </c>
      <c r="K68" s="14">
        <f t="shared" si="1"/>
        <v>0.24958387638147445</v>
      </c>
    </row>
    <row r="69" spans="1:11" ht="18.75" x14ac:dyDescent="0.45">
      <c r="A69" s="2" t="s">
        <v>218</v>
      </c>
      <c r="C69" s="1" t="s">
        <v>221</v>
      </c>
      <c r="E69" s="6">
        <v>12098630130</v>
      </c>
      <c r="G69" s="14">
        <f t="shared" si="0"/>
        <v>2.1335520582408796</v>
      </c>
      <c r="I69" s="6">
        <v>12098630130</v>
      </c>
      <c r="K69" s="14">
        <f t="shared" si="1"/>
        <v>0.54208262857224165</v>
      </c>
    </row>
    <row r="70" spans="1:11" ht="18.75" x14ac:dyDescent="0.45">
      <c r="A70" s="2" t="s">
        <v>218</v>
      </c>
      <c r="C70" s="1" t="s">
        <v>223</v>
      </c>
      <c r="E70" s="6">
        <v>9376438344</v>
      </c>
      <c r="G70" s="14">
        <f t="shared" si="0"/>
        <v>1.6535028439463422</v>
      </c>
      <c r="I70" s="6">
        <v>9376438344</v>
      </c>
      <c r="K70" s="14">
        <f t="shared" si="1"/>
        <v>0.42011403684105153</v>
      </c>
    </row>
    <row r="71" spans="1:11" ht="18.75" x14ac:dyDescent="0.45">
      <c r="A71" s="2" t="s">
        <v>225</v>
      </c>
      <c r="C71" s="1" t="s">
        <v>226</v>
      </c>
      <c r="E71" s="6">
        <v>3285</v>
      </c>
      <c r="G71" s="14">
        <f t="shared" si="0"/>
        <v>5.7929851859363259E-7</v>
      </c>
      <c r="I71" s="6">
        <v>3285</v>
      </c>
      <c r="K71" s="14">
        <f t="shared" si="1"/>
        <v>1.4718537683404771E-7</v>
      </c>
    </row>
    <row r="72" spans="1:11" ht="18.75" x14ac:dyDescent="0.45">
      <c r="A72" s="2" t="s">
        <v>228</v>
      </c>
      <c r="C72" s="1" t="s">
        <v>229</v>
      </c>
      <c r="E72" s="6">
        <v>9320547936</v>
      </c>
      <c r="G72" s="14">
        <f t="shared" si="0"/>
        <v>1.6436467615847001</v>
      </c>
      <c r="I72" s="6">
        <v>9320547936</v>
      </c>
      <c r="K72" s="14">
        <f t="shared" si="1"/>
        <v>0.41760985091627567</v>
      </c>
    </row>
    <row r="73" spans="1:11" ht="18.75" x14ac:dyDescent="0.45">
      <c r="A73" s="2" t="s">
        <v>170</v>
      </c>
      <c r="C73" s="1" t="s">
        <v>231</v>
      </c>
      <c r="E73" s="6">
        <v>54303491500</v>
      </c>
      <c r="G73" s="14">
        <f t="shared" ref="G73:G75" si="2">E73/567065147685*100</f>
        <v>9.5762350625302659</v>
      </c>
      <c r="I73" s="6">
        <v>54303491500</v>
      </c>
      <c r="K73" s="14">
        <f t="shared" ref="K73:K75" si="3">I73/2231879328409*100</f>
        <v>2.4330836711817372</v>
      </c>
    </row>
    <row r="74" spans="1:11" ht="18.75" x14ac:dyDescent="0.45">
      <c r="A74" s="2" t="s">
        <v>170</v>
      </c>
      <c r="C74" s="1" t="s">
        <v>232</v>
      </c>
      <c r="E74" s="6">
        <v>1247671227</v>
      </c>
      <c r="G74" s="14">
        <f t="shared" si="2"/>
        <v>0.22002255509680366</v>
      </c>
      <c r="I74" s="6">
        <v>1247671227</v>
      </c>
      <c r="K74" s="14">
        <f t="shared" si="3"/>
        <v>5.5902270840485144E-2</v>
      </c>
    </row>
    <row r="75" spans="1:11" ht="18.75" x14ac:dyDescent="0.45">
      <c r="A75" s="2" t="s">
        <v>176</v>
      </c>
      <c r="C75" s="1" t="s">
        <v>234</v>
      </c>
      <c r="E75" s="6">
        <v>2999452050</v>
      </c>
      <c r="G75" s="14">
        <f t="shared" si="2"/>
        <v>0.52894311389882331</v>
      </c>
      <c r="I75" s="6">
        <v>2999452050</v>
      </c>
      <c r="K75" s="14">
        <f t="shared" si="3"/>
        <v>0.13439131819631869</v>
      </c>
    </row>
    <row r="76" spans="1:11" ht="18.75" thickBot="1" x14ac:dyDescent="0.45">
      <c r="E76" s="10">
        <f>SUM(E8:E75)</f>
        <v>567065147685</v>
      </c>
      <c r="G76" s="39">
        <f>SUM(G8:G75)</f>
        <v>100</v>
      </c>
      <c r="I76" s="10">
        <f>SUM(I8:I75)</f>
        <v>2231879328409</v>
      </c>
      <c r="K76" s="10">
        <f>SUM(K8:K75)</f>
        <v>100</v>
      </c>
    </row>
    <row r="77" spans="1:11" ht="18.75" thickTop="1" x14ac:dyDescent="0.4"/>
    <row r="78" spans="1:11" x14ac:dyDescent="0.4">
      <c r="E78" s="40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A12" sqref="A12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2.57031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6" t="s">
        <v>0</v>
      </c>
      <c r="B2" s="16"/>
      <c r="C2" s="16"/>
      <c r="D2" s="16"/>
      <c r="E2" s="16"/>
    </row>
    <row r="3" spans="1:5" ht="27.75" x14ac:dyDescent="0.4">
      <c r="A3" s="16" t="s">
        <v>236</v>
      </c>
      <c r="B3" s="16"/>
      <c r="C3" s="16"/>
      <c r="D3" s="16"/>
      <c r="E3" s="16"/>
    </row>
    <row r="4" spans="1:5" ht="27.75" x14ac:dyDescent="0.4">
      <c r="A4" s="16" t="s">
        <v>2</v>
      </c>
      <c r="B4" s="16"/>
      <c r="C4" s="16"/>
      <c r="D4" s="16"/>
      <c r="E4" s="16"/>
    </row>
    <row r="6" spans="1:5" ht="27.75" x14ac:dyDescent="0.4">
      <c r="A6" s="20" t="s">
        <v>332</v>
      </c>
      <c r="C6" s="18" t="s">
        <v>237</v>
      </c>
      <c r="E6" s="18" t="s">
        <v>6</v>
      </c>
    </row>
    <row r="7" spans="1:5" ht="27.75" x14ac:dyDescent="0.4">
      <c r="A7" s="18" t="s">
        <v>332</v>
      </c>
      <c r="C7" s="18" t="s">
        <v>150</v>
      </c>
      <c r="E7" s="18" t="s">
        <v>150</v>
      </c>
    </row>
    <row r="8" spans="1:5" ht="18.75" x14ac:dyDescent="0.45">
      <c r="A8" s="2" t="s">
        <v>332</v>
      </c>
      <c r="C8" s="3">
        <v>31378</v>
      </c>
      <c r="E8" s="3">
        <v>11638479</v>
      </c>
    </row>
    <row r="9" spans="1:5" ht="18.75" x14ac:dyDescent="0.45">
      <c r="A9" s="2" t="s">
        <v>333</v>
      </c>
      <c r="C9" s="3">
        <v>0</v>
      </c>
      <c r="E9" s="3">
        <v>269043682</v>
      </c>
    </row>
    <row r="10" spans="1:5" ht="18.75" x14ac:dyDescent="0.45">
      <c r="A10" s="2" t="s">
        <v>334</v>
      </c>
      <c r="C10" s="3">
        <v>5135611</v>
      </c>
      <c r="E10" s="3">
        <v>136204616</v>
      </c>
    </row>
    <row r="11" spans="1:5" ht="18.75" x14ac:dyDescent="0.45">
      <c r="A11" s="2" t="s">
        <v>343</v>
      </c>
      <c r="C11" s="3">
        <v>1953515637</v>
      </c>
      <c r="E11" s="3">
        <v>0</v>
      </c>
    </row>
    <row r="12" spans="1:5" ht="19.5" thickBot="1" x14ac:dyDescent="0.5">
      <c r="A12" s="2" t="s">
        <v>244</v>
      </c>
      <c r="C12" s="12">
        <f>SUM(C8:C11)</f>
        <v>1958682626</v>
      </c>
      <c r="E12" s="12">
        <f>SUM(E8:E11)</f>
        <v>416886777</v>
      </c>
    </row>
    <row r="13" spans="1:5" ht="18.75" thickTop="1" x14ac:dyDescent="0.4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1" sqref="G11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5" bestFit="1" customWidth="1"/>
    <col min="6" max="6" width="1" style="5" customWidth="1"/>
    <col min="7" max="7" width="37.85546875" style="5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6" t="s">
        <v>0</v>
      </c>
      <c r="B2" s="16"/>
      <c r="C2" s="16"/>
      <c r="D2" s="16"/>
      <c r="E2" s="16"/>
      <c r="F2" s="16"/>
      <c r="G2" s="16"/>
    </row>
    <row r="3" spans="1:7" ht="27.75" x14ac:dyDescent="0.4">
      <c r="A3" s="16" t="s">
        <v>236</v>
      </c>
      <c r="B3" s="16"/>
      <c r="C3" s="16"/>
      <c r="D3" s="16"/>
      <c r="E3" s="16"/>
      <c r="F3" s="16"/>
      <c r="G3" s="16"/>
    </row>
    <row r="4" spans="1:7" ht="27.75" x14ac:dyDescent="0.4">
      <c r="A4" s="16" t="s">
        <v>2</v>
      </c>
      <c r="B4" s="16"/>
      <c r="C4" s="16"/>
      <c r="D4" s="16"/>
      <c r="E4" s="16"/>
      <c r="F4" s="16"/>
      <c r="G4" s="16"/>
    </row>
    <row r="6" spans="1:7" ht="27.75" x14ac:dyDescent="0.4">
      <c r="A6" s="16" t="s">
        <v>239</v>
      </c>
      <c r="C6" s="16" t="s">
        <v>150</v>
      </c>
      <c r="E6" s="16" t="s">
        <v>290</v>
      </c>
      <c r="G6" s="16" t="s">
        <v>13</v>
      </c>
    </row>
    <row r="7" spans="1:7" ht="18.75" x14ac:dyDescent="0.45">
      <c r="A7" s="2" t="s">
        <v>335</v>
      </c>
      <c r="C7" s="3">
        <v>25986887800</v>
      </c>
      <c r="E7" s="5">
        <v>1.83</v>
      </c>
      <c r="G7" s="5">
        <v>0.03</v>
      </c>
    </row>
    <row r="8" spans="1:7" ht="18.75" x14ac:dyDescent="0.45">
      <c r="A8" s="2" t="s">
        <v>336</v>
      </c>
      <c r="C8" s="3">
        <v>835790823894</v>
      </c>
      <c r="E8" s="5">
        <v>58.99</v>
      </c>
      <c r="G8" s="5">
        <v>1.06</v>
      </c>
    </row>
    <row r="9" spans="1:7" ht="18.75" x14ac:dyDescent="0.45">
      <c r="A9" s="2" t="s">
        <v>337</v>
      </c>
      <c r="C9" s="3">
        <v>567065147685</v>
      </c>
      <c r="E9" s="5">
        <v>40.020000000000003</v>
      </c>
      <c r="G9" s="5">
        <v>0.72</v>
      </c>
    </row>
    <row r="10" spans="1:7" ht="18.75" thickBot="1" x14ac:dyDescent="0.45">
      <c r="C10" s="12">
        <f>SUM(C7:C9)</f>
        <v>1428842859379</v>
      </c>
      <c r="E10" s="9">
        <f>SUM(E7:E9)</f>
        <v>100.84</v>
      </c>
      <c r="G10" s="9">
        <f>SUM(G7:G9)</f>
        <v>1.81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C8" sqref="C8:M10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20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ht="27.75" x14ac:dyDescent="0.4">
      <c r="A7" s="18" t="s">
        <v>3</v>
      </c>
      <c r="C7" s="21" t="s">
        <v>28</v>
      </c>
      <c r="E7" s="21" t="s">
        <v>29</v>
      </c>
      <c r="G7" s="21" t="s">
        <v>30</v>
      </c>
      <c r="I7" s="21" t="s">
        <v>31</v>
      </c>
      <c r="K7" s="21" t="s">
        <v>28</v>
      </c>
      <c r="M7" s="21" t="s">
        <v>29</v>
      </c>
      <c r="O7" s="21" t="s">
        <v>30</v>
      </c>
      <c r="Q7" s="18" t="s">
        <v>31</v>
      </c>
    </row>
    <row r="8" spans="1:17" ht="18.75" x14ac:dyDescent="0.45">
      <c r="A8" s="2" t="s">
        <v>32</v>
      </c>
      <c r="C8" s="6">
        <v>59405940</v>
      </c>
      <c r="D8" s="5"/>
      <c r="E8" s="6">
        <v>19243</v>
      </c>
      <c r="F8" s="5"/>
      <c r="G8" s="5" t="s">
        <v>33</v>
      </c>
      <c r="H8" s="5"/>
      <c r="I8" s="6">
        <v>0.21934692614504001</v>
      </c>
      <c r="J8" s="5"/>
      <c r="K8" s="6">
        <v>59405940</v>
      </c>
      <c r="L8" s="5"/>
      <c r="M8" s="6">
        <v>19243</v>
      </c>
      <c r="O8" s="5" t="s">
        <v>33</v>
      </c>
      <c r="Q8" s="6">
        <v>0.21934692614504001</v>
      </c>
    </row>
    <row r="9" spans="1:17" ht="18.75" x14ac:dyDescent="0.45">
      <c r="A9" s="2" t="s">
        <v>34</v>
      </c>
      <c r="C9" s="6">
        <v>5487000</v>
      </c>
      <c r="D9" s="5"/>
      <c r="E9" s="6">
        <v>253239</v>
      </c>
      <c r="F9" s="5"/>
      <c r="G9" s="5" t="s">
        <v>35</v>
      </c>
      <c r="H9" s="5"/>
      <c r="I9" s="6">
        <v>0.21933518795041401</v>
      </c>
      <c r="J9" s="5"/>
      <c r="K9" s="6">
        <v>5487000</v>
      </c>
      <c r="L9" s="5"/>
      <c r="M9" s="6">
        <v>253239</v>
      </c>
      <c r="O9" s="5" t="s">
        <v>35</v>
      </c>
      <c r="Q9" s="6">
        <v>0.21933518795041401</v>
      </c>
    </row>
    <row r="10" spans="1:17" ht="18.75" thickBot="1" x14ac:dyDescent="0.45">
      <c r="C10" s="10">
        <f>SUM(C8:C9)</f>
        <v>64892940</v>
      </c>
      <c r="D10" s="5"/>
      <c r="E10" s="10">
        <f>SUM(E8:E9)</f>
        <v>272482</v>
      </c>
      <c r="F10" s="5"/>
      <c r="G10" s="5"/>
      <c r="H10" s="5"/>
      <c r="I10" s="10">
        <f>SUM(I8:I9)</f>
        <v>0.43868211409545399</v>
      </c>
      <c r="J10" s="5"/>
      <c r="K10" s="10">
        <f>SUM(K8:K9)</f>
        <v>64892940</v>
      </c>
      <c r="L10" s="5"/>
      <c r="M10" s="10">
        <f>SUM(M8:M9)</f>
        <v>272482</v>
      </c>
      <c r="Q10" s="10">
        <f>SUM(Q8:Q9)</f>
        <v>0.43868211409545399</v>
      </c>
    </row>
    <row r="11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O38"/>
  <sheetViews>
    <sheetView rightToLeft="1" topLeftCell="J7" zoomScale="90" zoomScaleNormal="90" workbookViewId="0">
      <selection activeCell="W18" sqref="W18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5" bestFit="1" customWidth="1"/>
    <col min="38" max="38" width="1" style="1" customWidth="1"/>
    <col min="39" max="39" width="14.85546875" style="1" bestFit="1" customWidth="1"/>
    <col min="40" max="40" width="1.42578125" style="1" customWidth="1"/>
    <col min="41" max="16384" width="9.140625" style="1"/>
  </cols>
  <sheetData>
    <row r="2" spans="1:4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41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4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41" ht="27.75" x14ac:dyDescent="0.4">
      <c r="A6" s="4"/>
      <c r="B6" s="4"/>
      <c r="C6" s="18" t="s">
        <v>36</v>
      </c>
      <c r="D6" s="18"/>
      <c r="E6" s="18"/>
      <c r="F6" s="18"/>
      <c r="G6" s="18"/>
      <c r="H6" s="18"/>
      <c r="I6" s="18"/>
      <c r="J6" s="18"/>
      <c r="K6" s="18"/>
      <c r="L6" s="18"/>
      <c r="M6" s="18"/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41" ht="27.75" x14ac:dyDescent="0.4">
      <c r="A7" s="20" t="s">
        <v>37</v>
      </c>
      <c r="C7" s="19" t="s">
        <v>38</v>
      </c>
      <c r="E7" s="19" t="s">
        <v>39</v>
      </c>
      <c r="G7" s="19" t="s">
        <v>40</v>
      </c>
      <c r="I7" s="19" t="s">
        <v>41</v>
      </c>
      <c r="K7" s="19" t="s">
        <v>42</v>
      </c>
      <c r="M7" s="19" t="s">
        <v>31</v>
      </c>
      <c r="O7" s="19" t="s">
        <v>7</v>
      </c>
      <c r="Q7" s="19" t="s">
        <v>8</v>
      </c>
      <c r="S7" s="19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19" t="s">
        <v>7</v>
      </c>
      <c r="AE7" s="19" t="s">
        <v>43</v>
      </c>
      <c r="AG7" s="19" t="s">
        <v>8</v>
      </c>
      <c r="AI7" s="19" t="s">
        <v>9</v>
      </c>
      <c r="AK7" s="19" t="s">
        <v>13</v>
      </c>
    </row>
    <row r="8" spans="1:41" ht="27.75" x14ac:dyDescent="0.4">
      <c r="A8" s="18" t="s">
        <v>37</v>
      </c>
      <c r="C8" s="18" t="s">
        <v>38</v>
      </c>
      <c r="E8" s="18" t="s">
        <v>39</v>
      </c>
      <c r="G8" s="18" t="s">
        <v>40</v>
      </c>
      <c r="I8" s="18" t="s">
        <v>41</v>
      </c>
      <c r="K8" s="18" t="s">
        <v>42</v>
      </c>
      <c r="M8" s="18" t="s">
        <v>31</v>
      </c>
      <c r="O8" s="18" t="s">
        <v>7</v>
      </c>
      <c r="Q8" s="18" t="s">
        <v>8</v>
      </c>
      <c r="S8" s="18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18" t="s">
        <v>7</v>
      </c>
      <c r="AE8" s="18" t="s">
        <v>43</v>
      </c>
      <c r="AG8" s="18" t="s">
        <v>8</v>
      </c>
      <c r="AI8" s="18" t="s">
        <v>9</v>
      </c>
      <c r="AK8" s="18" t="s">
        <v>13</v>
      </c>
    </row>
    <row r="9" spans="1:41" ht="18.75" x14ac:dyDescent="0.45">
      <c r="A9" s="2" t="s">
        <v>44</v>
      </c>
      <c r="C9" s="1" t="s">
        <v>45</v>
      </c>
      <c r="E9" s="1" t="s">
        <v>45</v>
      </c>
      <c r="G9" s="1" t="s">
        <v>46</v>
      </c>
      <c r="I9" s="1" t="s">
        <v>47</v>
      </c>
      <c r="K9" s="3">
        <v>18</v>
      </c>
      <c r="M9" s="3">
        <v>18</v>
      </c>
      <c r="O9" s="3">
        <v>1839750</v>
      </c>
      <c r="Q9" s="3">
        <v>499999896000</v>
      </c>
      <c r="S9" s="3">
        <v>662263691468</v>
      </c>
      <c r="U9" s="3">
        <v>0</v>
      </c>
      <c r="W9" s="3">
        <v>0</v>
      </c>
      <c r="Y9" s="3">
        <v>0</v>
      </c>
      <c r="AA9" s="3">
        <v>0</v>
      </c>
      <c r="AC9" s="3">
        <v>1839750</v>
      </c>
      <c r="AE9" s="3">
        <v>363828</v>
      </c>
      <c r="AG9" s="3">
        <v>499999896000</v>
      </c>
      <c r="AI9" s="3">
        <v>668867282391</v>
      </c>
      <c r="AK9" s="14">
        <f>AI9/79161637069096*100</f>
        <v>0.84493866872305989</v>
      </c>
      <c r="AM9" s="3"/>
      <c r="AO9" s="23"/>
    </row>
    <row r="10" spans="1:41" ht="18.75" x14ac:dyDescent="0.45">
      <c r="A10" s="2" t="s">
        <v>48</v>
      </c>
      <c r="C10" s="1" t="s">
        <v>45</v>
      </c>
      <c r="E10" s="1" t="s">
        <v>45</v>
      </c>
      <c r="G10" s="1" t="s">
        <v>49</v>
      </c>
      <c r="I10" s="1" t="s">
        <v>50</v>
      </c>
      <c r="K10" s="3">
        <v>0</v>
      </c>
      <c r="M10" s="3">
        <v>0</v>
      </c>
      <c r="O10" s="3">
        <v>3490000</v>
      </c>
      <c r="Q10" s="3">
        <v>3503188710000</v>
      </c>
      <c r="S10" s="3">
        <v>3771060327660</v>
      </c>
      <c r="U10" s="3">
        <v>0</v>
      </c>
      <c r="W10" s="3">
        <v>0</v>
      </c>
      <c r="Y10" s="3">
        <v>0</v>
      </c>
      <c r="AA10" s="3">
        <v>0</v>
      </c>
      <c r="AC10" s="3">
        <v>3490000</v>
      </c>
      <c r="AE10" s="3">
        <v>1096509</v>
      </c>
      <c r="AG10" s="3">
        <v>3503188710000</v>
      </c>
      <c r="AI10" s="3">
        <v>3824041968102</v>
      </c>
      <c r="AK10" s="14">
        <f>AI10/79161637069096*100</f>
        <v>4.8306757031366043</v>
      </c>
    </row>
    <row r="11" spans="1:41" ht="18.75" x14ac:dyDescent="0.45">
      <c r="A11" s="2" t="s">
        <v>51</v>
      </c>
      <c r="C11" s="1" t="s">
        <v>45</v>
      </c>
      <c r="E11" s="1" t="s">
        <v>45</v>
      </c>
      <c r="G11" s="1" t="s">
        <v>52</v>
      </c>
      <c r="I11" s="1" t="s">
        <v>53</v>
      </c>
      <c r="K11" s="3">
        <v>0</v>
      </c>
      <c r="M11" s="3">
        <v>0</v>
      </c>
      <c r="O11" s="3">
        <v>3466000</v>
      </c>
      <c r="Q11" s="3">
        <v>2999947776000</v>
      </c>
      <c r="S11" s="3">
        <v>3127411137886</v>
      </c>
      <c r="U11" s="3">
        <v>0</v>
      </c>
      <c r="W11" s="3">
        <v>0</v>
      </c>
      <c r="Y11" s="3">
        <v>0</v>
      </c>
      <c r="AA11" s="3">
        <v>0</v>
      </c>
      <c r="AC11" s="3">
        <v>3466000</v>
      </c>
      <c r="AE11" s="3">
        <v>915014</v>
      </c>
      <c r="AG11" s="3">
        <v>2999947776000</v>
      </c>
      <c r="AI11" s="3">
        <v>3169139231070</v>
      </c>
      <c r="AK11" s="14">
        <f>AI11/79161637069096*100</f>
        <v>4.0033775808651182</v>
      </c>
    </row>
    <row r="12" spans="1:41" ht="18.75" x14ac:dyDescent="0.45">
      <c r="A12" s="2" t="s">
        <v>54</v>
      </c>
      <c r="C12" s="1" t="s">
        <v>45</v>
      </c>
      <c r="E12" s="1" t="s">
        <v>45</v>
      </c>
      <c r="G12" s="1" t="s">
        <v>55</v>
      </c>
      <c r="I12" s="1" t="s">
        <v>56</v>
      </c>
      <c r="K12" s="3">
        <v>0</v>
      </c>
      <c r="M12" s="3">
        <v>0</v>
      </c>
      <c r="O12" s="3">
        <v>200</v>
      </c>
      <c r="Q12" s="3">
        <v>396287100</v>
      </c>
      <c r="S12" s="3">
        <v>445120053</v>
      </c>
      <c r="U12" s="3">
        <v>0</v>
      </c>
      <c r="W12" s="3">
        <v>0</v>
      </c>
      <c r="Y12" s="3">
        <v>0</v>
      </c>
      <c r="AA12" s="3">
        <v>0</v>
      </c>
      <c r="AC12" s="3">
        <v>200</v>
      </c>
      <c r="AE12" s="3">
        <v>2140703</v>
      </c>
      <c r="AG12" s="3">
        <v>396287100</v>
      </c>
      <c r="AI12" s="3">
        <v>427830198</v>
      </c>
      <c r="AK12" s="14">
        <f t="shared" ref="AK12:AK36" si="0">AI12/79161637069096*100</f>
        <v>5.4045142804028882E-4</v>
      </c>
    </row>
    <row r="13" spans="1:41" ht="18.75" x14ac:dyDescent="0.45">
      <c r="A13" s="2" t="s">
        <v>57</v>
      </c>
      <c r="C13" s="1" t="s">
        <v>45</v>
      </c>
      <c r="E13" s="1" t="s">
        <v>45</v>
      </c>
      <c r="G13" s="1" t="s">
        <v>58</v>
      </c>
      <c r="I13" s="1" t="s">
        <v>59</v>
      </c>
      <c r="K13" s="3">
        <v>18</v>
      </c>
      <c r="M13" s="3">
        <v>18</v>
      </c>
      <c r="O13" s="3">
        <v>2500000</v>
      </c>
      <c r="Q13" s="3">
        <v>2500000000000</v>
      </c>
      <c r="S13" s="3">
        <v>2499546875000</v>
      </c>
      <c r="U13" s="3">
        <v>0</v>
      </c>
      <c r="W13" s="3">
        <v>0</v>
      </c>
      <c r="Y13" s="3">
        <v>0</v>
      </c>
      <c r="AA13" s="3">
        <v>0</v>
      </c>
      <c r="AC13" s="3">
        <v>2500000</v>
      </c>
      <c r="AE13" s="3">
        <v>1000000</v>
      </c>
      <c r="AG13" s="3">
        <v>2500000000000</v>
      </c>
      <c r="AI13" s="3">
        <v>2499546875000</v>
      </c>
      <c r="AK13" s="14">
        <f t="shared" si="0"/>
        <v>3.1575229714088375</v>
      </c>
    </row>
    <row r="14" spans="1:41" ht="18.75" x14ac:dyDescent="0.45">
      <c r="A14" s="2" t="s">
        <v>60</v>
      </c>
      <c r="C14" s="1" t="s">
        <v>45</v>
      </c>
      <c r="E14" s="1" t="s">
        <v>45</v>
      </c>
      <c r="G14" s="1" t="s">
        <v>61</v>
      </c>
      <c r="I14" s="1" t="s">
        <v>62</v>
      </c>
      <c r="K14" s="3">
        <v>18</v>
      </c>
      <c r="M14" s="3">
        <v>18</v>
      </c>
      <c r="O14" s="3">
        <v>154095</v>
      </c>
      <c r="Q14" s="3">
        <v>154096558075</v>
      </c>
      <c r="S14" s="3">
        <v>154067070281</v>
      </c>
      <c r="U14" s="3">
        <v>0</v>
      </c>
      <c r="W14" s="3">
        <v>0</v>
      </c>
      <c r="Y14" s="3">
        <v>0</v>
      </c>
      <c r="AA14" s="3">
        <v>0</v>
      </c>
      <c r="AC14" s="3">
        <v>154095</v>
      </c>
      <c r="AE14" s="3">
        <v>1000000</v>
      </c>
      <c r="AG14" s="3">
        <v>154096558075</v>
      </c>
      <c r="AI14" s="3">
        <v>154067070281</v>
      </c>
      <c r="AK14" s="14">
        <f t="shared" si="0"/>
        <v>0.19462340091138214</v>
      </c>
    </row>
    <row r="15" spans="1:41" ht="18.75" x14ac:dyDescent="0.45">
      <c r="A15" s="2" t="s">
        <v>63</v>
      </c>
      <c r="C15" s="1" t="s">
        <v>45</v>
      </c>
      <c r="E15" s="1" t="s">
        <v>45</v>
      </c>
      <c r="G15" s="1" t="s">
        <v>64</v>
      </c>
      <c r="I15" s="1" t="s">
        <v>65</v>
      </c>
      <c r="K15" s="3">
        <v>0</v>
      </c>
      <c r="M15" s="3">
        <v>0</v>
      </c>
      <c r="O15" s="3">
        <v>166772</v>
      </c>
      <c r="Q15" s="3">
        <v>98316005177</v>
      </c>
      <c r="S15" s="3">
        <v>132059483879</v>
      </c>
      <c r="U15" s="3">
        <v>0</v>
      </c>
      <c r="W15" s="3">
        <v>0</v>
      </c>
      <c r="Y15" s="3">
        <v>0</v>
      </c>
      <c r="AA15" s="3">
        <v>0</v>
      </c>
      <c r="AC15" s="3">
        <v>166772</v>
      </c>
      <c r="AE15" s="3">
        <v>803010</v>
      </c>
      <c r="AG15" s="3">
        <v>98316005177</v>
      </c>
      <c r="AI15" s="3">
        <v>133895310795</v>
      </c>
      <c r="AK15" s="14">
        <f t="shared" si="0"/>
        <v>0.1691416647663942</v>
      </c>
    </row>
    <row r="16" spans="1:41" ht="18.75" x14ac:dyDescent="0.45">
      <c r="A16" s="2" t="s">
        <v>66</v>
      </c>
      <c r="C16" s="1" t="s">
        <v>45</v>
      </c>
      <c r="E16" s="1" t="s">
        <v>45</v>
      </c>
      <c r="G16" s="1" t="s">
        <v>67</v>
      </c>
      <c r="I16" s="1" t="s">
        <v>68</v>
      </c>
      <c r="K16" s="3">
        <v>0</v>
      </c>
      <c r="M16" s="3">
        <v>0</v>
      </c>
      <c r="O16" s="3">
        <v>25500</v>
      </c>
      <c r="Q16" s="3">
        <v>17862380662</v>
      </c>
      <c r="S16" s="3">
        <v>23682656740</v>
      </c>
      <c r="U16" s="3">
        <v>0</v>
      </c>
      <c r="W16" s="3">
        <v>0</v>
      </c>
      <c r="Y16" s="3">
        <v>0</v>
      </c>
      <c r="AA16" s="3">
        <v>0</v>
      </c>
      <c r="AC16" s="3">
        <v>25500</v>
      </c>
      <c r="AE16" s="3">
        <v>940330</v>
      </c>
      <c r="AG16" s="3">
        <v>17862380662</v>
      </c>
      <c r="AI16" s="3">
        <v>23974068912</v>
      </c>
      <c r="AK16" s="14">
        <f t="shared" si="0"/>
        <v>3.0284958471834413E-2</v>
      </c>
    </row>
    <row r="17" spans="1:37" ht="18.75" x14ac:dyDescent="0.45">
      <c r="A17" s="2" t="s">
        <v>69</v>
      </c>
      <c r="C17" s="1" t="s">
        <v>45</v>
      </c>
      <c r="E17" s="1" t="s">
        <v>45</v>
      </c>
      <c r="G17" s="1" t="s">
        <v>70</v>
      </c>
      <c r="I17" s="1" t="s">
        <v>71</v>
      </c>
      <c r="K17" s="3">
        <v>0</v>
      </c>
      <c r="M17" s="3">
        <v>0</v>
      </c>
      <c r="O17" s="3">
        <v>156899</v>
      </c>
      <c r="Q17" s="3">
        <v>83637896726</v>
      </c>
      <c r="S17" s="3">
        <v>98083318925</v>
      </c>
      <c r="U17" s="3">
        <v>0</v>
      </c>
      <c r="W17" s="3">
        <v>0</v>
      </c>
      <c r="Y17" s="3">
        <v>0</v>
      </c>
      <c r="AA17" s="3">
        <v>0</v>
      </c>
      <c r="AC17" s="3">
        <v>156899</v>
      </c>
      <c r="AE17" s="3">
        <v>641000</v>
      </c>
      <c r="AG17" s="3">
        <v>83637896726</v>
      </c>
      <c r="AI17" s="3">
        <v>100554030278</v>
      </c>
      <c r="AK17" s="14">
        <f t="shared" si="0"/>
        <v>0.12702368723152063</v>
      </c>
    </row>
    <row r="18" spans="1:37" ht="18.75" x14ac:dyDescent="0.45">
      <c r="A18" s="2" t="s">
        <v>72</v>
      </c>
      <c r="C18" s="1" t="s">
        <v>45</v>
      </c>
      <c r="E18" s="1" t="s">
        <v>45</v>
      </c>
      <c r="G18" s="1" t="s">
        <v>73</v>
      </c>
      <c r="I18" s="1" t="s">
        <v>74</v>
      </c>
      <c r="K18" s="3">
        <v>0</v>
      </c>
      <c r="M18" s="3">
        <v>0</v>
      </c>
      <c r="O18" s="3">
        <v>45170</v>
      </c>
      <c r="Q18" s="3">
        <v>28868798627</v>
      </c>
      <c r="S18" s="3">
        <v>36400421227</v>
      </c>
      <c r="U18" s="3">
        <v>0</v>
      </c>
      <c r="W18" s="3">
        <v>0</v>
      </c>
      <c r="Y18" s="3">
        <v>0</v>
      </c>
      <c r="AA18" s="3">
        <v>0</v>
      </c>
      <c r="AC18" s="3">
        <v>45170</v>
      </c>
      <c r="AE18" s="3">
        <v>820000</v>
      </c>
      <c r="AG18" s="3">
        <v>28868798627</v>
      </c>
      <c r="AI18" s="3">
        <v>37032686608</v>
      </c>
      <c r="AK18" s="14">
        <f t="shared" si="0"/>
        <v>4.6781102537932773E-2</v>
      </c>
    </row>
    <row r="19" spans="1:37" ht="18.75" x14ac:dyDescent="0.45">
      <c r="A19" s="2" t="s">
        <v>75</v>
      </c>
      <c r="C19" s="1" t="s">
        <v>45</v>
      </c>
      <c r="E19" s="1" t="s">
        <v>45</v>
      </c>
      <c r="G19" s="1" t="s">
        <v>76</v>
      </c>
      <c r="I19" s="1" t="s">
        <v>77</v>
      </c>
      <c r="K19" s="3">
        <v>0</v>
      </c>
      <c r="M19" s="3">
        <v>0</v>
      </c>
      <c r="O19" s="3">
        <v>38458</v>
      </c>
      <c r="Q19" s="3">
        <v>25246565100</v>
      </c>
      <c r="S19" s="3">
        <v>32971373275</v>
      </c>
      <c r="U19" s="3">
        <v>0</v>
      </c>
      <c r="W19" s="3">
        <v>0</v>
      </c>
      <c r="Y19" s="3">
        <v>0</v>
      </c>
      <c r="AA19" s="3">
        <v>0</v>
      </c>
      <c r="AC19" s="3">
        <v>38458</v>
      </c>
      <c r="AE19" s="3">
        <v>870000</v>
      </c>
      <c r="AG19" s="3">
        <v>25246565100</v>
      </c>
      <c r="AI19" s="3">
        <v>33452395654</v>
      </c>
      <c r="AK19" s="14">
        <f t="shared" si="0"/>
        <v>4.2258342415027593E-2</v>
      </c>
    </row>
    <row r="20" spans="1:37" ht="18.75" x14ac:dyDescent="0.45">
      <c r="A20" s="2" t="s">
        <v>78</v>
      </c>
      <c r="C20" s="1" t="s">
        <v>45</v>
      </c>
      <c r="E20" s="1" t="s">
        <v>45</v>
      </c>
      <c r="G20" s="1" t="s">
        <v>79</v>
      </c>
      <c r="I20" s="1" t="s">
        <v>80</v>
      </c>
      <c r="K20" s="3">
        <v>18</v>
      </c>
      <c r="M20" s="3">
        <v>18</v>
      </c>
      <c r="O20" s="3">
        <v>6500000</v>
      </c>
      <c r="Q20" s="3">
        <v>6500000000000</v>
      </c>
      <c r="S20" s="3">
        <v>6498821875000</v>
      </c>
      <c r="U20" s="3">
        <v>0</v>
      </c>
      <c r="W20" s="3">
        <v>0</v>
      </c>
      <c r="Y20" s="3">
        <v>0</v>
      </c>
      <c r="AA20" s="3">
        <v>0</v>
      </c>
      <c r="AC20" s="3">
        <v>6500000</v>
      </c>
      <c r="AE20" s="3">
        <v>1000000</v>
      </c>
      <c r="AG20" s="3">
        <v>6500000000000</v>
      </c>
      <c r="AI20" s="3">
        <v>6498821875000</v>
      </c>
      <c r="AK20" s="14">
        <f t="shared" si="0"/>
        <v>8.2095597256629773</v>
      </c>
    </row>
    <row r="21" spans="1:37" ht="18.75" x14ac:dyDescent="0.45">
      <c r="A21" s="2" t="s">
        <v>81</v>
      </c>
      <c r="C21" s="1" t="s">
        <v>45</v>
      </c>
      <c r="E21" s="1" t="s">
        <v>45</v>
      </c>
      <c r="G21" s="1" t="s">
        <v>82</v>
      </c>
      <c r="I21" s="1" t="s">
        <v>83</v>
      </c>
      <c r="K21" s="3">
        <v>18</v>
      </c>
      <c r="M21" s="3">
        <v>18</v>
      </c>
      <c r="O21" s="3">
        <v>2000000</v>
      </c>
      <c r="Q21" s="3">
        <v>2000000000000</v>
      </c>
      <c r="S21" s="3">
        <v>1999637500000</v>
      </c>
      <c r="U21" s="3">
        <v>0</v>
      </c>
      <c r="W21" s="3">
        <v>0</v>
      </c>
      <c r="Y21" s="3">
        <v>0</v>
      </c>
      <c r="AA21" s="3">
        <v>0</v>
      </c>
      <c r="AC21" s="3">
        <v>2000000</v>
      </c>
      <c r="AE21" s="3">
        <v>1000000</v>
      </c>
      <c r="AG21" s="3">
        <v>2000000000000</v>
      </c>
      <c r="AI21" s="3">
        <v>1999637500000</v>
      </c>
      <c r="AK21" s="14">
        <f t="shared" si="0"/>
        <v>2.5260183771270701</v>
      </c>
    </row>
    <row r="22" spans="1:37" ht="18.75" x14ac:dyDescent="0.45">
      <c r="A22" s="2" t="s">
        <v>84</v>
      </c>
      <c r="C22" s="1" t="s">
        <v>45</v>
      </c>
      <c r="E22" s="1" t="s">
        <v>45</v>
      </c>
      <c r="G22" s="1" t="s">
        <v>85</v>
      </c>
      <c r="I22" s="1" t="s">
        <v>86</v>
      </c>
      <c r="K22" s="3">
        <v>18</v>
      </c>
      <c r="M22" s="3">
        <v>18</v>
      </c>
      <c r="O22" s="3">
        <v>2000000</v>
      </c>
      <c r="Q22" s="3">
        <v>2000000000000</v>
      </c>
      <c r="S22" s="3">
        <v>1999637500000</v>
      </c>
      <c r="U22" s="3">
        <v>0</v>
      </c>
      <c r="W22" s="3">
        <v>0</v>
      </c>
      <c r="Y22" s="3">
        <v>0</v>
      </c>
      <c r="AA22" s="3">
        <v>0</v>
      </c>
      <c r="AC22" s="3">
        <v>2000000</v>
      </c>
      <c r="AE22" s="3">
        <v>1000000</v>
      </c>
      <c r="AG22" s="3">
        <v>2000000000000</v>
      </c>
      <c r="AI22" s="3">
        <v>1999637500000</v>
      </c>
      <c r="AK22" s="14">
        <f t="shared" si="0"/>
        <v>2.5260183771270701</v>
      </c>
    </row>
    <row r="23" spans="1:37" ht="18.75" x14ac:dyDescent="0.45">
      <c r="A23" s="2" t="s">
        <v>87</v>
      </c>
      <c r="C23" s="1" t="s">
        <v>45</v>
      </c>
      <c r="E23" s="1" t="s">
        <v>45</v>
      </c>
      <c r="G23" s="1" t="s">
        <v>88</v>
      </c>
      <c r="I23" s="1" t="s">
        <v>89</v>
      </c>
      <c r="K23" s="3">
        <v>18</v>
      </c>
      <c r="M23" s="3">
        <v>18</v>
      </c>
      <c r="O23" s="3">
        <v>3000000</v>
      </c>
      <c r="Q23" s="3">
        <v>3000000000000</v>
      </c>
      <c r="S23" s="3">
        <v>2999456250000</v>
      </c>
      <c r="U23" s="3">
        <v>0</v>
      </c>
      <c r="W23" s="3">
        <v>0</v>
      </c>
      <c r="Y23" s="3">
        <v>0</v>
      </c>
      <c r="AA23" s="3">
        <v>0</v>
      </c>
      <c r="AC23" s="3">
        <v>3000000</v>
      </c>
      <c r="AE23" s="3">
        <v>1000000</v>
      </c>
      <c r="AG23" s="3">
        <v>3000000000000</v>
      </c>
      <c r="AI23" s="3">
        <v>2999456250000</v>
      </c>
      <c r="AK23" s="14">
        <f t="shared" si="0"/>
        <v>3.7890275656906049</v>
      </c>
    </row>
    <row r="24" spans="1:37" ht="18.75" x14ac:dyDescent="0.45">
      <c r="A24" s="2" t="s">
        <v>90</v>
      </c>
      <c r="C24" s="1" t="s">
        <v>45</v>
      </c>
      <c r="E24" s="1" t="s">
        <v>45</v>
      </c>
      <c r="G24" s="1" t="s">
        <v>91</v>
      </c>
      <c r="I24" s="1" t="s">
        <v>92</v>
      </c>
      <c r="K24" s="3">
        <v>18.5</v>
      </c>
      <c r="M24" s="3">
        <v>18.5</v>
      </c>
      <c r="O24" s="3">
        <v>100</v>
      </c>
      <c r="Q24" s="3">
        <v>103528759</v>
      </c>
      <c r="S24" s="3">
        <v>100981693</v>
      </c>
      <c r="U24" s="3">
        <v>0</v>
      </c>
      <c r="W24" s="3">
        <v>0</v>
      </c>
      <c r="Y24" s="3">
        <v>0</v>
      </c>
      <c r="AA24" s="3">
        <v>0</v>
      </c>
      <c r="AC24" s="3">
        <v>100</v>
      </c>
      <c r="AE24" s="3">
        <v>1010000</v>
      </c>
      <c r="AG24" s="3">
        <v>103528759</v>
      </c>
      <c r="AI24" s="3">
        <v>100981693</v>
      </c>
      <c r="AK24" s="14">
        <f t="shared" si="0"/>
        <v>1.2756392709748843E-4</v>
      </c>
    </row>
    <row r="25" spans="1:37" ht="18.75" x14ac:dyDescent="0.45">
      <c r="A25" s="2" t="s">
        <v>93</v>
      </c>
      <c r="C25" s="1" t="s">
        <v>45</v>
      </c>
      <c r="E25" s="1" t="s">
        <v>45</v>
      </c>
      <c r="G25" s="1" t="s">
        <v>94</v>
      </c>
      <c r="I25" s="1" t="s">
        <v>95</v>
      </c>
      <c r="K25" s="3">
        <v>17</v>
      </c>
      <c r="M25" s="3">
        <v>17</v>
      </c>
      <c r="O25" s="3">
        <v>3195000</v>
      </c>
      <c r="Q25" s="3">
        <v>2936597282778</v>
      </c>
      <c r="S25" s="3">
        <v>2969163121624</v>
      </c>
      <c r="U25" s="3">
        <v>0</v>
      </c>
      <c r="W25" s="3">
        <v>0</v>
      </c>
      <c r="Y25" s="3">
        <v>0</v>
      </c>
      <c r="AA25" s="3">
        <v>0</v>
      </c>
      <c r="AC25" s="3">
        <v>3195000</v>
      </c>
      <c r="AE25" s="3">
        <v>931855</v>
      </c>
      <c r="AG25" s="3">
        <v>2936597282778</v>
      </c>
      <c r="AI25" s="3">
        <v>2976737093593</v>
      </c>
      <c r="AK25" s="14">
        <f t="shared" si="0"/>
        <v>3.760327860570599</v>
      </c>
    </row>
    <row r="26" spans="1:37" ht="18.75" x14ac:dyDescent="0.45">
      <c r="A26" s="2" t="s">
        <v>96</v>
      </c>
      <c r="C26" s="1" t="s">
        <v>45</v>
      </c>
      <c r="E26" s="1" t="s">
        <v>45</v>
      </c>
      <c r="G26" s="1" t="s">
        <v>97</v>
      </c>
      <c r="I26" s="1" t="s">
        <v>98</v>
      </c>
      <c r="K26" s="3">
        <v>18</v>
      </c>
      <c r="M26" s="3">
        <v>18</v>
      </c>
      <c r="O26" s="3">
        <v>1300000</v>
      </c>
      <c r="Q26" s="3">
        <v>1273012000000</v>
      </c>
      <c r="S26" s="3">
        <v>1279037032511</v>
      </c>
      <c r="U26" s="3">
        <v>0</v>
      </c>
      <c r="W26" s="3">
        <v>0</v>
      </c>
      <c r="Y26" s="3">
        <v>0</v>
      </c>
      <c r="AA26" s="3">
        <v>0</v>
      </c>
      <c r="AC26" s="3">
        <v>1300000</v>
      </c>
      <c r="AE26" s="3">
        <v>985851</v>
      </c>
      <c r="AG26" s="3">
        <v>1273012000000</v>
      </c>
      <c r="AI26" s="3">
        <v>1281374008858</v>
      </c>
      <c r="AK26" s="14">
        <f t="shared" si="0"/>
        <v>1.6186805330207565</v>
      </c>
    </row>
    <row r="27" spans="1:37" ht="18.75" x14ac:dyDescent="0.45">
      <c r="A27" s="2" t="s">
        <v>99</v>
      </c>
      <c r="C27" s="1" t="s">
        <v>45</v>
      </c>
      <c r="E27" s="1" t="s">
        <v>45</v>
      </c>
      <c r="G27" s="1" t="s">
        <v>100</v>
      </c>
      <c r="I27" s="1" t="s">
        <v>101</v>
      </c>
      <c r="K27" s="3">
        <v>18</v>
      </c>
      <c r="M27" s="3">
        <v>18</v>
      </c>
      <c r="O27" s="3">
        <v>2105500</v>
      </c>
      <c r="Q27" s="3">
        <v>1999993395000</v>
      </c>
      <c r="S27" s="3">
        <v>2006537789595</v>
      </c>
      <c r="U27" s="3">
        <v>0</v>
      </c>
      <c r="W27" s="3">
        <v>0</v>
      </c>
      <c r="Y27" s="3">
        <v>0</v>
      </c>
      <c r="AA27" s="3">
        <v>0</v>
      </c>
      <c r="AC27" s="3">
        <v>2105500</v>
      </c>
      <c r="AE27" s="3">
        <v>955020</v>
      </c>
      <c r="AG27" s="3">
        <v>1999993395000</v>
      </c>
      <c r="AI27" s="3">
        <v>2010430153476</v>
      </c>
      <c r="AK27" s="14">
        <f t="shared" si="0"/>
        <v>2.5396520687428459</v>
      </c>
    </row>
    <row r="28" spans="1:37" ht="18.75" x14ac:dyDescent="0.45">
      <c r="A28" s="2" t="s">
        <v>102</v>
      </c>
      <c r="C28" s="1" t="s">
        <v>45</v>
      </c>
      <c r="E28" s="1" t="s">
        <v>45</v>
      </c>
      <c r="G28" s="1" t="s">
        <v>103</v>
      </c>
      <c r="I28" s="1" t="s">
        <v>104</v>
      </c>
      <c r="K28" s="3">
        <v>15</v>
      </c>
      <c r="M28" s="3">
        <v>15</v>
      </c>
      <c r="O28" s="3">
        <v>4332000</v>
      </c>
      <c r="Q28" s="3">
        <v>3999149115384</v>
      </c>
      <c r="S28" s="3">
        <v>4114654083750</v>
      </c>
      <c r="U28" s="3">
        <v>0</v>
      </c>
      <c r="W28" s="3">
        <v>0</v>
      </c>
      <c r="Y28" s="3">
        <v>0</v>
      </c>
      <c r="AA28" s="3">
        <v>0</v>
      </c>
      <c r="AC28" s="3">
        <v>4332000</v>
      </c>
      <c r="AE28" s="3">
        <v>989216</v>
      </c>
      <c r="AG28" s="3">
        <v>3999149115384</v>
      </c>
      <c r="AI28" s="3">
        <v>4284507004327</v>
      </c>
      <c r="AK28" s="14">
        <f t="shared" si="0"/>
        <v>5.4123527038574011</v>
      </c>
    </row>
    <row r="29" spans="1:37" ht="18.75" x14ac:dyDescent="0.45">
      <c r="A29" s="2" t="s">
        <v>105</v>
      </c>
      <c r="C29" s="1" t="s">
        <v>45</v>
      </c>
      <c r="E29" s="1" t="s">
        <v>45</v>
      </c>
      <c r="G29" s="1" t="s">
        <v>106</v>
      </c>
      <c r="I29" s="1" t="s">
        <v>107</v>
      </c>
      <c r="K29" s="3">
        <v>17</v>
      </c>
      <c r="M29" s="3">
        <v>17</v>
      </c>
      <c r="O29" s="3">
        <v>1596900</v>
      </c>
      <c r="Q29" s="3">
        <v>1495778519937</v>
      </c>
      <c r="S29" s="3">
        <v>1565182879575</v>
      </c>
      <c r="U29" s="3">
        <v>0</v>
      </c>
      <c r="W29" s="3">
        <v>0</v>
      </c>
      <c r="Y29" s="3">
        <v>0</v>
      </c>
      <c r="AA29" s="3">
        <v>0</v>
      </c>
      <c r="AC29" s="3">
        <v>1596900</v>
      </c>
      <c r="AE29" s="3">
        <v>982105</v>
      </c>
      <c r="AG29" s="3">
        <v>1495778519937</v>
      </c>
      <c r="AI29" s="3">
        <v>1568039215870</v>
      </c>
      <c r="AK29" s="14">
        <f t="shared" si="0"/>
        <v>1.9808069589330772</v>
      </c>
    </row>
    <row r="30" spans="1:37" ht="18.75" x14ac:dyDescent="0.45">
      <c r="A30" s="2" t="s">
        <v>108</v>
      </c>
      <c r="C30" s="1" t="s">
        <v>45</v>
      </c>
      <c r="E30" s="1" t="s">
        <v>45</v>
      </c>
      <c r="G30" s="1" t="s">
        <v>109</v>
      </c>
      <c r="I30" s="1" t="s">
        <v>110</v>
      </c>
      <c r="K30" s="3">
        <v>18</v>
      </c>
      <c r="M30" s="3">
        <v>18</v>
      </c>
      <c r="O30" s="3">
        <v>4100</v>
      </c>
      <c r="Q30" s="3">
        <v>3775684218</v>
      </c>
      <c r="S30" s="3">
        <v>3976279168</v>
      </c>
      <c r="U30" s="3">
        <v>0</v>
      </c>
      <c r="W30" s="3">
        <v>0</v>
      </c>
      <c r="Y30" s="3">
        <v>0</v>
      </c>
      <c r="AA30" s="3">
        <v>0</v>
      </c>
      <c r="AC30" s="3">
        <v>4100</v>
      </c>
      <c r="AE30" s="3">
        <v>1000000</v>
      </c>
      <c r="AG30" s="3">
        <v>3775684218</v>
      </c>
      <c r="AI30" s="3">
        <v>4099256875</v>
      </c>
      <c r="AK30" s="14">
        <f t="shared" si="0"/>
        <v>5.1783376731104943E-3</v>
      </c>
    </row>
    <row r="31" spans="1:37" ht="18.75" x14ac:dyDescent="0.45">
      <c r="A31" s="2" t="s">
        <v>111</v>
      </c>
      <c r="C31" s="1" t="s">
        <v>45</v>
      </c>
      <c r="E31" s="1" t="s">
        <v>45</v>
      </c>
      <c r="G31" s="1" t="s">
        <v>112</v>
      </c>
      <c r="I31" s="1" t="s">
        <v>113</v>
      </c>
      <c r="K31" s="3">
        <v>17</v>
      </c>
      <c r="M31" s="3">
        <v>17</v>
      </c>
      <c r="O31" s="3">
        <v>3200000</v>
      </c>
      <c r="Q31" s="3">
        <v>2945504000000</v>
      </c>
      <c r="S31" s="3">
        <v>3199420000000</v>
      </c>
      <c r="U31" s="3">
        <v>0</v>
      </c>
      <c r="W31" s="3">
        <v>0</v>
      </c>
      <c r="Y31" s="3">
        <v>0</v>
      </c>
      <c r="AA31" s="3">
        <v>0</v>
      </c>
      <c r="AC31" s="3">
        <v>3200000</v>
      </c>
      <c r="AE31" s="3">
        <v>1000000</v>
      </c>
      <c r="AG31" s="3">
        <v>2945504000000</v>
      </c>
      <c r="AI31" s="3">
        <v>3199420000000</v>
      </c>
      <c r="AK31" s="14">
        <f t="shared" si="0"/>
        <v>4.041629403403312</v>
      </c>
    </row>
    <row r="32" spans="1:37" ht="18.75" x14ac:dyDescent="0.45">
      <c r="A32" s="2" t="s">
        <v>114</v>
      </c>
      <c r="C32" s="1" t="s">
        <v>45</v>
      </c>
      <c r="E32" s="1" t="s">
        <v>45</v>
      </c>
      <c r="G32" s="1" t="s">
        <v>115</v>
      </c>
      <c r="I32" s="1" t="s">
        <v>116</v>
      </c>
      <c r="K32" s="3">
        <v>16</v>
      </c>
      <c r="M32" s="3">
        <v>16</v>
      </c>
      <c r="O32" s="3">
        <v>539400</v>
      </c>
      <c r="Q32" s="3">
        <v>500512317583</v>
      </c>
      <c r="S32" s="3">
        <v>539302233750</v>
      </c>
      <c r="U32" s="3">
        <v>0</v>
      </c>
      <c r="W32" s="3">
        <v>0</v>
      </c>
      <c r="Y32" s="3">
        <v>539400</v>
      </c>
      <c r="AA32" s="3">
        <v>539400000000</v>
      </c>
      <c r="AC32" s="3">
        <v>0</v>
      </c>
      <c r="AE32" s="3">
        <v>0</v>
      </c>
      <c r="AG32" s="3">
        <v>0</v>
      </c>
      <c r="AI32" s="3">
        <v>0</v>
      </c>
      <c r="AK32" s="14">
        <f t="shared" si="0"/>
        <v>0</v>
      </c>
    </row>
    <row r="33" spans="1:37" ht="18.75" x14ac:dyDescent="0.45">
      <c r="A33" s="2" t="s">
        <v>117</v>
      </c>
      <c r="C33" s="1" t="s">
        <v>45</v>
      </c>
      <c r="E33" s="1" t="s">
        <v>45</v>
      </c>
      <c r="G33" s="1" t="s">
        <v>118</v>
      </c>
      <c r="I33" s="1" t="s">
        <v>119</v>
      </c>
      <c r="K33" s="3">
        <v>18</v>
      </c>
      <c r="M33" s="3">
        <v>18</v>
      </c>
      <c r="O33" s="3">
        <v>1993999</v>
      </c>
      <c r="Q33" s="3">
        <v>1993999000000</v>
      </c>
      <c r="S33" s="3">
        <v>1993637587681</v>
      </c>
      <c r="U33" s="3">
        <v>0</v>
      </c>
      <c r="W33" s="3">
        <v>0</v>
      </c>
      <c r="Y33" s="3">
        <v>0</v>
      </c>
      <c r="AA33" s="3">
        <v>0</v>
      </c>
      <c r="AC33" s="3">
        <v>1993999</v>
      </c>
      <c r="AE33" s="3">
        <v>1000000</v>
      </c>
      <c r="AG33" s="3">
        <v>1993999000000</v>
      </c>
      <c r="AI33" s="3">
        <v>1993637587681</v>
      </c>
      <c r="AK33" s="14">
        <f t="shared" si="0"/>
        <v>2.5184390589861847</v>
      </c>
    </row>
    <row r="34" spans="1:37" ht="18.75" x14ac:dyDescent="0.45">
      <c r="A34" s="2" t="s">
        <v>120</v>
      </c>
      <c r="C34" s="1" t="s">
        <v>45</v>
      </c>
      <c r="E34" s="1" t="s">
        <v>45</v>
      </c>
      <c r="G34" s="1" t="s">
        <v>118</v>
      </c>
      <c r="I34" s="1" t="s">
        <v>119</v>
      </c>
      <c r="K34" s="3">
        <v>18</v>
      </c>
      <c r="M34" s="3">
        <v>18</v>
      </c>
      <c r="O34" s="3">
        <v>1999000</v>
      </c>
      <c r="Q34" s="3">
        <v>1999000000000</v>
      </c>
      <c r="S34" s="3">
        <v>1998637681250</v>
      </c>
      <c r="U34" s="3">
        <v>0</v>
      </c>
      <c r="W34" s="3">
        <v>0</v>
      </c>
      <c r="Y34" s="3">
        <v>0</v>
      </c>
      <c r="AA34" s="3">
        <v>0</v>
      </c>
      <c r="AC34" s="3">
        <v>1999000</v>
      </c>
      <c r="AE34" s="3">
        <v>1000000</v>
      </c>
      <c r="AG34" s="3">
        <v>1999000000000</v>
      </c>
      <c r="AI34" s="3">
        <v>1998637681250</v>
      </c>
      <c r="AK34" s="14">
        <f t="shared" si="0"/>
        <v>2.5247553679385066</v>
      </c>
    </row>
    <row r="35" spans="1:37" ht="18.75" x14ac:dyDescent="0.45">
      <c r="A35" s="2" t="s">
        <v>121</v>
      </c>
      <c r="C35" s="1" t="s">
        <v>45</v>
      </c>
      <c r="E35" s="1" t="s">
        <v>45</v>
      </c>
      <c r="G35" s="1" t="s">
        <v>122</v>
      </c>
      <c r="I35" s="1" t="s">
        <v>123</v>
      </c>
      <c r="K35" s="3">
        <v>18</v>
      </c>
      <c r="M35" s="3">
        <v>18</v>
      </c>
      <c r="O35" s="3">
        <v>1500</v>
      </c>
      <c r="Q35" s="3">
        <v>1466265712</v>
      </c>
      <c r="S35" s="3">
        <v>1499726625</v>
      </c>
      <c r="U35" s="3">
        <v>0</v>
      </c>
      <c r="W35" s="3">
        <v>0</v>
      </c>
      <c r="Y35" s="3">
        <v>0</v>
      </c>
      <c r="AA35" s="3">
        <v>0</v>
      </c>
      <c r="AC35" s="3">
        <v>1500</v>
      </c>
      <c r="AE35" s="3">
        <v>999999</v>
      </c>
      <c r="AG35" s="3">
        <v>1466265712</v>
      </c>
      <c r="AI35" s="3">
        <v>1499726625</v>
      </c>
      <c r="AK35" s="14">
        <f t="shared" si="0"/>
        <v>1.8945118879880769E-3</v>
      </c>
    </row>
    <row r="36" spans="1:37" ht="18.75" x14ac:dyDescent="0.45">
      <c r="A36" s="2" t="s">
        <v>124</v>
      </c>
      <c r="C36" s="1" t="s">
        <v>45</v>
      </c>
      <c r="E36" s="1" t="s">
        <v>45</v>
      </c>
      <c r="G36" s="1" t="s">
        <v>125</v>
      </c>
      <c r="I36" s="1" t="s">
        <v>126</v>
      </c>
      <c r="K36" s="3">
        <v>0</v>
      </c>
      <c r="M36" s="3">
        <v>0</v>
      </c>
      <c r="O36" s="3">
        <v>0</v>
      </c>
      <c r="Q36" s="3">
        <v>0</v>
      </c>
      <c r="S36" s="3">
        <v>0</v>
      </c>
      <c r="U36" s="3">
        <v>50</v>
      </c>
      <c r="W36" s="3">
        <v>73781400</v>
      </c>
      <c r="Y36" s="3">
        <v>0</v>
      </c>
      <c r="AA36" s="3">
        <v>0</v>
      </c>
      <c r="AC36" s="3">
        <v>50</v>
      </c>
      <c r="AE36" s="3">
        <v>1474559</v>
      </c>
      <c r="AG36" s="3">
        <v>73781400</v>
      </c>
      <c r="AI36" s="3">
        <v>73674496</v>
      </c>
      <c r="AK36" s="14">
        <f t="shared" si="0"/>
        <v>9.3068434064461604E-5</v>
      </c>
    </row>
    <row r="37" spans="1:37" ht="18.75" thickBot="1" x14ac:dyDescent="0.45">
      <c r="O37" s="12">
        <f>SUM(O9:O36)</f>
        <v>45650343</v>
      </c>
      <c r="Q37" s="12">
        <f>SUM(Q9:Q36)</f>
        <v>42560451982838</v>
      </c>
      <c r="S37" s="12">
        <f>SUM(S9:S36)</f>
        <v>43706693998616</v>
      </c>
      <c r="U37" s="12">
        <f>SUM(U9:U36)</f>
        <v>50</v>
      </c>
      <c r="W37" s="12">
        <f>SUM(W9:W36)</f>
        <v>73781400</v>
      </c>
      <c r="Y37" s="12">
        <f>SUM(Y9:Y36)</f>
        <v>539400</v>
      </c>
      <c r="AA37" s="12">
        <f>SUM(AA9:AA36)</f>
        <v>539400000000</v>
      </c>
      <c r="AC37" s="12">
        <f>SUM(AC9:AC36)</f>
        <v>45110993</v>
      </c>
      <c r="AE37" s="12">
        <f>SUM(AE9:AE36)</f>
        <v>26918999</v>
      </c>
      <c r="AG37" s="12">
        <f>SUM(AG9:AG36)</f>
        <v>42060013446655</v>
      </c>
      <c r="AI37" s="12">
        <f>SUM(AI9:AI36)</f>
        <v>43461108259033</v>
      </c>
      <c r="AK37" s="24">
        <f>SUM(AK9:AK36)</f>
        <v>54.901730014878417</v>
      </c>
    </row>
    <row r="38" spans="1:37" ht="18.75" thickTop="1" x14ac:dyDescent="0.4"/>
  </sheetData>
  <mergeCells count="28">
    <mergeCell ref="W8"/>
    <mergeCell ref="U7:W7"/>
    <mergeCell ref="K7:K8"/>
    <mergeCell ref="M7:M8"/>
    <mergeCell ref="O7:O8"/>
    <mergeCell ref="Q7:Q8"/>
    <mergeCell ref="U8"/>
    <mergeCell ref="A7:A8"/>
    <mergeCell ref="C7:C8"/>
    <mergeCell ref="E7:E8"/>
    <mergeCell ref="G7:G8"/>
    <mergeCell ref="I7:I8"/>
    <mergeCell ref="C6:M6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6"/>
  <sheetViews>
    <sheetView rightToLeft="1" workbookViewId="0">
      <selection activeCell="K8" sqref="K8:K14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2" ht="27" x14ac:dyDescent="0.4">
      <c r="A6" s="20" t="s">
        <v>3</v>
      </c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6</v>
      </c>
      <c r="J6" s="22" t="s">
        <v>6</v>
      </c>
      <c r="K6" s="22" t="s">
        <v>6</v>
      </c>
      <c r="L6" s="22" t="s">
        <v>6</v>
      </c>
    </row>
    <row r="7" spans="1:12" ht="27.75" x14ac:dyDescent="0.4">
      <c r="A7" s="18" t="s">
        <v>3</v>
      </c>
      <c r="C7" s="21" t="s">
        <v>7</v>
      </c>
      <c r="E7" s="21" t="s">
        <v>127</v>
      </c>
      <c r="G7" s="21" t="s">
        <v>128</v>
      </c>
      <c r="I7" s="21" t="s">
        <v>129</v>
      </c>
      <c r="K7" s="21" t="s">
        <v>130</v>
      </c>
    </row>
    <row r="8" spans="1:12" ht="18.75" x14ac:dyDescent="0.45">
      <c r="A8" s="2" t="s">
        <v>60</v>
      </c>
      <c r="C8" s="6">
        <v>154095</v>
      </c>
      <c r="D8" s="5"/>
      <c r="E8" s="6">
        <v>976300</v>
      </c>
      <c r="F8" s="5"/>
      <c r="G8" s="6">
        <v>1000000</v>
      </c>
      <c r="H8" s="5"/>
      <c r="I8" s="5" t="s">
        <v>131</v>
      </c>
      <c r="J8" s="5"/>
      <c r="K8" s="6">
        <v>154095000000</v>
      </c>
    </row>
    <row r="9" spans="1:12" ht="18.75" x14ac:dyDescent="0.45">
      <c r="A9" s="2" t="s">
        <v>102</v>
      </c>
      <c r="C9" s="6">
        <v>4332000</v>
      </c>
      <c r="D9" s="5"/>
      <c r="E9" s="6">
        <v>950170</v>
      </c>
      <c r="F9" s="5"/>
      <c r="G9" s="6">
        <v>989216</v>
      </c>
      <c r="H9" s="5"/>
      <c r="I9" s="5" t="s">
        <v>132</v>
      </c>
      <c r="J9" s="5"/>
      <c r="K9" s="6">
        <v>4285283712000</v>
      </c>
    </row>
    <row r="10" spans="1:12" ht="18.75" x14ac:dyDescent="0.45">
      <c r="A10" s="2" t="s">
        <v>105</v>
      </c>
      <c r="C10" s="6">
        <v>1596900</v>
      </c>
      <c r="D10" s="5"/>
      <c r="E10" s="6">
        <v>1000000</v>
      </c>
      <c r="F10" s="5"/>
      <c r="G10" s="6">
        <v>982105</v>
      </c>
      <c r="H10" s="5"/>
      <c r="I10" s="5" t="s">
        <v>133</v>
      </c>
      <c r="J10" s="5"/>
      <c r="K10" s="6">
        <v>1568323474500</v>
      </c>
    </row>
    <row r="11" spans="1:12" ht="18.75" x14ac:dyDescent="0.45">
      <c r="A11" s="2" t="s">
        <v>111</v>
      </c>
      <c r="C11" s="6">
        <v>3200000</v>
      </c>
      <c r="D11" s="5"/>
      <c r="E11" s="6">
        <v>950000</v>
      </c>
      <c r="F11" s="5"/>
      <c r="G11" s="6">
        <v>1000000</v>
      </c>
      <c r="H11" s="5"/>
      <c r="I11" s="5" t="s">
        <v>134</v>
      </c>
      <c r="J11" s="5"/>
      <c r="K11" s="6">
        <v>3200000000000</v>
      </c>
    </row>
    <row r="12" spans="1:12" ht="18.75" x14ac:dyDescent="0.45">
      <c r="A12" s="2" t="s">
        <v>93</v>
      </c>
      <c r="C12" s="6">
        <v>3195000</v>
      </c>
      <c r="D12" s="5"/>
      <c r="E12" s="6">
        <v>964870</v>
      </c>
      <c r="F12" s="5"/>
      <c r="G12" s="6">
        <v>931855</v>
      </c>
      <c r="H12" s="5"/>
      <c r="I12" s="5" t="s">
        <v>135</v>
      </c>
      <c r="J12" s="5"/>
      <c r="K12" s="6">
        <v>2977276725000</v>
      </c>
    </row>
    <row r="13" spans="1:12" ht="18.75" x14ac:dyDescent="0.45">
      <c r="A13" s="2" t="s">
        <v>96</v>
      </c>
      <c r="C13" s="6">
        <v>1300000</v>
      </c>
      <c r="D13" s="5"/>
      <c r="E13" s="6">
        <v>981000</v>
      </c>
      <c r="F13" s="5"/>
      <c r="G13" s="6">
        <v>985851</v>
      </c>
      <c r="H13" s="5"/>
      <c r="I13" s="5" t="s">
        <v>136</v>
      </c>
      <c r="J13" s="5"/>
      <c r="K13" s="6">
        <v>1281606300000</v>
      </c>
    </row>
    <row r="14" spans="1:12" ht="18.75" x14ac:dyDescent="0.45">
      <c r="A14" s="2" t="s">
        <v>99</v>
      </c>
      <c r="C14" s="6">
        <v>2105500</v>
      </c>
      <c r="D14" s="5"/>
      <c r="E14" s="6">
        <v>1000000</v>
      </c>
      <c r="F14" s="5"/>
      <c r="G14" s="6">
        <v>955020</v>
      </c>
      <c r="H14" s="5"/>
      <c r="I14" s="5" t="s">
        <v>137</v>
      </c>
      <c r="J14" s="5"/>
      <c r="K14" s="6">
        <v>2010794610000</v>
      </c>
    </row>
    <row r="15" spans="1:12" ht="18.75" thickBot="1" x14ac:dyDescent="0.45">
      <c r="C15" s="5"/>
      <c r="D15" s="5"/>
      <c r="E15" s="5"/>
      <c r="F15" s="5"/>
      <c r="G15" s="5"/>
      <c r="H15" s="5"/>
      <c r="I15" s="5"/>
      <c r="J15" s="5"/>
      <c r="K15" s="10">
        <f>SUM(K8:K14)</f>
        <v>15477379821500</v>
      </c>
    </row>
    <row r="16" spans="1:12" ht="18.75" thickTop="1" x14ac:dyDescent="0.4">
      <c r="C16" s="5"/>
      <c r="D16" s="5"/>
      <c r="E16" s="5"/>
      <c r="F16" s="5"/>
      <c r="G16" s="5"/>
      <c r="H16" s="5"/>
      <c r="I16" s="5"/>
      <c r="J16" s="5"/>
      <c r="K16" s="5"/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topLeftCell="F1" workbookViewId="0">
      <selection activeCell="AE9" sqref="AE9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27.75" x14ac:dyDescent="0.4">
      <c r="A6" s="18" t="s">
        <v>138</v>
      </c>
      <c r="B6" s="18" t="s">
        <v>138</v>
      </c>
      <c r="C6" s="18" t="s">
        <v>138</v>
      </c>
      <c r="D6" s="18" t="s">
        <v>138</v>
      </c>
      <c r="E6" s="18" t="s">
        <v>138</v>
      </c>
      <c r="F6" s="18" t="s">
        <v>138</v>
      </c>
      <c r="G6" s="18" t="s">
        <v>138</v>
      </c>
      <c r="H6" s="18" t="s">
        <v>138</v>
      </c>
      <c r="I6" s="18" t="s">
        <v>138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ht="27.75" x14ac:dyDescent="0.4">
      <c r="A7" s="20" t="s">
        <v>139</v>
      </c>
      <c r="C7" s="19" t="s">
        <v>41</v>
      </c>
      <c r="E7" s="19" t="s">
        <v>42</v>
      </c>
      <c r="G7" s="19" t="s">
        <v>140</v>
      </c>
      <c r="I7" s="19" t="s">
        <v>39</v>
      </c>
      <c r="K7" s="19" t="s">
        <v>7</v>
      </c>
      <c r="M7" s="19" t="s">
        <v>8</v>
      </c>
      <c r="O7" s="19" t="s">
        <v>9</v>
      </c>
      <c r="Q7" s="21" t="s">
        <v>10</v>
      </c>
      <c r="R7" s="21" t="s">
        <v>10</v>
      </c>
      <c r="S7" s="21" t="s">
        <v>10</v>
      </c>
      <c r="U7" s="21" t="s">
        <v>11</v>
      </c>
      <c r="V7" s="21" t="s">
        <v>11</v>
      </c>
      <c r="W7" s="21" t="s">
        <v>11</v>
      </c>
      <c r="Y7" s="19" t="s">
        <v>7</v>
      </c>
      <c r="AA7" s="19" t="s">
        <v>8</v>
      </c>
      <c r="AC7" s="19" t="s">
        <v>9</v>
      </c>
      <c r="AE7" s="19" t="s">
        <v>141</v>
      </c>
    </row>
    <row r="8" spans="1:31" ht="27.75" x14ac:dyDescent="0.4">
      <c r="A8" s="18" t="s">
        <v>139</v>
      </c>
      <c r="C8" s="18" t="s">
        <v>41</v>
      </c>
      <c r="E8" s="18" t="s">
        <v>42</v>
      </c>
      <c r="G8" s="18" t="s">
        <v>140</v>
      </c>
      <c r="I8" s="18" t="s">
        <v>39</v>
      </c>
      <c r="K8" s="18" t="s">
        <v>7</v>
      </c>
      <c r="M8" s="18" t="s">
        <v>8</v>
      </c>
      <c r="O8" s="18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8" t="s">
        <v>7</v>
      </c>
      <c r="AA8" s="18" t="s">
        <v>8</v>
      </c>
      <c r="AC8" s="18" t="s">
        <v>9</v>
      </c>
      <c r="AE8" s="18" t="s">
        <v>141</v>
      </c>
    </row>
    <row r="9" spans="1:31" ht="18.75" x14ac:dyDescent="0.45">
      <c r="A9" s="2" t="s">
        <v>142</v>
      </c>
      <c r="C9" s="1" t="s">
        <v>143</v>
      </c>
      <c r="E9" s="3">
        <v>20</v>
      </c>
      <c r="G9" s="3">
        <v>0</v>
      </c>
      <c r="I9" s="1" t="s">
        <v>144</v>
      </c>
      <c r="K9" s="3">
        <v>11000000</v>
      </c>
      <c r="M9" s="3">
        <v>11000000000000</v>
      </c>
      <c r="O9" s="3">
        <v>11000000000000</v>
      </c>
      <c r="Q9" s="3">
        <v>0</v>
      </c>
      <c r="S9" s="3">
        <v>0</v>
      </c>
      <c r="U9" s="3">
        <v>0</v>
      </c>
      <c r="W9" s="3">
        <v>0</v>
      </c>
      <c r="Y9" s="3">
        <v>11000000</v>
      </c>
      <c r="AA9" s="3">
        <v>11000000000000</v>
      </c>
      <c r="AC9" s="3">
        <v>11000000000000</v>
      </c>
      <c r="AE9" s="14">
        <v>13.895619655261401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4"/>
  <sheetViews>
    <sheetView rightToLeft="1" workbookViewId="0">
      <selection activeCell="I43" sqref="I4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5" bestFit="1" customWidth="1"/>
    <col min="6" max="6" width="1" style="5" customWidth="1"/>
    <col min="7" max="7" width="15.7109375" style="5" bestFit="1" customWidth="1"/>
    <col min="8" max="8" width="1" style="5" customWidth="1"/>
    <col min="9" max="9" width="11.5703125" style="5" bestFit="1" customWidth="1"/>
    <col min="10" max="10" width="1" style="5" customWidth="1"/>
    <col min="11" max="11" width="18.7109375" style="5" bestFit="1" customWidth="1"/>
    <col min="12" max="12" width="1" style="5" customWidth="1"/>
    <col min="13" max="13" width="14.85546875" style="5" bestFit="1" customWidth="1"/>
    <col min="14" max="14" width="1" style="5" customWidth="1"/>
    <col min="15" max="15" width="14.85546875" style="5" bestFit="1" customWidth="1"/>
    <col min="16" max="16" width="1" style="5" customWidth="1"/>
    <col min="17" max="17" width="14.85546875" style="5" bestFit="1" customWidth="1"/>
    <col min="18" max="18" width="1" style="5" customWidth="1"/>
    <col min="19" max="19" width="26.140625" style="5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20" t="s">
        <v>145</v>
      </c>
      <c r="C6" s="18" t="s">
        <v>146</v>
      </c>
      <c r="D6" s="18" t="s">
        <v>146</v>
      </c>
      <c r="E6" s="18" t="s">
        <v>146</v>
      </c>
      <c r="F6" s="18" t="s">
        <v>146</v>
      </c>
      <c r="G6" s="18" t="s">
        <v>146</v>
      </c>
      <c r="H6" s="18" t="s">
        <v>146</v>
      </c>
      <c r="I6" s="18" t="s">
        <v>146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7.75" x14ac:dyDescent="0.4">
      <c r="A7" s="18" t="s">
        <v>145</v>
      </c>
      <c r="C7" s="21" t="s">
        <v>147</v>
      </c>
      <c r="E7" s="21" t="s">
        <v>148</v>
      </c>
      <c r="G7" s="21" t="s">
        <v>149</v>
      </c>
      <c r="I7" s="21" t="s">
        <v>42</v>
      </c>
      <c r="K7" s="18" t="s">
        <v>150</v>
      </c>
      <c r="M7" s="21" t="s">
        <v>151</v>
      </c>
      <c r="O7" s="21" t="s">
        <v>152</v>
      </c>
      <c r="Q7" s="21" t="s">
        <v>150</v>
      </c>
      <c r="S7" s="21" t="s">
        <v>141</v>
      </c>
    </row>
    <row r="8" spans="1:19" ht="18.75" x14ac:dyDescent="0.45">
      <c r="A8" s="2" t="s">
        <v>153</v>
      </c>
      <c r="C8" s="1" t="s">
        <v>154</v>
      </c>
      <c r="E8" s="5" t="s">
        <v>155</v>
      </c>
      <c r="G8" s="5" t="s">
        <v>156</v>
      </c>
      <c r="I8" s="6">
        <v>0</v>
      </c>
      <c r="K8" s="6">
        <v>169856</v>
      </c>
      <c r="M8" s="6">
        <v>1146</v>
      </c>
      <c r="O8" s="6">
        <v>0</v>
      </c>
      <c r="Q8" s="6">
        <v>171002</v>
      </c>
      <c r="S8" s="14">
        <f t="shared" ref="S8:S9" si="0">Q8/79161637069096*100</f>
        <v>2.1601625020809186E-7</v>
      </c>
    </row>
    <row r="9" spans="1:19" ht="18.75" x14ac:dyDescent="0.45">
      <c r="A9" s="2" t="s">
        <v>157</v>
      </c>
      <c r="C9" s="1" t="s">
        <v>158</v>
      </c>
      <c r="E9" s="5" t="s">
        <v>159</v>
      </c>
      <c r="G9" s="5" t="s">
        <v>160</v>
      </c>
      <c r="I9" s="6">
        <v>0</v>
      </c>
      <c r="K9" s="6">
        <v>188986</v>
      </c>
      <c r="M9" s="6">
        <v>0</v>
      </c>
      <c r="O9" s="6">
        <v>0</v>
      </c>
      <c r="Q9" s="6">
        <v>188986</v>
      </c>
      <c r="S9" s="14">
        <f t="shared" si="0"/>
        <v>2.3873432510629378E-7</v>
      </c>
    </row>
    <row r="10" spans="1:19" ht="18.75" x14ac:dyDescent="0.45">
      <c r="A10" s="2" t="s">
        <v>161</v>
      </c>
      <c r="C10" s="1" t="s">
        <v>162</v>
      </c>
      <c r="E10" s="5" t="s">
        <v>159</v>
      </c>
      <c r="G10" s="5" t="s">
        <v>156</v>
      </c>
      <c r="I10" s="6">
        <v>0</v>
      </c>
      <c r="K10" s="6">
        <v>40539716981</v>
      </c>
      <c r="M10" s="6">
        <v>2235624239371</v>
      </c>
      <c r="O10" s="6">
        <v>1771000750300</v>
      </c>
      <c r="Q10" s="6">
        <v>505163206052</v>
      </c>
      <c r="S10" s="14">
        <f>Q10/79161637069096*100</f>
        <v>0.63814143410282154</v>
      </c>
    </row>
    <row r="11" spans="1:19" ht="18.75" x14ac:dyDescent="0.45">
      <c r="A11" s="2" t="s">
        <v>161</v>
      </c>
      <c r="C11" s="1" t="s">
        <v>163</v>
      </c>
      <c r="E11" s="5" t="s">
        <v>155</v>
      </c>
      <c r="G11" s="5" t="s">
        <v>156</v>
      </c>
      <c r="I11" s="6">
        <v>0</v>
      </c>
      <c r="K11" s="6">
        <v>1315005050447</v>
      </c>
      <c r="M11" s="6">
        <v>2740777101493</v>
      </c>
      <c r="O11" s="6">
        <v>3031405207941</v>
      </c>
      <c r="Q11" s="6">
        <v>1024376943999</v>
      </c>
      <c r="S11" s="14">
        <f t="shared" ref="S11:S42" si="1">Q11/79161637069096*100</f>
        <v>1.2940320361299193</v>
      </c>
    </row>
    <row r="12" spans="1:19" ht="18.75" x14ac:dyDescent="0.45">
      <c r="A12" s="2" t="s">
        <v>164</v>
      </c>
      <c r="C12" s="1" t="s">
        <v>165</v>
      </c>
      <c r="E12" s="5" t="s">
        <v>155</v>
      </c>
      <c r="G12" s="5" t="s">
        <v>156</v>
      </c>
      <c r="I12" s="6">
        <v>0</v>
      </c>
      <c r="K12" s="6">
        <v>672122</v>
      </c>
      <c r="M12" s="6">
        <v>1705158906327</v>
      </c>
      <c r="O12" s="6">
        <v>1705159250000</v>
      </c>
      <c r="Q12" s="6">
        <v>328449</v>
      </c>
      <c r="S12" s="14">
        <f t="shared" si="1"/>
        <v>4.1490930728645027E-7</v>
      </c>
    </row>
    <row r="13" spans="1:19" ht="18.75" x14ac:dyDescent="0.45">
      <c r="A13" s="2" t="s">
        <v>166</v>
      </c>
      <c r="C13" s="1" t="s">
        <v>167</v>
      </c>
      <c r="E13" s="5" t="s">
        <v>155</v>
      </c>
      <c r="G13" s="5" t="s">
        <v>156</v>
      </c>
      <c r="I13" s="6">
        <v>0</v>
      </c>
      <c r="K13" s="6">
        <v>396856</v>
      </c>
      <c r="M13" s="6">
        <v>3371</v>
      </c>
      <c r="O13" s="6">
        <v>0</v>
      </c>
      <c r="Q13" s="6">
        <v>400227</v>
      </c>
      <c r="S13" s="14">
        <f t="shared" si="1"/>
        <v>5.0558201525148234E-7</v>
      </c>
    </row>
    <row r="14" spans="1:19" ht="18.75" x14ac:dyDescent="0.45">
      <c r="A14" s="2" t="s">
        <v>168</v>
      </c>
      <c r="C14" s="1" t="s">
        <v>169</v>
      </c>
      <c r="E14" s="5" t="s">
        <v>155</v>
      </c>
      <c r="G14" s="5" t="s">
        <v>156</v>
      </c>
      <c r="I14" s="6">
        <v>0</v>
      </c>
      <c r="K14" s="6">
        <v>114875</v>
      </c>
      <c r="M14" s="6">
        <v>0</v>
      </c>
      <c r="O14" s="6">
        <v>0</v>
      </c>
      <c r="Q14" s="6">
        <v>114875</v>
      </c>
      <c r="S14" s="14">
        <f t="shared" si="1"/>
        <v>1.4511448253619577E-7</v>
      </c>
    </row>
    <row r="15" spans="1:19" ht="18.75" x14ac:dyDescent="0.45">
      <c r="A15" s="2" t="s">
        <v>170</v>
      </c>
      <c r="C15" s="1" t="s">
        <v>171</v>
      </c>
      <c r="E15" s="5" t="s">
        <v>155</v>
      </c>
      <c r="G15" s="5" t="s">
        <v>172</v>
      </c>
      <c r="I15" s="6">
        <v>8</v>
      </c>
      <c r="K15" s="6">
        <v>488508</v>
      </c>
      <c r="M15" s="6">
        <v>4535178671235</v>
      </c>
      <c r="O15" s="6">
        <v>4535046270000</v>
      </c>
      <c r="Q15" s="6">
        <v>132889743</v>
      </c>
      <c r="S15" s="14">
        <f t="shared" si="1"/>
        <v>1.6787139316485787E-4</v>
      </c>
    </row>
    <row r="16" spans="1:19" ht="18.75" x14ac:dyDescent="0.45">
      <c r="A16" s="2" t="s">
        <v>173</v>
      </c>
      <c r="C16" s="1" t="s">
        <v>174</v>
      </c>
      <c r="E16" s="5" t="s">
        <v>155</v>
      </c>
      <c r="G16" s="5" t="s">
        <v>175</v>
      </c>
      <c r="I16" s="6">
        <v>0</v>
      </c>
      <c r="K16" s="6">
        <v>25614534029</v>
      </c>
      <c r="M16" s="6">
        <v>66356164386</v>
      </c>
      <c r="O16" s="6">
        <v>80988600000</v>
      </c>
      <c r="Q16" s="6">
        <v>10982098415</v>
      </c>
      <c r="S16" s="14">
        <f t="shared" si="1"/>
        <v>1.3873005690135371E-2</v>
      </c>
    </row>
    <row r="17" spans="1:19" ht="18.75" x14ac:dyDescent="0.45">
      <c r="A17" s="2" t="s">
        <v>176</v>
      </c>
      <c r="C17" s="1" t="s">
        <v>177</v>
      </c>
      <c r="E17" s="5" t="s">
        <v>155</v>
      </c>
      <c r="G17" s="5" t="s">
        <v>178</v>
      </c>
      <c r="I17" s="6">
        <v>0</v>
      </c>
      <c r="K17" s="6">
        <v>450915</v>
      </c>
      <c r="M17" s="6">
        <v>688866849315</v>
      </c>
      <c r="O17" s="6">
        <v>688867250000</v>
      </c>
      <c r="Q17" s="6">
        <v>50230</v>
      </c>
      <c r="S17" s="14">
        <f t="shared" si="1"/>
        <v>6.3452452298525476E-8</v>
      </c>
    </row>
    <row r="18" spans="1:19" ht="18.75" x14ac:dyDescent="0.45">
      <c r="A18" s="2" t="s">
        <v>179</v>
      </c>
      <c r="C18" s="1" t="s">
        <v>180</v>
      </c>
      <c r="E18" s="5" t="s">
        <v>181</v>
      </c>
      <c r="G18" s="5" t="s">
        <v>182</v>
      </c>
      <c r="I18" s="6">
        <v>18</v>
      </c>
      <c r="K18" s="6">
        <v>270000000000</v>
      </c>
      <c r="M18" s="6">
        <v>0</v>
      </c>
      <c r="O18" s="6">
        <v>0</v>
      </c>
      <c r="Q18" s="6">
        <v>270000000000</v>
      </c>
      <c r="S18" s="14">
        <f t="shared" si="1"/>
        <v>0.34107430062914351</v>
      </c>
    </row>
    <row r="19" spans="1:19" ht="18.75" x14ac:dyDescent="0.45">
      <c r="A19" s="2" t="s">
        <v>183</v>
      </c>
      <c r="C19" s="1" t="s">
        <v>184</v>
      </c>
      <c r="E19" s="5" t="s">
        <v>155</v>
      </c>
      <c r="G19" s="5" t="s">
        <v>185</v>
      </c>
      <c r="I19" s="6">
        <v>10</v>
      </c>
      <c r="K19" s="6">
        <v>9315</v>
      </c>
      <c r="M19" s="6">
        <v>0</v>
      </c>
      <c r="O19" s="6">
        <v>0</v>
      </c>
      <c r="Q19" s="6">
        <v>9315</v>
      </c>
      <c r="S19" s="14">
        <f t="shared" si="1"/>
        <v>1.1767063371705451E-8</v>
      </c>
    </row>
    <row r="20" spans="1:19" ht="18.75" x14ac:dyDescent="0.45">
      <c r="A20" s="2" t="s">
        <v>186</v>
      </c>
      <c r="C20" s="1" t="s">
        <v>187</v>
      </c>
      <c r="E20" s="5" t="s">
        <v>181</v>
      </c>
      <c r="G20" s="5" t="s">
        <v>188</v>
      </c>
      <c r="I20" s="6">
        <v>18</v>
      </c>
      <c r="K20" s="6">
        <v>5000000000000</v>
      </c>
      <c r="M20" s="6">
        <v>0</v>
      </c>
      <c r="O20" s="6">
        <v>0</v>
      </c>
      <c r="Q20" s="6">
        <v>5000000000000</v>
      </c>
      <c r="S20" s="14">
        <f t="shared" si="1"/>
        <v>6.316190752391547</v>
      </c>
    </row>
    <row r="21" spans="1:19" ht="18.75" x14ac:dyDescent="0.45">
      <c r="A21" s="2" t="s">
        <v>173</v>
      </c>
      <c r="C21" s="1" t="s">
        <v>189</v>
      </c>
      <c r="E21" s="5" t="s">
        <v>181</v>
      </c>
      <c r="G21" s="5" t="s">
        <v>190</v>
      </c>
      <c r="I21" s="6">
        <v>18</v>
      </c>
      <c r="K21" s="6">
        <v>1200000000000</v>
      </c>
      <c r="M21" s="6">
        <v>0</v>
      </c>
      <c r="O21" s="6">
        <v>0</v>
      </c>
      <c r="Q21" s="6">
        <v>1200000000000</v>
      </c>
      <c r="S21" s="14">
        <f t="shared" si="1"/>
        <v>1.5158857805739712</v>
      </c>
    </row>
    <row r="22" spans="1:19" ht="18.75" x14ac:dyDescent="0.45">
      <c r="A22" s="2" t="s">
        <v>186</v>
      </c>
      <c r="C22" s="1" t="s">
        <v>191</v>
      </c>
      <c r="E22" s="5" t="s">
        <v>181</v>
      </c>
      <c r="G22" s="5" t="s">
        <v>190</v>
      </c>
      <c r="I22" s="6">
        <v>18</v>
      </c>
      <c r="K22" s="6">
        <v>1500000000000</v>
      </c>
      <c r="M22" s="6">
        <v>0</v>
      </c>
      <c r="O22" s="6">
        <v>0</v>
      </c>
      <c r="Q22" s="6">
        <v>1500000000000</v>
      </c>
      <c r="S22" s="14">
        <f t="shared" si="1"/>
        <v>1.8948572257174638</v>
      </c>
    </row>
    <row r="23" spans="1:19" ht="18.75" x14ac:dyDescent="0.45">
      <c r="A23" s="2" t="s">
        <v>173</v>
      </c>
      <c r="C23" s="1" t="s">
        <v>192</v>
      </c>
      <c r="E23" s="5" t="s">
        <v>181</v>
      </c>
      <c r="G23" s="5" t="s">
        <v>193</v>
      </c>
      <c r="I23" s="6">
        <v>18</v>
      </c>
      <c r="K23" s="6">
        <v>140000000000</v>
      </c>
      <c r="M23" s="6">
        <v>0</v>
      </c>
      <c r="O23" s="6">
        <v>0</v>
      </c>
      <c r="Q23" s="6">
        <v>140000000000</v>
      </c>
      <c r="S23" s="14">
        <f t="shared" si="1"/>
        <v>0.17685334106696329</v>
      </c>
    </row>
    <row r="24" spans="1:19" ht="18.75" x14ac:dyDescent="0.45">
      <c r="A24" s="2" t="s">
        <v>170</v>
      </c>
      <c r="C24" s="1" t="s">
        <v>194</v>
      </c>
      <c r="E24" s="5" t="s">
        <v>181</v>
      </c>
      <c r="G24" s="5" t="s">
        <v>195</v>
      </c>
      <c r="I24" s="6">
        <v>18</v>
      </c>
      <c r="K24" s="6">
        <v>2416700000000</v>
      </c>
      <c r="M24" s="6">
        <v>0</v>
      </c>
      <c r="O24" s="6">
        <v>2416700000000</v>
      </c>
      <c r="Q24" s="6">
        <v>0</v>
      </c>
      <c r="S24" s="14">
        <f t="shared" si="1"/>
        <v>0</v>
      </c>
    </row>
    <row r="25" spans="1:19" ht="18.75" x14ac:dyDescent="0.45">
      <c r="A25" s="2" t="s">
        <v>196</v>
      </c>
      <c r="C25" s="1" t="s">
        <v>197</v>
      </c>
      <c r="E25" s="5" t="s">
        <v>181</v>
      </c>
      <c r="G25" s="5" t="s">
        <v>195</v>
      </c>
      <c r="I25" s="6">
        <v>18</v>
      </c>
      <c r="K25" s="6">
        <v>1400000000000</v>
      </c>
      <c r="M25" s="6">
        <v>0</v>
      </c>
      <c r="O25" s="6">
        <v>0</v>
      </c>
      <c r="Q25" s="6">
        <v>1400000000000</v>
      </c>
      <c r="S25" s="14">
        <f t="shared" si="1"/>
        <v>1.7685334106696329</v>
      </c>
    </row>
    <row r="26" spans="1:19" ht="18.75" x14ac:dyDescent="0.45">
      <c r="A26" s="2" t="s">
        <v>198</v>
      </c>
      <c r="C26" s="1" t="s">
        <v>199</v>
      </c>
      <c r="E26" s="5" t="s">
        <v>155</v>
      </c>
      <c r="G26" s="5" t="s">
        <v>200</v>
      </c>
      <c r="I26" s="6">
        <v>8</v>
      </c>
      <c r="K26" s="6">
        <v>2642808</v>
      </c>
      <c r="M26" s="6">
        <v>111329041096</v>
      </c>
      <c r="O26" s="6">
        <v>111330683904</v>
      </c>
      <c r="Q26" s="6">
        <v>1000000</v>
      </c>
      <c r="S26" s="14">
        <f t="shared" si="1"/>
        <v>1.2632381504783093E-6</v>
      </c>
    </row>
    <row r="27" spans="1:19" ht="18.75" x14ac:dyDescent="0.45">
      <c r="A27" s="2" t="s">
        <v>198</v>
      </c>
      <c r="C27" s="1" t="s">
        <v>201</v>
      </c>
      <c r="E27" s="5" t="s">
        <v>181</v>
      </c>
      <c r="G27" s="5" t="s">
        <v>52</v>
      </c>
      <c r="I27" s="6">
        <v>18</v>
      </c>
      <c r="K27" s="6">
        <v>110000000000</v>
      </c>
      <c r="M27" s="6">
        <v>0</v>
      </c>
      <c r="O27" s="6">
        <v>110000000000</v>
      </c>
      <c r="Q27" s="6">
        <v>0</v>
      </c>
      <c r="S27" s="14">
        <f t="shared" si="1"/>
        <v>0</v>
      </c>
    </row>
    <row r="28" spans="1:19" ht="18.75" x14ac:dyDescent="0.45">
      <c r="A28" s="2" t="s">
        <v>202</v>
      </c>
      <c r="C28" s="1" t="s">
        <v>203</v>
      </c>
      <c r="E28" s="5" t="s">
        <v>181</v>
      </c>
      <c r="G28" s="5" t="s">
        <v>204</v>
      </c>
      <c r="I28" s="6">
        <v>18</v>
      </c>
      <c r="K28" s="6">
        <v>764000000000</v>
      </c>
      <c r="M28" s="6">
        <v>0</v>
      </c>
      <c r="O28" s="6">
        <v>764000000000</v>
      </c>
      <c r="Q28" s="6">
        <v>0</v>
      </c>
      <c r="S28" s="14">
        <f t="shared" si="1"/>
        <v>0</v>
      </c>
    </row>
    <row r="29" spans="1:19" ht="18.75" x14ac:dyDescent="0.45">
      <c r="A29" s="2" t="s">
        <v>170</v>
      </c>
      <c r="C29" s="1" t="s">
        <v>205</v>
      </c>
      <c r="E29" s="5" t="s">
        <v>181</v>
      </c>
      <c r="G29" s="5" t="s">
        <v>206</v>
      </c>
      <c r="I29" s="6">
        <v>18</v>
      </c>
      <c r="K29" s="6">
        <v>1080000000000</v>
      </c>
      <c r="M29" s="6">
        <v>0</v>
      </c>
      <c r="O29" s="6">
        <v>1080000000000</v>
      </c>
      <c r="Q29" s="6">
        <v>0</v>
      </c>
      <c r="S29" s="14">
        <f t="shared" si="1"/>
        <v>0</v>
      </c>
    </row>
    <row r="30" spans="1:19" ht="18.75" x14ac:dyDescent="0.45">
      <c r="A30" s="2" t="s">
        <v>173</v>
      </c>
      <c r="C30" s="1" t="s">
        <v>207</v>
      </c>
      <c r="E30" s="5" t="s">
        <v>181</v>
      </c>
      <c r="G30" s="5" t="s">
        <v>208</v>
      </c>
      <c r="I30" s="6">
        <v>18</v>
      </c>
      <c r="K30" s="6">
        <v>480000000000</v>
      </c>
      <c r="M30" s="6">
        <v>0</v>
      </c>
      <c r="O30" s="6">
        <v>0</v>
      </c>
      <c r="Q30" s="6">
        <v>480000000000</v>
      </c>
      <c r="S30" s="14">
        <f t="shared" si="1"/>
        <v>0.60635431222958847</v>
      </c>
    </row>
    <row r="31" spans="1:19" ht="18.75" x14ac:dyDescent="0.45">
      <c r="A31" s="2" t="s">
        <v>173</v>
      </c>
      <c r="C31" s="1" t="s">
        <v>209</v>
      </c>
      <c r="E31" s="5" t="s">
        <v>181</v>
      </c>
      <c r="G31" s="5" t="s">
        <v>210</v>
      </c>
      <c r="I31" s="6">
        <v>18</v>
      </c>
      <c r="K31" s="6">
        <v>380000000000</v>
      </c>
      <c r="M31" s="6">
        <v>0</v>
      </c>
      <c r="O31" s="6">
        <v>0</v>
      </c>
      <c r="Q31" s="6">
        <v>380000000000</v>
      </c>
      <c r="S31" s="14">
        <f t="shared" si="1"/>
        <v>0.4800304971817575</v>
      </c>
    </row>
    <row r="32" spans="1:19" ht="18.75" x14ac:dyDescent="0.45">
      <c r="A32" s="2" t="s">
        <v>173</v>
      </c>
      <c r="C32" s="1" t="s">
        <v>211</v>
      </c>
      <c r="E32" s="5" t="s">
        <v>181</v>
      </c>
      <c r="G32" s="5" t="s">
        <v>212</v>
      </c>
      <c r="I32" s="6">
        <v>18</v>
      </c>
      <c r="K32" s="6">
        <v>840000000000</v>
      </c>
      <c r="M32" s="6">
        <v>0</v>
      </c>
      <c r="O32" s="6">
        <v>0</v>
      </c>
      <c r="Q32" s="6">
        <v>840000000000</v>
      </c>
      <c r="S32" s="14">
        <f t="shared" si="1"/>
        <v>1.0611200464017798</v>
      </c>
    </row>
    <row r="33" spans="1:19" ht="18.75" x14ac:dyDescent="0.45">
      <c r="A33" s="2" t="s">
        <v>173</v>
      </c>
      <c r="C33" s="1" t="s">
        <v>213</v>
      </c>
      <c r="E33" s="5" t="s">
        <v>181</v>
      </c>
      <c r="G33" s="5" t="s">
        <v>214</v>
      </c>
      <c r="I33" s="6">
        <v>18</v>
      </c>
      <c r="K33" s="6">
        <v>220000000000</v>
      </c>
      <c r="M33" s="6">
        <v>0</v>
      </c>
      <c r="O33" s="6">
        <v>0</v>
      </c>
      <c r="Q33" s="6">
        <v>220000000000</v>
      </c>
      <c r="S33" s="14">
        <f t="shared" si="1"/>
        <v>0.27791239310522803</v>
      </c>
    </row>
    <row r="34" spans="1:19" ht="18.75" x14ac:dyDescent="0.45">
      <c r="A34" s="2" t="s">
        <v>215</v>
      </c>
      <c r="C34" s="1" t="s">
        <v>216</v>
      </c>
      <c r="E34" s="5" t="s">
        <v>181</v>
      </c>
      <c r="G34" s="5" t="s">
        <v>217</v>
      </c>
      <c r="I34" s="6">
        <v>18</v>
      </c>
      <c r="K34" s="6">
        <v>580000000000</v>
      </c>
      <c r="M34" s="6">
        <v>0</v>
      </c>
      <c r="O34" s="6">
        <v>0</v>
      </c>
      <c r="Q34" s="6">
        <v>580000000000</v>
      </c>
      <c r="S34" s="14">
        <f t="shared" si="1"/>
        <v>0.73267812727741943</v>
      </c>
    </row>
    <row r="35" spans="1:19" ht="18.75" x14ac:dyDescent="0.45">
      <c r="A35" s="2" t="s">
        <v>218</v>
      </c>
      <c r="C35" s="1" t="s">
        <v>219</v>
      </c>
      <c r="E35" s="5" t="s">
        <v>181</v>
      </c>
      <c r="G35" s="5" t="s">
        <v>220</v>
      </c>
      <c r="I35" s="6">
        <v>18</v>
      </c>
      <c r="K35" s="6">
        <v>0</v>
      </c>
      <c r="M35" s="6">
        <v>260000000000</v>
      </c>
      <c r="O35" s="6">
        <v>0</v>
      </c>
      <c r="Q35" s="6">
        <v>260000000000</v>
      </c>
      <c r="S35" s="14">
        <f t="shared" si="1"/>
        <v>0.32844191912436038</v>
      </c>
    </row>
    <row r="36" spans="1:19" ht="18.75" x14ac:dyDescent="0.45">
      <c r="A36" s="2" t="s">
        <v>218</v>
      </c>
      <c r="C36" s="1" t="s">
        <v>221</v>
      </c>
      <c r="E36" s="5" t="s">
        <v>181</v>
      </c>
      <c r="G36" s="5" t="s">
        <v>222</v>
      </c>
      <c r="I36" s="6">
        <v>18</v>
      </c>
      <c r="K36" s="6">
        <v>0</v>
      </c>
      <c r="M36" s="6">
        <v>640000000000</v>
      </c>
      <c r="O36" s="6">
        <v>0</v>
      </c>
      <c r="Q36" s="6">
        <v>640000000000</v>
      </c>
      <c r="S36" s="14">
        <f t="shared" si="1"/>
        <v>0.80847241630611788</v>
      </c>
    </row>
    <row r="37" spans="1:19" ht="18.75" x14ac:dyDescent="0.45">
      <c r="A37" s="2" t="s">
        <v>218</v>
      </c>
      <c r="C37" s="1" t="s">
        <v>223</v>
      </c>
      <c r="E37" s="5" t="s">
        <v>181</v>
      </c>
      <c r="G37" s="5" t="s">
        <v>224</v>
      </c>
      <c r="I37" s="6">
        <v>18</v>
      </c>
      <c r="K37" s="6">
        <v>0</v>
      </c>
      <c r="M37" s="6">
        <v>620000000000</v>
      </c>
      <c r="O37" s="6">
        <v>0</v>
      </c>
      <c r="Q37" s="6">
        <v>620000000000</v>
      </c>
      <c r="S37" s="14">
        <f t="shared" si="1"/>
        <v>0.78320765329655173</v>
      </c>
    </row>
    <row r="38" spans="1:19" ht="18.75" x14ac:dyDescent="0.45">
      <c r="A38" s="2" t="s">
        <v>225</v>
      </c>
      <c r="C38" s="1" t="s">
        <v>226</v>
      </c>
      <c r="E38" s="5" t="s">
        <v>155</v>
      </c>
      <c r="G38" s="5" t="s">
        <v>227</v>
      </c>
      <c r="I38" s="6">
        <v>8</v>
      </c>
      <c r="K38" s="6">
        <v>0</v>
      </c>
      <c r="M38" s="6">
        <v>1000000</v>
      </c>
      <c r="O38" s="6">
        <v>0</v>
      </c>
      <c r="Q38" s="6">
        <v>1000000</v>
      </c>
      <c r="S38" s="14">
        <f t="shared" si="1"/>
        <v>1.2632381504783093E-6</v>
      </c>
    </row>
    <row r="39" spans="1:19" ht="18.75" x14ac:dyDescent="0.45">
      <c r="A39" s="2" t="s">
        <v>228</v>
      </c>
      <c r="C39" s="1" t="s">
        <v>229</v>
      </c>
      <c r="E39" s="5" t="s">
        <v>181</v>
      </c>
      <c r="G39" s="5" t="s">
        <v>230</v>
      </c>
      <c r="I39" s="6">
        <v>18</v>
      </c>
      <c r="K39" s="6">
        <v>0</v>
      </c>
      <c r="M39" s="6">
        <v>810000000000</v>
      </c>
      <c r="O39" s="6">
        <v>0</v>
      </c>
      <c r="Q39" s="6">
        <v>810000000000</v>
      </c>
      <c r="S39" s="14">
        <f t="shared" si="1"/>
        <v>1.0232229018874306</v>
      </c>
    </row>
    <row r="40" spans="1:19" ht="18.75" x14ac:dyDescent="0.45">
      <c r="A40" s="2" t="s">
        <v>170</v>
      </c>
      <c r="C40" s="1" t="s">
        <v>231</v>
      </c>
      <c r="E40" s="5" t="s">
        <v>181</v>
      </c>
      <c r="G40" s="5" t="s">
        <v>230</v>
      </c>
      <c r="I40" s="6">
        <v>18</v>
      </c>
      <c r="K40" s="6">
        <v>0</v>
      </c>
      <c r="M40" s="6">
        <v>4308864000000</v>
      </c>
      <c r="O40" s="6">
        <v>0</v>
      </c>
      <c r="Q40" s="6">
        <v>4308864000000</v>
      </c>
      <c r="S40" s="14">
        <f t="shared" si="1"/>
        <v>5.4431213900225695</v>
      </c>
    </row>
    <row r="41" spans="1:19" ht="18.75" x14ac:dyDescent="0.45">
      <c r="A41" s="2" t="s">
        <v>170</v>
      </c>
      <c r="C41" s="1" t="s">
        <v>232</v>
      </c>
      <c r="E41" s="5" t="s">
        <v>181</v>
      </c>
      <c r="G41" s="5" t="s">
        <v>233</v>
      </c>
      <c r="I41" s="6">
        <v>18</v>
      </c>
      <c r="K41" s="6">
        <v>0</v>
      </c>
      <c r="M41" s="6">
        <v>180000000000</v>
      </c>
      <c r="O41" s="6">
        <v>0</v>
      </c>
      <c r="Q41" s="6">
        <v>180000000000</v>
      </c>
      <c r="S41" s="14">
        <f t="shared" si="1"/>
        <v>0.2273828670860957</v>
      </c>
    </row>
    <row r="42" spans="1:19" ht="18.75" x14ac:dyDescent="0.45">
      <c r="A42" s="2" t="s">
        <v>176</v>
      </c>
      <c r="C42" s="1" t="s">
        <v>234</v>
      </c>
      <c r="E42" s="5" t="s">
        <v>181</v>
      </c>
      <c r="G42" s="5" t="s">
        <v>235</v>
      </c>
      <c r="I42" s="6">
        <v>18</v>
      </c>
      <c r="K42" s="6">
        <v>0</v>
      </c>
      <c r="M42" s="6">
        <v>680000000000</v>
      </c>
      <c r="O42" s="6">
        <v>0</v>
      </c>
      <c r="Q42" s="6">
        <v>680000000000</v>
      </c>
      <c r="S42" s="14">
        <f t="shared" si="1"/>
        <v>0.85900194232525029</v>
      </c>
    </row>
    <row r="43" spans="1:19" ht="18.75" thickBot="1" x14ac:dyDescent="0.45">
      <c r="K43" s="10">
        <f>SUM(K8:K42)</f>
        <v>17761864435698</v>
      </c>
      <c r="M43" s="10">
        <f>SUM(M8:M42)</f>
        <v>19582155977740</v>
      </c>
      <c r="O43" s="10">
        <f>SUM(O8:O42)</f>
        <v>16294498012145</v>
      </c>
      <c r="Q43" s="10">
        <f>SUM(Q8:Q42)</f>
        <v>21049522401293</v>
      </c>
      <c r="S43" s="25">
        <f>SUM(S8:S42)</f>
        <v>26.590559746661107</v>
      </c>
    </row>
    <row r="44" spans="1:19" ht="18.75" thickTop="1" x14ac:dyDescent="0.4"/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2"/>
  <sheetViews>
    <sheetView rightToLeft="1" topLeftCell="A73" workbookViewId="0">
      <selection activeCell="S8" sqref="S8:S3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5" bestFit="1" customWidth="1"/>
    <col min="4" max="4" width="1" style="5" customWidth="1"/>
    <col min="5" max="5" width="19.5703125" style="5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20"/>
      <c r="B6" s="20"/>
      <c r="C6" s="20"/>
      <c r="D6" s="20"/>
      <c r="E6" s="20"/>
      <c r="F6" s="20"/>
      <c r="G6" s="20"/>
      <c r="I6" s="18" t="s">
        <v>237</v>
      </c>
      <c r="J6" s="18" t="s">
        <v>237</v>
      </c>
      <c r="K6" s="18" t="s">
        <v>237</v>
      </c>
      <c r="L6" s="18" t="s">
        <v>237</v>
      </c>
      <c r="M6" s="18" t="s">
        <v>237</v>
      </c>
      <c r="O6" s="18" t="s">
        <v>238</v>
      </c>
      <c r="P6" s="18" t="s">
        <v>238</v>
      </c>
      <c r="Q6" s="18" t="s">
        <v>238</v>
      </c>
      <c r="R6" s="18" t="s">
        <v>238</v>
      </c>
      <c r="S6" s="18" t="s">
        <v>238</v>
      </c>
    </row>
    <row r="7" spans="1:19" ht="27.75" x14ac:dyDescent="0.4">
      <c r="A7" s="18" t="s">
        <v>239</v>
      </c>
      <c r="C7" s="18" t="s">
        <v>240</v>
      </c>
      <c r="E7" s="18" t="s">
        <v>41</v>
      </c>
      <c r="G7" s="18" t="s">
        <v>42</v>
      </c>
      <c r="I7" s="21" t="s">
        <v>241</v>
      </c>
      <c r="K7" s="21" t="s">
        <v>242</v>
      </c>
      <c r="M7" s="21" t="s">
        <v>243</v>
      </c>
      <c r="O7" s="21" t="s">
        <v>241</v>
      </c>
      <c r="Q7" s="21" t="s">
        <v>242</v>
      </c>
      <c r="S7" s="21" t="s">
        <v>243</v>
      </c>
    </row>
    <row r="8" spans="1:19" ht="18.75" x14ac:dyDescent="0.45">
      <c r="A8" s="2" t="s">
        <v>250</v>
      </c>
      <c r="C8" s="5" t="s">
        <v>244</v>
      </c>
      <c r="E8" s="5" t="s">
        <v>251</v>
      </c>
      <c r="G8" s="3">
        <v>18</v>
      </c>
      <c r="I8" s="7">
        <v>0</v>
      </c>
      <c r="J8" s="7"/>
      <c r="K8" s="7">
        <v>0</v>
      </c>
      <c r="L8" s="7"/>
      <c r="M8" s="7">
        <v>0</v>
      </c>
      <c r="N8" s="7"/>
      <c r="O8" s="7">
        <v>107453095871</v>
      </c>
      <c r="P8" s="7"/>
      <c r="Q8" s="7">
        <v>0</v>
      </c>
      <c r="R8" s="7"/>
      <c r="S8" s="7">
        <v>107453095871</v>
      </c>
    </row>
    <row r="9" spans="1:19" ht="18.75" x14ac:dyDescent="0.45">
      <c r="A9" s="2" t="s">
        <v>252</v>
      </c>
      <c r="C9" s="5" t="s">
        <v>244</v>
      </c>
      <c r="E9" s="5" t="s">
        <v>204</v>
      </c>
      <c r="G9" s="3">
        <v>18</v>
      </c>
      <c r="I9" s="7">
        <v>0</v>
      </c>
      <c r="J9" s="7"/>
      <c r="K9" s="7">
        <v>0</v>
      </c>
      <c r="L9" s="7"/>
      <c r="M9" s="7">
        <v>0</v>
      </c>
      <c r="N9" s="7"/>
      <c r="O9" s="7">
        <v>100602689352</v>
      </c>
      <c r="P9" s="7"/>
      <c r="Q9" s="7">
        <v>0</v>
      </c>
      <c r="R9" s="7"/>
      <c r="S9" s="7">
        <v>100602689352</v>
      </c>
    </row>
    <row r="10" spans="1:19" ht="18.75" x14ac:dyDescent="0.45">
      <c r="A10" s="2" t="s">
        <v>339</v>
      </c>
      <c r="E10" s="5" t="s">
        <v>53</v>
      </c>
      <c r="G10" s="26" t="s">
        <v>340</v>
      </c>
      <c r="I10" s="7">
        <v>0</v>
      </c>
      <c r="J10" s="7"/>
      <c r="K10" s="7">
        <v>0</v>
      </c>
      <c r="L10" s="7"/>
      <c r="M10" s="7">
        <v>0</v>
      </c>
      <c r="N10" s="7"/>
      <c r="O10" s="7">
        <v>149823091539</v>
      </c>
      <c r="P10" s="7"/>
      <c r="Q10" s="7">
        <v>0</v>
      </c>
      <c r="R10" s="7"/>
      <c r="S10" s="7">
        <f>O10-Q10</f>
        <v>149823091539</v>
      </c>
    </row>
    <row r="11" spans="1:19" ht="18.75" x14ac:dyDescent="0.45">
      <c r="A11" s="2" t="s">
        <v>51</v>
      </c>
      <c r="E11" s="5" t="s">
        <v>50</v>
      </c>
      <c r="G11" s="26" t="s">
        <v>340</v>
      </c>
      <c r="I11" s="7">
        <v>0</v>
      </c>
      <c r="J11" s="7"/>
      <c r="K11" s="7">
        <v>0</v>
      </c>
      <c r="L11" s="7"/>
      <c r="M11" s="7">
        <v>0</v>
      </c>
      <c r="N11" s="7"/>
      <c r="O11" s="7">
        <v>72300000000</v>
      </c>
      <c r="P11" s="7"/>
      <c r="Q11" s="7">
        <v>0</v>
      </c>
      <c r="R11" s="7"/>
      <c r="S11" s="7">
        <f>O11-Q11</f>
        <v>72300000000</v>
      </c>
    </row>
    <row r="12" spans="1:19" ht="18.75" x14ac:dyDescent="0.45">
      <c r="A12" s="2" t="s">
        <v>114</v>
      </c>
      <c r="C12" s="5" t="s">
        <v>244</v>
      </c>
      <c r="E12" s="5" t="s">
        <v>116</v>
      </c>
      <c r="G12" s="3">
        <v>16</v>
      </c>
      <c r="I12" s="7">
        <v>1227480361</v>
      </c>
      <c r="J12" s="7"/>
      <c r="K12" s="7">
        <v>0</v>
      </c>
      <c r="L12" s="7"/>
      <c r="M12" s="7">
        <v>1227480361</v>
      </c>
      <c r="N12" s="7"/>
      <c r="O12" s="7">
        <v>59044363158</v>
      </c>
      <c r="P12" s="7"/>
      <c r="Q12" s="7">
        <v>0</v>
      </c>
      <c r="R12" s="7"/>
      <c r="S12" s="7">
        <v>59044363158</v>
      </c>
    </row>
    <row r="13" spans="1:19" ht="18.75" x14ac:dyDescent="0.45">
      <c r="A13" s="2" t="s">
        <v>245</v>
      </c>
      <c r="C13" s="5" t="s">
        <v>244</v>
      </c>
      <c r="E13" s="5" t="s">
        <v>246</v>
      </c>
      <c r="G13" s="3">
        <v>18</v>
      </c>
      <c r="I13" s="7">
        <v>0</v>
      </c>
      <c r="J13" s="7"/>
      <c r="K13" s="7">
        <v>0</v>
      </c>
      <c r="L13" s="7"/>
      <c r="M13" s="7">
        <v>0</v>
      </c>
      <c r="N13" s="7"/>
      <c r="O13" s="7">
        <v>8054226563</v>
      </c>
      <c r="P13" s="7"/>
      <c r="Q13" s="7">
        <v>0</v>
      </c>
      <c r="R13" s="7"/>
      <c r="S13" s="7">
        <v>8054226563</v>
      </c>
    </row>
    <row r="14" spans="1:19" ht="18.75" x14ac:dyDescent="0.45">
      <c r="A14" s="2" t="s">
        <v>247</v>
      </c>
      <c r="C14" s="5" t="s">
        <v>244</v>
      </c>
      <c r="E14" s="5" t="s">
        <v>97</v>
      </c>
      <c r="G14" s="3">
        <v>15</v>
      </c>
      <c r="I14" s="7">
        <v>0</v>
      </c>
      <c r="J14" s="7"/>
      <c r="K14" s="7">
        <v>0</v>
      </c>
      <c r="L14" s="7"/>
      <c r="M14" s="7">
        <v>0</v>
      </c>
      <c r="N14" s="7"/>
      <c r="O14" s="7">
        <v>82392857145</v>
      </c>
      <c r="P14" s="7"/>
      <c r="Q14" s="7">
        <v>0</v>
      </c>
      <c r="R14" s="7"/>
      <c r="S14" s="7">
        <v>82392857145</v>
      </c>
    </row>
    <row r="15" spans="1:19" ht="18.75" x14ac:dyDescent="0.45">
      <c r="A15" s="2" t="s">
        <v>248</v>
      </c>
      <c r="C15" s="5" t="s">
        <v>244</v>
      </c>
      <c r="E15" s="5" t="s">
        <v>249</v>
      </c>
      <c r="G15" s="3">
        <v>15</v>
      </c>
      <c r="I15" s="7">
        <v>0</v>
      </c>
      <c r="J15" s="7"/>
      <c r="K15" s="7">
        <v>0</v>
      </c>
      <c r="L15" s="7"/>
      <c r="M15" s="7">
        <v>0</v>
      </c>
      <c r="N15" s="7"/>
      <c r="O15" s="7">
        <v>98954500980</v>
      </c>
      <c r="P15" s="7"/>
      <c r="Q15" s="7">
        <v>0</v>
      </c>
      <c r="R15" s="7"/>
      <c r="S15" s="7">
        <v>98954500980</v>
      </c>
    </row>
    <row r="16" spans="1:19" ht="18.75" x14ac:dyDescent="0.45">
      <c r="A16" s="2" t="s">
        <v>60</v>
      </c>
      <c r="C16" s="5" t="s">
        <v>244</v>
      </c>
      <c r="E16" s="5" t="s">
        <v>62</v>
      </c>
      <c r="G16" s="3">
        <v>18</v>
      </c>
      <c r="I16" s="7">
        <v>2338279701</v>
      </c>
      <c r="J16" s="7"/>
      <c r="K16" s="7">
        <v>0</v>
      </c>
      <c r="L16" s="7"/>
      <c r="M16" s="7">
        <v>2338279701</v>
      </c>
      <c r="N16" s="7"/>
      <c r="O16" s="7">
        <v>20896627755</v>
      </c>
      <c r="P16" s="7"/>
      <c r="Q16" s="7">
        <v>0</v>
      </c>
      <c r="R16" s="7"/>
      <c r="S16" s="7">
        <v>20896627755</v>
      </c>
    </row>
    <row r="17" spans="1:19" ht="18.75" x14ac:dyDescent="0.45">
      <c r="A17" s="2" t="s">
        <v>99</v>
      </c>
      <c r="C17" s="5" t="s">
        <v>244</v>
      </c>
      <c r="E17" s="5" t="s">
        <v>101</v>
      </c>
      <c r="G17" s="3">
        <v>18</v>
      </c>
      <c r="I17" s="7">
        <v>31950737915</v>
      </c>
      <c r="J17" s="7"/>
      <c r="K17" s="7">
        <v>0</v>
      </c>
      <c r="L17" s="7"/>
      <c r="M17" s="7">
        <v>31950737915</v>
      </c>
      <c r="N17" s="7"/>
      <c r="O17" s="7">
        <v>86222139958</v>
      </c>
      <c r="P17" s="7"/>
      <c r="Q17" s="7">
        <v>0</v>
      </c>
      <c r="R17" s="7"/>
      <c r="S17" s="7">
        <v>86222139958</v>
      </c>
    </row>
    <row r="18" spans="1:19" ht="18.75" x14ac:dyDescent="0.45">
      <c r="A18" s="2" t="s">
        <v>81</v>
      </c>
      <c r="C18" s="5" t="s">
        <v>244</v>
      </c>
      <c r="E18" s="5" t="s">
        <v>83</v>
      </c>
      <c r="G18" s="3">
        <v>18</v>
      </c>
      <c r="I18" s="7">
        <v>30905324596</v>
      </c>
      <c r="J18" s="7"/>
      <c r="K18" s="7">
        <v>0</v>
      </c>
      <c r="L18" s="7"/>
      <c r="M18" s="7">
        <v>30905324596</v>
      </c>
      <c r="N18" s="7"/>
      <c r="O18" s="7">
        <v>157467671232</v>
      </c>
      <c r="P18" s="7"/>
      <c r="Q18" s="7">
        <v>0</v>
      </c>
      <c r="R18" s="7"/>
      <c r="S18" s="7">
        <v>157467671232</v>
      </c>
    </row>
    <row r="19" spans="1:19" ht="18.75" x14ac:dyDescent="0.45">
      <c r="A19" s="2" t="s">
        <v>96</v>
      </c>
      <c r="C19" s="5" t="s">
        <v>244</v>
      </c>
      <c r="E19" s="5" t="s">
        <v>98</v>
      </c>
      <c r="G19" s="3">
        <v>18</v>
      </c>
      <c r="I19" s="7">
        <v>20137872895</v>
      </c>
      <c r="J19" s="7"/>
      <c r="K19" s="7">
        <v>0</v>
      </c>
      <c r="L19" s="7"/>
      <c r="M19" s="7">
        <v>20137872895</v>
      </c>
      <c r="N19" s="7"/>
      <c r="O19" s="7">
        <v>71072100606</v>
      </c>
      <c r="P19" s="7"/>
      <c r="Q19" s="7">
        <v>0</v>
      </c>
      <c r="R19" s="7"/>
      <c r="S19" s="7">
        <v>71072100606</v>
      </c>
    </row>
    <row r="20" spans="1:19" ht="18.75" x14ac:dyDescent="0.45">
      <c r="A20" s="2" t="s">
        <v>87</v>
      </c>
      <c r="C20" s="5" t="s">
        <v>244</v>
      </c>
      <c r="E20" s="5" t="s">
        <v>89</v>
      </c>
      <c r="G20" s="3">
        <v>18</v>
      </c>
      <c r="I20" s="7">
        <v>44487123288</v>
      </c>
      <c r="J20" s="7"/>
      <c r="K20" s="7">
        <v>0</v>
      </c>
      <c r="L20" s="7"/>
      <c r="M20" s="7">
        <v>44487123288</v>
      </c>
      <c r="N20" s="7"/>
      <c r="O20" s="7">
        <v>267926164384</v>
      </c>
      <c r="P20" s="7"/>
      <c r="Q20" s="7">
        <v>0</v>
      </c>
      <c r="R20" s="7"/>
      <c r="S20" s="7">
        <v>267926164384</v>
      </c>
    </row>
    <row r="21" spans="1:19" ht="18.75" x14ac:dyDescent="0.45">
      <c r="A21" s="2" t="s">
        <v>93</v>
      </c>
      <c r="C21" s="5" t="s">
        <v>244</v>
      </c>
      <c r="E21" s="5" t="s">
        <v>95</v>
      </c>
      <c r="G21" s="3">
        <v>17</v>
      </c>
      <c r="I21" s="7">
        <v>45183162720</v>
      </c>
      <c r="J21" s="7"/>
      <c r="K21" s="7">
        <v>0</v>
      </c>
      <c r="L21" s="7"/>
      <c r="M21" s="7">
        <v>45183162720</v>
      </c>
      <c r="N21" s="7"/>
      <c r="O21" s="7">
        <v>249062240914</v>
      </c>
      <c r="P21" s="7"/>
      <c r="Q21" s="7">
        <v>0</v>
      </c>
      <c r="R21" s="7"/>
      <c r="S21" s="7">
        <v>249062240914</v>
      </c>
    </row>
    <row r="22" spans="1:19" ht="18.75" x14ac:dyDescent="0.45">
      <c r="A22" s="2" t="s">
        <v>117</v>
      </c>
      <c r="C22" s="5" t="s">
        <v>244</v>
      </c>
      <c r="E22" s="5" t="s">
        <v>119</v>
      </c>
      <c r="G22" s="3">
        <v>18</v>
      </c>
      <c r="I22" s="7">
        <v>31229188138</v>
      </c>
      <c r="J22" s="7"/>
      <c r="K22" s="7">
        <v>0</v>
      </c>
      <c r="L22" s="7"/>
      <c r="M22" s="7">
        <v>31229188138</v>
      </c>
      <c r="N22" s="7"/>
      <c r="O22" s="7">
        <v>169565523071</v>
      </c>
      <c r="P22" s="7"/>
      <c r="Q22" s="7">
        <v>0</v>
      </c>
      <c r="R22" s="7"/>
      <c r="S22" s="7">
        <v>169565523071</v>
      </c>
    </row>
    <row r="23" spans="1:19" ht="18.75" x14ac:dyDescent="0.45">
      <c r="A23" s="2" t="s">
        <v>84</v>
      </c>
      <c r="C23" s="5" t="s">
        <v>244</v>
      </c>
      <c r="E23" s="5" t="s">
        <v>86</v>
      </c>
      <c r="G23" s="3">
        <v>18</v>
      </c>
      <c r="I23" s="7">
        <v>31143966646</v>
      </c>
      <c r="J23" s="7"/>
      <c r="K23" s="7">
        <v>0</v>
      </c>
      <c r="L23" s="7"/>
      <c r="M23" s="7">
        <v>31143966646</v>
      </c>
      <c r="N23" s="7"/>
      <c r="O23" s="7">
        <v>229845753424</v>
      </c>
      <c r="P23" s="7"/>
      <c r="Q23" s="7">
        <v>0</v>
      </c>
      <c r="R23" s="7"/>
      <c r="S23" s="7">
        <v>229845753424</v>
      </c>
    </row>
    <row r="24" spans="1:19" ht="18.75" x14ac:dyDescent="0.45">
      <c r="A24" s="2" t="s">
        <v>78</v>
      </c>
      <c r="C24" s="5" t="s">
        <v>244</v>
      </c>
      <c r="E24" s="5" t="s">
        <v>80</v>
      </c>
      <c r="G24" s="3">
        <v>18</v>
      </c>
      <c r="I24" s="7">
        <v>102989322255</v>
      </c>
      <c r="J24" s="7"/>
      <c r="K24" s="7">
        <v>0</v>
      </c>
      <c r="L24" s="7"/>
      <c r="M24" s="7">
        <v>102989322255</v>
      </c>
      <c r="N24" s="7"/>
      <c r="O24" s="7">
        <v>828533863012</v>
      </c>
      <c r="P24" s="7"/>
      <c r="Q24" s="7">
        <v>0</v>
      </c>
      <c r="R24" s="7"/>
      <c r="S24" s="7">
        <v>828533863012</v>
      </c>
    </row>
    <row r="25" spans="1:19" ht="18.75" x14ac:dyDescent="0.45">
      <c r="A25" s="2" t="s">
        <v>120</v>
      </c>
      <c r="C25" s="5" t="s">
        <v>244</v>
      </c>
      <c r="E25" s="5" t="s">
        <v>119</v>
      </c>
      <c r="G25" s="3">
        <v>18</v>
      </c>
      <c r="I25" s="7">
        <v>31307511732</v>
      </c>
      <c r="J25" s="7"/>
      <c r="K25" s="7">
        <v>0</v>
      </c>
      <c r="L25" s="7"/>
      <c r="M25" s="7">
        <v>31307511732</v>
      </c>
      <c r="N25" s="7"/>
      <c r="O25" s="7">
        <v>163276457919</v>
      </c>
      <c r="P25" s="7"/>
      <c r="Q25" s="7">
        <v>0</v>
      </c>
      <c r="R25" s="7"/>
      <c r="S25" s="7">
        <v>163276457919</v>
      </c>
    </row>
    <row r="26" spans="1:19" ht="18.75" x14ac:dyDescent="0.45">
      <c r="A26" s="2" t="s">
        <v>57</v>
      </c>
      <c r="C26" s="5" t="s">
        <v>244</v>
      </c>
      <c r="E26" s="5" t="s">
        <v>59</v>
      </c>
      <c r="G26" s="3">
        <v>18</v>
      </c>
      <c r="I26" s="7">
        <v>38817391305</v>
      </c>
      <c r="J26" s="7"/>
      <c r="K26" s="7">
        <v>0</v>
      </c>
      <c r="L26" s="7"/>
      <c r="M26" s="7">
        <v>38817391305</v>
      </c>
      <c r="N26" s="7"/>
      <c r="O26" s="7">
        <v>369009641151</v>
      </c>
      <c r="P26" s="7"/>
      <c r="Q26" s="7">
        <v>0</v>
      </c>
      <c r="R26" s="7"/>
      <c r="S26" s="7">
        <v>369009641151</v>
      </c>
    </row>
    <row r="27" spans="1:19" ht="18.75" x14ac:dyDescent="0.45">
      <c r="A27" s="2" t="s">
        <v>111</v>
      </c>
      <c r="C27" s="5" t="s">
        <v>244</v>
      </c>
      <c r="E27" s="5" t="s">
        <v>113</v>
      </c>
      <c r="G27" s="3">
        <v>17</v>
      </c>
      <c r="I27" s="7">
        <v>46224200016</v>
      </c>
      <c r="J27" s="7"/>
      <c r="K27" s="7">
        <v>0</v>
      </c>
      <c r="L27" s="7"/>
      <c r="M27" s="7">
        <v>46224200016</v>
      </c>
      <c r="N27" s="7"/>
      <c r="O27" s="7">
        <v>405826379501</v>
      </c>
      <c r="P27" s="7"/>
      <c r="Q27" s="7">
        <v>0</v>
      </c>
      <c r="R27" s="7"/>
      <c r="S27" s="7">
        <v>405826379501</v>
      </c>
    </row>
    <row r="28" spans="1:19" ht="18.75" x14ac:dyDescent="0.45">
      <c r="A28" s="2" t="s">
        <v>102</v>
      </c>
      <c r="C28" s="5" t="s">
        <v>244</v>
      </c>
      <c r="E28" s="5" t="s">
        <v>104</v>
      </c>
      <c r="G28" s="3">
        <v>15</v>
      </c>
      <c r="I28" s="7">
        <v>55346820795</v>
      </c>
      <c r="J28" s="7"/>
      <c r="K28" s="7">
        <v>0</v>
      </c>
      <c r="L28" s="7"/>
      <c r="M28" s="7">
        <v>55346820795</v>
      </c>
      <c r="N28" s="7"/>
      <c r="O28" s="7">
        <v>235371312827</v>
      </c>
      <c r="P28" s="7"/>
      <c r="Q28" s="7">
        <v>0</v>
      </c>
      <c r="R28" s="7"/>
      <c r="S28" s="7">
        <v>235371312827</v>
      </c>
    </row>
    <row r="29" spans="1:19" ht="18.75" x14ac:dyDescent="0.45">
      <c r="A29" s="2" t="s">
        <v>90</v>
      </c>
      <c r="C29" s="5" t="s">
        <v>244</v>
      </c>
      <c r="E29" s="5" t="s">
        <v>92</v>
      </c>
      <c r="G29" s="3">
        <v>18</v>
      </c>
      <c r="I29" s="7">
        <v>1583070</v>
      </c>
      <c r="J29" s="7"/>
      <c r="K29" s="7">
        <v>0</v>
      </c>
      <c r="L29" s="7"/>
      <c r="M29" s="7">
        <v>1583070</v>
      </c>
      <c r="N29" s="7"/>
      <c r="O29" s="7">
        <v>14074806</v>
      </c>
      <c r="P29" s="7"/>
      <c r="Q29" s="7">
        <v>0</v>
      </c>
      <c r="R29" s="7"/>
      <c r="S29" s="7">
        <v>14074806</v>
      </c>
    </row>
    <row r="30" spans="1:19" ht="18.75" x14ac:dyDescent="0.45">
      <c r="A30" s="2" t="s">
        <v>108</v>
      </c>
      <c r="C30" s="5" t="s">
        <v>244</v>
      </c>
      <c r="E30" s="5" t="s">
        <v>110</v>
      </c>
      <c r="G30" s="3">
        <v>18</v>
      </c>
      <c r="I30" s="7">
        <v>59798716</v>
      </c>
      <c r="J30" s="7"/>
      <c r="K30" s="7">
        <v>0</v>
      </c>
      <c r="L30" s="7"/>
      <c r="M30" s="7">
        <v>59798716</v>
      </c>
      <c r="N30" s="7"/>
      <c r="O30" s="7">
        <v>559372262</v>
      </c>
      <c r="P30" s="7"/>
      <c r="Q30" s="7">
        <v>0</v>
      </c>
      <c r="R30" s="7"/>
      <c r="S30" s="7">
        <v>559372262</v>
      </c>
    </row>
    <row r="31" spans="1:19" ht="18.75" x14ac:dyDescent="0.45">
      <c r="A31" s="2" t="s">
        <v>253</v>
      </c>
      <c r="C31" s="5" t="s">
        <v>244</v>
      </c>
      <c r="E31" s="5" t="s">
        <v>254</v>
      </c>
      <c r="G31" s="3">
        <v>15</v>
      </c>
      <c r="I31" s="7">
        <v>0</v>
      </c>
      <c r="J31" s="7"/>
      <c r="K31" s="7">
        <v>0</v>
      </c>
      <c r="L31" s="7"/>
      <c r="M31" s="7">
        <v>0</v>
      </c>
      <c r="N31" s="7"/>
      <c r="O31" s="7">
        <v>10684933</v>
      </c>
      <c r="P31" s="7"/>
      <c r="Q31" s="7">
        <v>0</v>
      </c>
      <c r="R31" s="7"/>
      <c r="S31" s="7">
        <v>10684933</v>
      </c>
    </row>
    <row r="32" spans="1:19" ht="18.75" x14ac:dyDescent="0.45">
      <c r="A32" s="2" t="s">
        <v>105</v>
      </c>
      <c r="C32" s="5" t="s">
        <v>244</v>
      </c>
      <c r="E32" s="5" t="s">
        <v>107</v>
      </c>
      <c r="G32" s="3">
        <v>17</v>
      </c>
      <c r="I32" s="7">
        <v>21941358866</v>
      </c>
      <c r="J32" s="7"/>
      <c r="K32" s="7">
        <v>0</v>
      </c>
      <c r="L32" s="7"/>
      <c r="M32" s="7">
        <v>21941358866</v>
      </c>
      <c r="N32" s="7"/>
      <c r="O32" s="7">
        <v>203968617919</v>
      </c>
      <c r="P32" s="7"/>
      <c r="Q32" s="7">
        <v>0</v>
      </c>
      <c r="R32" s="7"/>
      <c r="S32" s="7">
        <v>203968617919</v>
      </c>
    </row>
    <row r="33" spans="1:19" ht="18.75" x14ac:dyDescent="0.45">
      <c r="A33" s="2" t="s">
        <v>121</v>
      </c>
      <c r="C33" s="5" t="s">
        <v>244</v>
      </c>
      <c r="E33" s="5" t="s">
        <v>123</v>
      </c>
      <c r="G33" s="3">
        <v>18</v>
      </c>
      <c r="I33" s="7">
        <v>23447457</v>
      </c>
      <c r="J33" s="7"/>
      <c r="K33" s="7">
        <v>0</v>
      </c>
      <c r="L33" s="7"/>
      <c r="M33" s="7">
        <v>23447457</v>
      </c>
      <c r="N33" s="7"/>
      <c r="O33" s="7">
        <v>202073354</v>
      </c>
      <c r="P33" s="7"/>
      <c r="Q33" s="7">
        <v>0</v>
      </c>
      <c r="R33" s="7"/>
      <c r="S33" s="7">
        <v>202073354</v>
      </c>
    </row>
    <row r="34" spans="1:19" ht="18.75" x14ac:dyDescent="0.45">
      <c r="A34" s="2" t="s">
        <v>153</v>
      </c>
      <c r="C34" s="6">
        <v>27</v>
      </c>
      <c r="E34" s="5" t="s">
        <v>244</v>
      </c>
      <c r="G34" s="3">
        <v>0</v>
      </c>
      <c r="I34" s="7">
        <v>1146</v>
      </c>
      <c r="J34" s="7"/>
      <c r="K34" s="7">
        <v>0</v>
      </c>
      <c r="L34" s="7"/>
      <c r="M34" s="7">
        <v>1146</v>
      </c>
      <c r="N34" s="7"/>
      <c r="O34" s="7">
        <v>9877</v>
      </c>
      <c r="P34" s="7"/>
      <c r="Q34" s="7">
        <v>0</v>
      </c>
      <c r="R34" s="7"/>
      <c r="S34" s="7">
        <v>9877</v>
      </c>
    </row>
    <row r="35" spans="1:19" ht="18.75" x14ac:dyDescent="0.45">
      <c r="A35" s="2" t="s">
        <v>161</v>
      </c>
      <c r="C35" s="6">
        <v>30</v>
      </c>
      <c r="E35" s="5" t="s">
        <v>244</v>
      </c>
      <c r="G35" s="3">
        <v>0</v>
      </c>
      <c r="I35" s="7">
        <v>405406</v>
      </c>
      <c r="J35" s="7"/>
      <c r="K35" s="7">
        <v>0</v>
      </c>
      <c r="L35" s="7"/>
      <c r="M35" s="7">
        <v>405406</v>
      </c>
      <c r="N35" s="7"/>
      <c r="O35" s="7">
        <v>34029892</v>
      </c>
      <c r="P35" s="7"/>
      <c r="Q35" s="7">
        <v>0</v>
      </c>
      <c r="R35" s="7"/>
      <c r="S35" s="7">
        <v>34029892</v>
      </c>
    </row>
    <row r="36" spans="1:19" ht="18.75" x14ac:dyDescent="0.45">
      <c r="A36" s="2" t="s">
        <v>164</v>
      </c>
      <c r="C36" s="6">
        <v>31</v>
      </c>
      <c r="E36" s="5" t="s">
        <v>244</v>
      </c>
      <c r="G36" s="3">
        <v>0</v>
      </c>
      <c r="I36" s="7">
        <v>2217</v>
      </c>
      <c r="J36" s="7"/>
      <c r="K36" s="7">
        <v>0</v>
      </c>
      <c r="L36" s="7"/>
      <c r="M36" s="7">
        <v>2217</v>
      </c>
      <c r="N36" s="7"/>
      <c r="O36" s="7">
        <v>702921</v>
      </c>
      <c r="P36" s="7"/>
      <c r="Q36" s="7">
        <v>0</v>
      </c>
      <c r="R36" s="7"/>
      <c r="S36" s="7">
        <v>702921</v>
      </c>
    </row>
    <row r="37" spans="1:19" ht="18.75" x14ac:dyDescent="0.45">
      <c r="A37" s="2" t="s">
        <v>166</v>
      </c>
      <c r="C37" s="6">
        <v>30</v>
      </c>
      <c r="E37" s="5" t="s">
        <v>244</v>
      </c>
      <c r="G37" s="3">
        <v>0</v>
      </c>
      <c r="I37" s="7">
        <v>3371</v>
      </c>
      <c r="J37" s="7"/>
      <c r="K37" s="7">
        <v>0</v>
      </c>
      <c r="L37" s="7"/>
      <c r="M37" s="7">
        <v>3371</v>
      </c>
      <c r="N37" s="7"/>
      <c r="O37" s="7">
        <v>28829</v>
      </c>
      <c r="P37" s="7"/>
      <c r="Q37" s="7">
        <v>0</v>
      </c>
      <c r="R37" s="7"/>
      <c r="S37" s="7">
        <v>28829</v>
      </c>
    </row>
    <row r="38" spans="1:19" ht="18.75" x14ac:dyDescent="0.45">
      <c r="A38" s="2" t="s">
        <v>164</v>
      </c>
      <c r="C38" s="6">
        <v>14</v>
      </c>
      <c r="E38" s="5" t="s">
        <v>244</v>
      </c>
      <c r="G38" s="3">
        <v>18</v>
      </c>
      <c r="I38" s="7">
        <v>0</v>
      </c>
      <c r="J38" s="7"/>
      <c r="K38" s="7">
        <v>0</v>
      </c>
      <c r="L38" s="7"/>
      <c r="M38" s="7">
        <v>0</v>
      </c>
      <c r="N38" s="7"/>
      <c r="O38" s="7">
        <v>23832493363</v>
      </c>
      <c r="P38" s="7"/>
      <c r="Q38" s="7">
        <v>0</v>
      </c>
      <c r="R38" s="7"/>
      <c r="S38" s="7">
        <v>23832493363</v>
      </c>
    </row>
    <row r="39" spans="1:19" ht="18.75" x14ac:dyDescent="0.45">
      <c r="A39" s="2" t="s">
        <v>164</v>
      </c>
      <c r="C39" s="6">
        <v>6</v>
      </c>
      <c r="E39" s="5" t="s">
        <v>244</v>
      </c>
      <c r="G39" s="3">
        <v>18</v>
      </c>
      <c r="I39" s="7">
        <v>0</v>
      </c>
      <c r="J39" s="7"/>
      <c r="K39" s="7">
        <v>0</v>
      </c>
      <c r="L39" s="7"/>
      <c r="M39" s="7">
        <v>0</v>
      </c>
      <c r="N39" s="7"/>
      <c r="O39" s="7">
        <v>13263561762</v>
      </c>
      <c r="P39" s="7"/>
      <c r="Q39" s="7">
        <v>0</v>
      </c>
      <c r="R39" s="7"/>
      <c r="S39" s="7">
        <v>13263561762</v>
      </c>
    </row>
    <row r="40" spans="1:19" ht="18.75" x14ac:dyDescent="0.45">
      <c r="A40" s="2" t="s">
        <v>164</v>
      </c>
      <c r="C40" s="6">
        <v>19</v>
      </c>
      <c r="E40" s="5" t="s">
        <v>244</v>
      </c>
      <c r="G40" s="3">
        <v>18</v>
      </c>
      <c r="I40" s="7">
        <v>0</v>
      </c>
      <c r="J40" s="7"/>
      <c r="K40" s="7">
        <v>0</v>
      </c>
      <c r="L40" s="7"/>
      <c r="M40" s="7">
        <v>0</v>
      </c>
      <c r="N40" s="7"/>
      <c r="O40" s="7">
        <v>10979013766</v>
      </c>
      <c r="P40" s="7"/>
      <c r="Q40" s="7">
        <v>0</v>
      </c>
      <c r="R40" s="7"/>
      <c r="S40" s="7">
        <v>10979013766</v>
      </c>
    </row>
    <row r="41" spans="1:19" ht="18.75" x14ac:dyDescent="0.45">
      <c r="A41" s="2" t="s">
        <v>170</v>
      </c>
      <c r="C41" s="6">
        <v>28</v>
      </c>
      <c r="E41" s="5" t="s">
        <v>244</v>
      </c>
      <c r="G41" s="3">
        <v>8</v>
      </c>
      <c r="I41" s="7">
        <v>351312</v>
      </c>
      <c r="J41" s="7"/>
      <c r="K41" s="7">
        <v>2143</v>
      </c>
      <c r="L41" s="7"/>
      <c r="M41" s="7">
        <v>349169</v>
      </c>
      <c r="N41" s="7"/>
      <c r="O41" s="7">
        <v>135487709</v>
      </c>
      <c r="P41" s="7"/>
      <c r="Q41" s="7">
        <v>19749</v>
      </c>
      <c r="R41" s="7"/>
      <c r="S41" s="7">
        <v>135467960</v>
      </c>
    </row>
    <row r="42" spans="1:19" ht="18.75" x14ac:dyDescent="0.45">
      <c r="A42" s="2" t="s">
        <v>173</v>
      </c>
      <c r="C42" s="6">
        <v>11</v>
      </c>
      <c r="E42" s="5" t="s">
        <v>244</v>
      </c>
      <c r="G42" s="3">
        <v>0</v>
      </c>
      <c r="I42" s="7">
        <v>0</v>
      </c>
      <c r="J42" s="7"/>
      <c r="K42" s="7">
        <v>0</v>
      </c>
      <c r="L42" s="7"/>
      <c r="M42" s="7">
        <v>0</v>
      </c>
      <c r="N42" s="7"/>
      <c r="O42" s="7">
        <v>17846</v>
      </c>
      <c r="P42" s="7"/>
      <c r="Q42" s="7">
        <v>0</v>
      </c>
      <c r="R42" s="7"/>
      <c r="S42" s="7">
        <v>17846</v>
      </c>
    </row>
    <row r="43" spans="1:19" ht="18.75" x14ac:dyDescent="0.45">
      <c r="A43" s="2" t="s">
        <v>176</v>
      </c>
      <c r="C43" s="6">
        <v>6</v>
      </c>
      <c r="E43" s="5" t="s">
        <v>244</v>
      </c>
      <c r="G43" s="3">
        <v>0</v>
      </c>
      <c r="I43" s="7">
        <v>0</v>
      </c>
      <c r="J43" s="7"/>
      <c r="K43" s="7">
        <v>0</v>
      </c>
      <c r="L43" s="7"/>
      <c r="M43" s="7">
        <v>0</v>
      </c>
      <c r="N43" s="7"/>
      <c r="O43" s="7">
        <v>34468</v>
      </c>
      <c r="P43" s="7"/>
      <c r="Q43" s="7">
        <v>0</v>
      </c>
      <c r="R43" s="7"/>
      <c r="S43" s="7">
        <v>34468</v>
      </c>
    </row>
    <row r="44" spans="1:19" ht="18.75" x14ac:dyDescent="0.45">
      <c r="A44" s="2" t="s">
        <v>176</v>
      </c>
      <c r="C44" s="6">
        <v>7</v>
      </c>
      <c r="E44" s="5" t="s">
        <v>244</v>
      </c>
      <c r="G44" s="3">
        <v>18</v>
      </c>
      <c r="I44" s="7">
        <v>0</v>
      </c>
      <c r="J44" s="7"/>
      <c r="K44" s="7">
        <v>0</v>
      </c>
      <c r="L44" s="7"/>
      <c r="M44" s="7">
        <v>0</v>
      </c>
      <c r="N44" s="7"/>
      <c r="O44" s="7">
        <v>197070020</v>
      </c>
      <c r="P44" s="7"/>
      <c r="Q44" s="7">
        <v>0</v>
      </c>
      <c r="R44" s="7"/>
      <c r="S44" s="7">
        <v>197070020</v>
      </c>
    </row>
    <row r="45" spans="1:19" ht="18.75" x14ac:dyDescent="0.45">
      <c r="A45" s="2" t="s">
        <v>176</v>
      </c>
      <c r="C45" s="6">
        <v>9</v>
      </c>
      <c r="E45" s="5" t="s">
        <v>244</v>
      </c>
      <c r="G45" s="3">
        <v>18</v>
      </c>
      <c r="I45" s="7">
        <v>0</v>
      </c>
      <c r="J45" s="7"/>
      <c r="K45" s="7">
        <v>0</v>
      </c>
      <c r="L45" s="7"/>
      <c r="M45" s="7">
        <v>0</v>
      </c>
      <c r="N45" s="7"/>
      <c r="O45" s="7">
        <v>105335313</v>
      </c>
      <c r="P45" s="7"/>
      <c r="Q45" s="7">
        <v>0</v>
      </c>
      <c r="R45" s="7"/>
      <c r="S45" s="7">
        <v>105335313</v>
      </c>
    </row>
    <row r="46" spans="1:19" ht="18.75" x14ac:dyDescent="0.45">
      <c r="A46" s="2" t="s">
        <v>255</v>
      </c>
      <c r="C46" s="6">
        <v>31</v>
      </c>
      <c r="E46" s="5" t="s">
        <v>244</v>
      </c>
      <c r="G46" s="3">
        <v>18</v>
      </c>
      <c r="I46" s="7">
        <v>0</v>
      </c>
      <c r="J46" s="7"/>
      <c r="K46" s="7">
        <v>0</v>
      </c>
      <c r="L46" s="7"/>
      <c r="M46" s="7">
        <v>0</v>
      </c>
      <c r="N46" s="7"/>
      <c r="O46" s="7">
        <v>4699720000</v>
      </c>
      <c r="P46" s="7"/>
      <c r="Q46" s="7">
        <v>0</v>
      </c>
      <c r="R46" s="7"/>
      <c r="S46" s="7">
        <v>4699720000</v>
      </c>
    </row>
    <row r="47" spans="1:19" ht="18.75" x14ac:dyDescent="0.45">
      <c r="A47" s="2" t="s">
        <v>176</v>
      </c>
      <c r="C47" s="6">
        <v>3</v>
      </c>
      <c r="E47" s="5" t="s">
        <v>244</v>
      </c>
      <c r="G47" s="3">
        <v>18</v>
      </c>
      <c r="I47" s="7">
        <v>0</v>
      </c>
      <c r="J47" s="7"/>
      <c r="K47" s="7">
        <v>0</v>
      </c>
      <c r="L47" s="7"/>
      <c r="M47" s="7">
        <v>0</v>
      </c>
      <c r="N47" s="7"/>
      <c r="O47" s="7">
        <v>537085194</v>
      </c>
      <c r="P47" s="7"/>
      <c r="Q47" s="7">
        <v>0</v>
      </c>
      <c r="R47" s="7"/>
      <c r="S47" s="7">
        <v>537085194</v>
      </c>
    </row>
    <row r="48" spans="1:19" ht="18.75" x14ac:dyDescent="0.45">
      <c r="A48" s="2" t="s">
        <v>196</v>
      </c>
      <c r="C48" s="6">
        <v>21</v>
      </c>
      <c r="E48" s="5" t="s">
        <v>244</v>
      </c>
      <c r="G48" s="3">
        <v>18</v>
      </c>
      <c r="I48" s="7">
        <v>0</v>
      </c>
      <c r="J48" s="7"/>
      <c r="K48" s="7">
        <v>0</v>
      </c>
      <c r="L48" s="7"/>
      <c r="M48" s="7">
        <v>0</v>
      </c>
      <c r="N48" s="7"/>
      <c r="O48" s="7">
        <v>19486058794</v>
      </c>
      <c r="P48" s="7"/>
      <c r="Q48" s="7">
        <v>0</v>
      </c>
      <c r="R48" s="7"/>
      <c r="S48" s="7">
        <v>19486058794</v>
      </c>
    </row>
    <row r="49" spans="1:19" ht="18.75" x14ac:dyDescent="0.45">
      <c r="A49" s="2" t="s">
        <v>176</v>
      </c>
      <c r="C49" s="6">
        <v>9</v>
      </c>
      <c r="E49" s="5" t="s">
        <v>244</v>
      </c>
      <c r="G49" s="3">
        <v>18</v>
      </c>
      <c r="I49" s="7">
        <v>0</v>
      </c>
      <c r="J49" s="7"/>
      <c r="K49" s="7">
        <v>0</v>
      </c>
      <c r="L49" s="7"/>
      <c r="M49" s="7">
        <v>0</v>
      </c>
      <c r="N49" s="7"/>
      <c r="O49" s="7">
        <v>169170595</v>
      </c>
      <c r="P49" s="7"/>
      <c r="Q49" s="7">
        <v>0</v>
      </c>
      <c r="R49" s="7"/>
      <c r="S49" s="7">
        <v>169170595</v>
      </c>
    </row>
    <row r="50" spans="1:19" ht="18.75" x14ac:dyDescent="0.45">
      <c r="A50" s="2" t="s">
        <v>170</v>
      </c>
      <c r="C50" s="6">
        <v>17</v>
      </c>
      <c r="E50" s="5" t="s">
        <v>244</v>
      </c>
      <c r="G50" s="3">
        <v>18</v>
      </c>
      <c r="I50" s="7">
        <v>0</v>
      </c>
      <c r="J50" s="7"/>
      <c r="K50" s="7">
        <v>0</v>
      </c>
      <c r="L50" s="7"/>
      <c r="M50" s="7">
        <v>0</v>
      </c>
      <c r="N50" s="7"/>
      <c r="O50" s="7">
        <v>37550684877</v>
      </c>
      <c r="P50" s="7"/>
      <c r="Q50" s="7">
        <v>0</v>
      </c>
      <c r="R50" s="7"/>
      <c r="S50" s="7">
        <v>37550684877</v>
      </c>
    </row>
    <row r="51" spans="1:19" ht="18.75" x14ac:dyDescent="0.45">
      <c r="A51" s="2" t="s">
        <v>176</v>
      </c>
      <c r="C51" s="6">
        <v>30</v>
      </c>
      <c r="E51" s="5" t="s">
        <v>244</v>
      </c>
      <c r="G51" s="3">
        <v>18</v>
      </c>
      <c r="I51" s="7">
        <v>0</v>
      </c>
      <c r="J51" s="7"/>
      <c r="K51" s="7">
        <v>0</v>
      </c>
      <c r="L51" s="7"/>
      <c r="M51" s="7">
        <v>0</v>
      </c>
      <c r="N51" s="7"/>
      <c r="O51" s="7">
        <v>12225972573</v>
      </c>
      <c r="P51" s="7"/>
      <c r="Q51" s="7">
        <v>0</v>
      </c>
      <c r="R51" s="7"/>
      <c r="S51" s="7">
        <v>12225972573</v>
      </c>
    </row>
    <row r="52" spans="1:19" ht="18.75" x14ac:dyDescent="0.45">
      <c r="A52" s="2" t="s">
        <v>176</v>
      </c>
      <c r="C52" s="6">
        <v>7</v>
      </c>
      <c r="E52" s="5" t="s">
        <v>244</v>
      </c>
      <c r="G52" s="3">
        <v>18</v>
      </c>
      <c r="I52" s="7">
        <v>0</v>
      </c>
      <c r="J52" s="7"/>
      <c r="K52" s="7">
        <v>0</v>
      </c>
      <c r="L52" s="7"/>
      <c r="M52" s="7">
        <v>0</v>
      </c>
      <c r="N52" s="7"/>
      <c r="O52" s="7">
        <v>9208663061</v>
      </c>
      <c r="P52" s="7"/>
      <c r="Q52" s="7">
        <v>0</v>
      </c>
      <c r="R52" s="7"/>
      <c r="S52" s="7">
        <v>9208663061</v>
      </c>
    </row>
    <row r="53" spans="1:19" ht="18.75" x14ac:dyDescent="0.45">
      <c r="A53" s="2" t="s">
        <v>176</v>
      </c>
      <c r="C53" s="6">
        <v>12</v>
      </c>
      <c r="E53" s="5" t="s">
        <v>244</v>
      </c>
      <c r="G53" s="3">
        <v>18</v>
      </c>
      <c r="I53" s="7">
        <v>0</v>
      </c>
      <c r="J53" s="7"/>
      <c r="K53" s="7">
        <v>0</v>
      </c>
      <c r="L53" s="7"/>
      <c r="M53" s="7">
        <v>0</v>
      </c>
      <c r="N53" s="7"/>
      <c r="O53" s="7">
        <v>79576548908</v>
      </c>
      <c r="P53" s="7"/>
      <c r="Q53" s="7">
        <v>0</v>
      </c>
      <c r="R53" s="7"/>
      <c r="S53" s="7">
        <v>79576548908</v>
      </c>
    </row>
    <row r="54" spans="1:19" ht="18.75" x14ac:dyDescent="0.45">
      <c r="A54" s="2" t="s">
        <v>176</v>
      </c>
      <c r="C54" s="6">
        <v>13</v>
      </c>
      <c r="E54" s="5" t="s">
        <v>244</v>
      </c>
      <c r="G54" s="3">
        <v>18</v>
      </c>
      <c r="I54" s="7">
        <v>0</v>
      </c>
      <c r="J54" s="7"/>
      <c r="K54" s="7">
        <v>0</v>
      </c>
      <c r="L54" s="7"/>
      <c r="M54" s="7">
        <v>0</v>
      </c>
      <c r="N54" s="7"/>
      <c r="O54" s="7">
        <v>76335404059</v>
      </c>
      <c r="P54" s="7"/>
      <c r="Q54" s="7">
        <v>0</v>
      </c>
      <c r="R54" s="7"/>
      <c r="S54" s="7">
        <v>76335404059</v>
      </c>
    </row>
    <row r="55" spans="1:19" ht="18.75" x14ac:dyDescent="0.45">
      <c r="A55" s="2" t="s">
        <v>170</v>
      </c>
      <c r="C55" s="6">
        <v>13</v>
      </c>
      <c r="E55" s="5" t="s">
        <v>244</v>
      </c>
      <c r="G55" s="3">
        <v>18</v>
      </c>
      <c r="I55" s="7">
        <v>0</v>
      </c>
      <c r="J55" s="7"/>
      <c r="K55" s="7">
        <v>0</v>
      </c>
      <c r="L55" s="7"/>
      <c r="M55" s="7">
        <v>0</v>
      </c>
      <c r="N55" s="7"/>
      <c r="O55" s="7">
        <v>43198356162</v>
      </c>
      <c r="P55" s="7"/>
      <c r="Q55" s="7">
        <v>0</v>
      </c>
      <c r="R55" s="7"/>
      <c r="S55" s="7">
        <v>43198356162</v>
      </c>
    </row>
    <row r="56" spans="1:19" ht="18.75" x14ac:dyDescent="0.45">
      <c r="A56" s="2" t="s">
        <v>196</v>
      </c>
      <c r="C56" s="6">
        <v>13</v>
      </c>
      <c r="E56" s="5" t="s">
        <v>244</v>
      </c>
      <c r="G56" s="3">
        <v>18</v>
      </c>
      <c r="I56" s="7">
        <v>0</v>
      </c>
      <c r="J56" s="7"/>
      <c r="K56" s="7">
        <v>0</v>
      </c>
      <c r="L56" s="7"/>
      <c r="M56" s="7">
        <v>0</v>
      </c>
      <c r="N56" s="7"/>
      <c r="O56" s="7">
        <v>45567123228</v>
      </c>
      <c r="P56" s="7"/>
      <c r="Q56" s="7">
        <v>0</v>
      </c>
      <c r="R56" s="7"/>
      <c r="S56" s="7">
        <v>45567123228</v>
      </c>
    </row>
    <row r="57" spans="1:19" ht="18.75" x14ac:dyDescent="0.45">
      <c r="A57" s="2" t="s">
        <v>170</v>
      </c>
      <c r="C57" s="6">
        <v>11</v>
      </c>
      <c r="E57" s="5" t="s">
        <v>244</v>
      </c>
      <c r="G57" s="3">
        <v>18</v>
      </c>
      <c r="I57" s="7">
        <v>0</v>
      </c>
      <c r="J57" s="7"/>
      <c r="K57" s="7">
        <v>0</v>
      </c>
      <c r="L57" s="7"/>
      <c r="M57" s="7">
        <v>0</v>
      </c>
      <c r="N57" s="7"/>
      <c r="O57" s="7">
        <v>4303561626</v>
      </c>
      <c r="P57" s="7"/>
      <c r="Q57" s="7">
        <v>0</v>
      </c>
      <c r="R57" s="7"/>
      <c r="S57" s="7">
        <v>4303561626</v>
      </c>
    </row>
    <row r="58" spans="1:19" ht="18.75" x14ac:dyDescent="0.45">
      <c r="A58" s="2" t="s">
        <v>173</v>
      </c>
      <c r="C58" s="6">
        <v>13</v>
      </c>
      <c r="E58" s="5" t="s">
        <v>244</v>
      </c>
      <c r="G58" s="3">
        <v>18</v>
      </c>
      <c r="I58" s="7">
        <v>0</v>
      </c>
      <c r="J58" s="7"/>
      <c r="K58" s="7">
        <v>0</v>
      </c>
      <c r="L58" s="7"/>
      <c r="M58" s="7">
        <v>0</v>
      </c>
      <c r="N58" s="7"/>
      <c r="O58" s="7">
        <v>31494246546</v>
      </c>
      <c r="P58" s="7"/>
      <c r="Q58" s="7">
        <v>0</v>
      </c>
      <c r="R58" s="7"/>
      <c r="S58" s="7">
        <v>31494246546</v>
      </c>
    </row>
    <row r="59" spans="1:19" ht="18.75" x14ac:dyDescent="0.45">
      <c r="A59" s="2" t="s">
        <v>170</v>
      </c>
      <c r="C59" s="6">
        <v>21</v>
      </c>
      <c r="E59" s="5" t="s">
        <v>244</v>
      </c>
      <c r="G59" s="3">
        <v>18</v>
      </c>
      <c r="I59" s="7">
        <v>0</v>
      </c>
      <c r="J59" s="7"/>
      <c r="K59" s="7">
        <v>0</v>
      </c>
      <c r="L59" s="7"/>
      <c r="M59" s="7">
        <v>0</v>
      </c>
      <c r="N59" s="7"/>
      <c r="O59" s="7">
        <v>3427419168</v>
      </c>
      <c r="P59" s="7"/>
      <c r="Q59" s="7">
        <v>0</v>
      </c>
      <c r="R59" s="7"/>
      <c r="S59" s="7">
        <v>3427419168</v>
      </c>
    </row>
    <row r="60" spans="1:19" ht="18.75" x14ac:dyDescent="0.45">
      <c r="A60" s="2" t="s">
        <v>256</v>
      </c>
      <c r="C60" s="6">
        <v>11</v>
      </c>
      <c r="E60" s="5" t="s">
        <v>244</v>
      </c>
      <c r="G60" s="3">
        <v>18</v>
      </c>
      <c r="I60" s="7">
        <v>0</v>
      </c>
      <c r="J60" s="7"/>
      <c r="K60" s="7">
        <v>0</v>
      </c>
      <c r="L60" s="7"/>
      <c r="M60" s="7">
        <v>0</v>
      </c>
      <c r="N60" s="7"/>
      <c r="O60" s="7">
        <v>26629041074</v>
      </c>
      <c r="P60" s="7"/>
      <c r="Q60" s="7">
        <v>0</v>
      </c>
      <c r="R60" s="7"/>
      <c r="S60" s="7">
        <v>26629041074</v>
      </c>
    </row>
    <row r="61" spans="1:19" ht="18.75" x14ac:dyDescent="0.45">
      <c r="A61" s="2" t="s">
        <v>170</v>
      </c>
      <c r="C61" s="6">
        <v>7</v>
      </c>
      <c r="E61" s="5" t="s">
        <v>244</v>
      </c>
      <c r="G61" s="3">
        <v>18</v>
      </c>
      <c r="I61" s="7">
        <v>0</v>
      </c>
      <c r="J61" s="7"/>
      <c r="K61" s="7">
        <v>0</v>
      </c>
      <c r="L61" s="7"/>
      <c r="M61" s="7">
        <v>0</v>
      </c>
      <c r="N61" s="7"/>
      <c r="O61" s="7">
        <v>41046575315</v>
      </c>
      <c r="P61" s="7"/>
      <c r="Q61" s="7">
        <v>0</v>
      </c>
      <c r="R61" s="7"/>
      <c r="S61" s="7">
        <v>41046575315</v>
      </c>
    </row>
    <row r="62" spans="1:19" ht="18.75" x14ac:dyDescent="0.45">
      <c r="A62" s="2" t="s">
        <v>170</v>
      </c>
      <c r="C62" s="6">
        <v>6</v>
      </c>
      <c r="E62" s="5" t="s">
        <v>244</v>
      </c>
      <c r="G62" s="3">
        <v>18</v>
      </c>
      <c r="I62" s="7">
        <v>0</v>
      </c>
      <c r="J62" s="7"/>
      <c r="K62" s="7">
        <v>0</v>
      </c>
      <c r="L62" s="7"/>
      <c r="M62" s="7">
        <v>0</v>
      </c>
      <c r="N62" s="7"/>
      <c r="O62" s="7">
        <v>50967671216</v>
      </c>
      <c r="P62" s="7"/>
      <c r="Q62" s="7">
        <v>0</v>
      </c>
      <c r="R62" s="7"/>
      <c r="S62" s="7">
        <v>50967671216</v>
      </c>
    </row>
    <row r="63" spans="1:19" ht="18.75" x14ac:dyDescent="0.45">
      <c r="A63" s="2" t="s">
        <v>170</v>
      </c>
      <c r="C63" s="6">
        <v>7</v>
      </c>
      <c r="E63" s="5" t="s">
        <v>244</v>
      </c>
      <c r="G63" s="3">
        <v>18</v>
      </c>
      <c r="I63" s="7">
        <v>0</v>
      </c>
      <c r="J63" s="7"/>
      <c r="K63" s="7">
        <v>0</v>
      </c>
      <c r="L63" s="7"/>
      <c r="M63" s="7">
        <v>0</v>
      </c>
      <c r="N63" s="7"/>
      <c r="O63" s="7">
        <v>6817106835</v>
      </c>
      <c r="P63" s="7"/>
      <c r="Q63" s="7">
        <v>0</v>
      </c>
      <c r="R63" s="7"/>
      <c r="S63" s="7">
        <v>6817106835</v>
      </c>
    </row>
    <row r="64" spans="1:19" ht="18.75" x14ac:dyDescent="0.45">
      <c r="A64" s="2" t="s">
        <v>179</v>
      </c>
      <c r="C64" s="6">
        <v>1</v>
      </c>
      <c r="E64" s="5" t="s">
        <v>244</v>
      </c>
      <c r="G64" s="3">
        <v>18</v>
      </c>
      <c r="I64" s="7">
        <v>4999341720</v>
      </c>
      <c r="J64" s="7"/>
      <c r="K64" s="7">
        <v>0</v>
      </c>
      <c r="L64" s="7"/>
      <c r="M64" s="7">
        <v>4999341720</v>
      </c>
      <c r="N64" s="7"/>
      <c r="O64" s="7">
        <v>66521483094</v>
      </c>
      <c r="P64" s="7"/>
      <c r="Q64" s="7">
        <v>144038</v>
      </c>
      <c r="R64" s="7"/>
      <c r="S64" s="7">
        <v>66521339056</v>
      </c>
    </row>
    <row r="65" spans="1:19" ht="18.75" x14ac:dyDescent="0.45">
      <c r="A65" s="2" t="s">
        <v>173</v>
      </c>
      <c r="C65" s="6">
        <v>16</v>
      </c>
      <c r="E65" s="5" t="s">
        <v>244</v>
      </c>
      <c r="G65" s="3">
        <v>18</v>
      </c>
      <c r="I65" s="7">
        <v>0</v>
      </c>
      <c r="J65" s="7"/>
      <c r="K65" s="7">
        <v>0</v>
      </c>
      <c r="L65" s="7"/>
      <c r="M65" s="7">
        <v>0</v>
      </c>
      <c r="N65" s="7"/>
      <c r="O65" s="7">
        <v>31884931464</v>
      </c>
      <c r="P65" s="7"/>
      <c r="Q65" s="7">
        <v>0</v>
      </c>
      <c r="R65" s="7"/>
      <c r="S65" s="7">
        <v>31884931464</v>
      </c>
    </row>
    <row r="66" spans="1:19" ht="18.75" x14ac:dyDescent="0.45">
      <c r="A66" s="2" t="s">
        <v>173</v>
      </c>
      <c r="C66" s="6">
        <v>17</v>
      </c>
      <c r="E66" s="5" t="s">
        <v>244</v>
      </c>
      <c r="G66" s="3">
        <v>18</v>
      </c>
      <c r="I66" s="7">
        <v>0</v>
      </c>
      <c r="J66" s="7"/>
      <c r="K66" s="7">
        <v>0</v>
      </c>
      <c r="L66" s="7"/>
      <c r="M66" s="7">
        <v>0</v>
      </c>
      <c r="N66" s="7"/>
      <c r="O66" s="7">
        <v>32029862992</v>
      </c>
      <c r="P66" s="7"/>
      <c r="Q66" s="7">
        <v>0</v>
      </c>
      <c r="R66" s="7"/>
      <c r="S66" s="7">
        <v>32029862992</v>
      </c>
    </row>
    <row r="67" spans="1:19" ht="18.75" x14ac:dyDescent="0.45">
      <c r="A67" s="2" t="s">
        <v>257</v>
      </c>
      <c r="C67" s="6">
        <v>1</v>
      </c>
      <c r="E67" s="5" t="s">
        <v>244</v>
      </c>
      <c r="G67" s="3">
        <v>18</v>
      </c>
      <c r="I67" s="7">
        <v>0</v>
      </c>
      <c r="J67" s="7"/>
      <c r="K67" s="7">
        <v>0</v>
      </c>
      <c r="L67" s="7"/>
      <c r="M67" s="7">
        <v>0</v>
      </c>
      <c r="N67" s="7"/>
      <c r="O67" s="7">
        <v>20909588991</v>
      </c>
      <c r="P67" s="7"/>
      <c r="Q67" s="7">
        <v>0</v>
      </c>
      <c r="R67" s="7"/>
      <c r="S67" s="7">
        <v>20909588991</v>
      </c>
    </row>
    <row r="68" spans="1:19" ht="18.75" x14ac:dyDescent="0.45">
      <c r="A68" s="2" t="s">
        <v>183</v>
      </c>
      <c r="C68" s="6">
        <v>5</v>
      </c>
      <c r="E68" s="5" t="s">
        <v>244</v>
      </c>
      <c r="G68" s="3">
        <v>10</v>
      </c>
      <c r="I68" s="7">
        <v>62</v>
      </c>
      <c r="J68" s="7"/>
      <c r="K68" s="7">
        <v>0</v>
      </c>
      <c r="L68" s="7"/>
      <c r="M68" s="7">
        <v>62</v>
      </c>
      <c r="N68" s="7"/>
      <c r="O68" s="7">
        <v>56517532</v>
      </c>
      <c r="P68" s="7"/>
      <c r="Q68" s="7">
        <v>0</v>
      </c>
      <c r="R68" s="7"/>
      <c r="S68" s="7">
        <v>56517532</v>
      </c>
    </row>
    <row r="69" spans="1:19" ht="18.75" x14ac:dyDescent="0.45">
      <c r="A69" s="2" t="s">
        <v>183</v>
      </c>
      <c r="C69" s="6">
        <v>5</v>
      </c>
      <c r="E69" s="5" t="s">
        <v>244</v>
      </c>
      <c r="G69" s="3">
        <v>18</v>
      </c>
      <c r="I69" s="7">
        <v>0</v>
      </c>
      <c r="J69" s="7"/>
      <c r="K69" s="7">
        <v>0</v>
      </c>
      <c r="L69" s="7"/>
      <c r="M69" s="7">
        <v>0</v>
      </c>
      <c r="N69" s="7"/>
      <c r="O69" s="7">
        <v>55088506683</v>
      </c>
      <c r="P69" s="7"/>
      <c r="Q69" s="7">
        <v>0</v>
      </c>
      <c r="R69" s="7"/>
      <c r="S69" s="7">
        <v>55088506683</v>
      </c>
    </row>
    <row r="70" spans="1:19" ht="18.75" x14ac:dyDescent="0.45">
      <c r="A70" s="2" t="s">
        <v>170</v>
      </c>
      <c r="C70" s="6">
        <v>25</v>
      </c>
      <c r="E70" s="5" t="s">
        <v>244</v>
      </c>
      <c r="G70" s="3">
        <v>18</v>
      </c>
      <c r="I70" s="7">
        <v>0</v>
      </c>
      <c r="J70" s="7"/>
      <c r="K70" s="7">
        <v>0</v>
      </c>
      <c r="L70" s="7"/>
      <c r="M70" s="7">
        <v>0</v>
      </c>
      <c r="N70" s="7"/>
      <c r="O70" s="7">
        <v>50397081791</v>
      </c>
      <c r="P70" s="7"/>
      <c r="Q70" s="7">
        <v>0</v>
      </c>
      <c r="R70" s="7"/>
      <c r="S70" s="7">
        <v>50397081791</v>
      </c>
    </row>
    <row r="71" spans="1:19" ht="18.75" x14ac:dyDescent="0.45">
      <c r="A71" s="2" t="s">
        <v>186</v>
      </c>
      <c r="C71" s="6">
        <v>1</v>
      </c>
      <c r="E71" s="5" t="s">
        <v>244</v>
      </c>
      <c r="G71" s="3">
        <v>18</v>
      </c>
      <c r="I71" s="7">
        <v>0</v>
      </c>
      <c r="J71" s="7"/>
      <c r="K71" s="7">
        <v>0</v>
      </c>
      <c r="L71" s="7"/>
      <c r="M71" s="7">
        <v>0</v>
      </c>
      <c r="N71" s="7"/>
      <c r="O71" s="7">
        <v>28767123280</v>
      </c>
      <c r="P71" s="7"/>
      <c r="Q71" s="7">
        <v>0</v>
      </c>
      <c r="R71" s="7"/>
      <c r="S71" s="7">
        <v>28767123280</v>
      </c>
    </row>
    <row r="72" spans="1:19" ht="18.75" x14ac:dyDescent="0.45">
      <c r="A72" s="2" t="s">
        <v>170</v>
      </c>
      <c r="C72" s="6">
        <v>3</v>
      </c>
      <c r="E72" s="5" t="s">
        <v>244</v>
      </c>
      <c r="G72" s="3">
        <v>18</v>
      </c>
      <c r="I72" s="7">
        <v>0</v>
      </c>
      <c r="J72" s="7"/>
      <c r="K72" s="7">
        <v>0</v>
      </c>
      <c r="L72" s="7"/>
      <c r="M72" s="7">
        <v>0</v>
      </c>
      <c r="N72" s="7"/>
      <c r="O72" s="7">
        <v>31426849315</v>
      </c>
      <c r="P72" s="7"/>
      <c r="Q72" s="7">
        <v>0</v>
      </c>
      <c r="R72" s="7"/>
      <c r="S72" s="7">
        <v>31426849315</v>
      </c>
    </row>
    <row r="73" spans="1:19" ht="18.75" x14ac:dyDescent="0.45">
      <c r="A73" s="2" t="s">
        <v>176</v>
      </c>
      <c r="C73" s="6">
        <v>8</v>
      </c>
      <c r="E73" s="5" t="s">
        <v>244</v>
      </c>
      <c r="G73" s="3">
        <v>18</v>
      </c>
      <c r="I73" s="7">
        <v>0</v>
      </c>
      <c r="J73" s="7"/>
      <c r="K73" s="7">
        <v>0</v>
      </c>
      <c r="L73" s="7"/>
      <c r="M73" s="7">
        <v>0</v>
      </c>
      <c r="N73" s="7"/>
      <c r="O73" s="7">
        <v>37369863014</v>
      </c>
      <c r="P73" s="7"/>
      <c r="Q73" s="7">
        <v>0</v>
      </c>
      <c r="R73" s="7"/>
      <c r="S73" s="7">
        <v>37369863014</v>
      </c>
    </row>
    <row r="74" spans="1:19" ht="18.75" x14ac:dyDescent="0.45">
      <c r="A74" s="2" t="s">
        <v>173</v>
      </c>
      <c r="C74" s="6">
        <v>8</v>
      </c>
      <c r="E74" s="5" t="s">
        <v>244</v>
      </c>
      <c r="G74" s="3">
        <v>18</v>
      </c>
      <c r="I74" s="7">
        <v>0</v>
      </c>
      <c r="J74" s="7"/>
      <c r="K74" s="7">
        <v>0</v>
      </c>
      <c r="L74" s="7"/>
      <c r="M74" s="7">
        <v>0</v>
      </c>
      <c r="N74" s="7"/>
      <c r="O74" s="7">
        <v>64273972572</v>
      </c>
      <c r="P74" s="7"/>
      <c r="Q74" s="7">
        <v>0</v>
      </c>
      <c r="R74" s="7"/>
      <c r="S74" s="7">
        <v>64273972572</v>
      </c>
    </row>
    <row r="75" spans="1:19" ht="18.75" x14ac:dyDescent="0.45">
      <c r="A75" s="2" t="s">
        <v>186</v>
      </c>
      <c r="C75" s="6">
        <v>8</v>
      </c>
      <c r="E75" s="5" t="s">
        <v>244</v>
      </c>
      <c r="G75" s="3">
        <v>18</v>
      </c>
      <c r="I75" s="7">
        <v>98630136972</v>
      </c>
      <c r="J75" s="7"/>
      <c r="K75" s="7">
        <v>6</v>
      </c>
      <c r="L75" s="7"/>
      <c r="M75" s="7">
        <v>98630136966</v>
      </c>
      <c r="N75" s="7"/>
      <c r="O75" s="7">
        <v>347336942471</v>
      </c>
      <c r="P75" s="7"/>
      <c r="Q75" s="7">
        <v>11957348</v>
      </c>
      <c r="R75" s="7"/>
      <c r="S75" s="7">
        <v>347324985123</v>
      </c>
    </row>
    <row r="76" spans="1:19" ht="18.75" x14ac:dyDescent="0.45">
      <c r="A76" s="2" t="s">
        <v>170</v>
      </c>
      <c r="C76" s="6">
        <v>16</v>
      </c>
      <c r="E76" s="5" t="s">
        <v>244</v>
      </c>
      <c r="G76" s="3">
        <v>18</v>
      </c>
      <c r="I76" s="7">
        <v>0</v>
      </c>
      <c r="J76" s="7"/>
      <c r="K76" s="7">
        <v>0</v>
      </c>
      <c r="L76" s="7"/>
      <c r="M76" s="7">
        <v>0</v>
      </c>
      <c r="N76" s="7"/>
      <c r="O76" s="7">
        <v>13561643820</v>
      </c>
      <c r="P76" s="7"/>
      <c r="Q76" s="7">
        <v>0</v>
      </c>
      <c r="R76" s="7"/>
      <c r="S76" s="7">
        <v>13561643820</v>
      </c>
    </row>
    <row r="77" spans="1:19" ht="18.75" x14ac:dyDescent="0.45">
      <c r="A77" s="2" t="s">
        <v>173</v>
      </c>
      <c r="C77" s="6">
        <v>30</v>
      </c>
      <c r="E77" s="5" t="s">
        <v>244</v>
      </c>
      <c r="G77" s="3">
        <v>18</v>
      </c>
      <c r="I77" s="7">
        <v>23441095873</v>
      </c>
      <c r="J77" s="7"/>
      <c r="K77" s="7">
        <v>0</v>
      </c>
      <c r="L77" s="7"/>
      <c r="M77" s="7">
        <v>23441095873</v>
      </c>
      <c r="N77" s="7"/>
      <c r="O77" s="7">
        <v>71079452002</v>
      </c>
      <c r="P77" s="7"/>
      <c r="Q77" s="7">
        <v>0</v>
      </c>
      <c r="R77" s="7"/>
      <c r="S77" s="7">
        <v>71079452002</v>
      </c>
    </row>
    <row r="78" spans="1:19" ht="18.75" x14ac:dyDescent="0.45">
      <c r="A78" s="2" t="s">
        <v>186</v>
      </c>
      <c r="C78" s="6">
        <v>1</v>
      </c>
      <c r="E78" s="5" t="s">
        <v>244</v>
      </c>
      <c r="G78" s="3">
        <v>18</v>
      </c>
      <c r="I78" s="7">
        <v>29589041088</v>
      </c>
      <c r="J78" s="7"/>
      <c r="K78" s="7">
        <v>0</v>
      </c>
      <c r="L78" s="7"/>
      <c r="M78" s="7">
        <v>29589041088</v>
      </c>
      <c r="N78" s="7"/>
      <c r="O78" s="7">
        <v>93797271964</v>
      </c>
      <c r="P78" s="7"/>
      <c r="Q78" s="7">
        <v>450119</v>
      </c>
      <c r="R78" s="7"/>
      <c r="S78" s="7">
        <v>93796821845</v>
      </c>
    </row>
    <row r="79" spans="1:19" ht="18.75" x14ac:dyDescent="0.45">
      <c r="A79" s="2" t="s">
        <v>173</v>
      </c>
      <c r="C79" s="6">
        <v>1</v>
      </c>
      <c r="E79" s="5" t="s">
        <v>244</v>
      </c>
      <c r="G79" s="3">
        <v>18</v>
      </c>
      <c r="I79" s="7">
        <v>2734794518</v>
      </c>
      <c r="J79" s="7"/>
      <c r="K79" s="7">
        <v>0</v>
      </c>
      <c r="L79" s="7"/>
      <c r="M79" s="7">
        <v>2734794518</v>
      </c>
      <c r="N79" s="7"/>
      <c r="O79" s="7">
        <v>8116164376</v>
      </c>
      <c r="P79" s="7"/>
      <c r="Q79" s="7">
        <v>0</v>
      </c>
      <c r="R79" s="7"/>
      <c r="S79" s="7">
        <v>8116164376</v>
      </c>
    </row>
    <row r="80" spans="1:19" ht="18.75" x14ac:dyDescent="0.45">
      <c r="A80" s="2" t="s">
        <v>170</v>
      </c>
      <c r="C80" s="6">
        <v>5</v>
      </c>
      <c r="E80" s="5" t="s">
        <v>244</v>
      </c>
      <c r="G80" s="3">
        <v>18</v>
      </c>
      <c r="I80" s="7">
        <v>22346198625</v>
      </c>
      <c r="J80" s="7"/>
      <c r="K80" s="7">
        <v>-117627929</v>
      </c>
      <c r="L80" s="7"/>
      <c r="M80" s="7">
        <v>22463826554</v>
      </c>
      <c r="N80" s="7"/>
      <c r="O80" s="7">
        <v>107261753400</v>
      </c>
      <c r="P80" s="7"/>
      <c r="Q80" s="7">
        <v>0</v>
      </c>
      <c r="R80" s="7"/>
      <c r="S80" s="7">
        <v>107261753400</v>
      </c>
    </row>
    <row r="81" spans="1:19" ht="18.75" x14ac:dyDescent="0.45">
      <c r="A81" s="2" t="s">
        <v>196</v>
      </c>
      <c r="C81" s="6">
        <v>5</v>
      </c>
      <c r="E81" s="5" t="s">
        <v>244</v>
      </c>
      <c r="G81" s="3">
        <v>18</v>
      </c>
      <c r="I81" s="7">
        <v>30378082176</v>
      </c>
      <c r="J81" s="7"/>
      <c r="K81" s="7">
        <v>0</v>
      </c>
      <c r="L81" s="7"/>
      <c r="M81" s="7">
        <v>30378082176</v>
      </c>
      <c r="N81" s="7"/>
      <c r="O81" s="7">
        <v>78476712288</v>
      </c>
      <c r="P81" s="7"/>
      <c r="Q81" s="7">
        <v>64678133</v>
      </c>
      <c r="R81" s="7"/>
      <c r="S81" s="7">
        <v>78412034155</v>
      </c>
    </row>
    <row r="82" spans="1:19" ht="18.75" x14ac:dyDescent="0.45">
      <c r="A82" s="2" t="s">
        <v>198</v>
      </c>
      <c r="C82" s="6">
        <v>7</v>
      </c>
      <c r="E82" s="5" t="s">
        <v>244</v>
      </c>
      <c r="G82" s="3">
        <v>8</v>
      </c>
      <c r="I82" s="7">
        <v>6789</v>
      </c>
      <c r="J82" s="7"/>
      <c r="K82" s="7">
        <v>10</v>
      </c>
      <c r="L82" s="7"/>
      <c r="M82" s="7">
        <v>6779</v>
      </c>
      <c r="N82" s="7"/>
      <c r="O82" s="7">
        <v>18369</v>
      </c>
      <c r="P82" s="7"/>
      <c r="Q82" s="7">
        <v>28</v>
      </c>
      <c r="R82" s="7"/>
      <c r="S82" s="7">
        <v>18341</v>
      </c>
    </row>
    <row r="83" spans="1:19" ht="18.75" x14ac:dyDescent="0.45">
      <c r="A83" s="2" t="s">
        <v>198</v>
      </c>
      <c r="C83" s="6">
        <v>11</v>
      </c>
      <c r="E83" s="5" t="s">
        <v>244</v>
      </c>
      <c r="G83" s="3">
        <v>18</v>
      </c>
      <c r="I83" s="7">
        <v>63287683</v>
      </c>
      <c r="J83" s="7"/>
      <c r="K83" s="7">
        <v>-7960280</v>
      </c>
      <c r="L83" s="7"/>
      <c r="M83" s="7">
        <v>71247963</v>
      </c>
      <c r="N83" s="7"/>
      <c r="O83" s="7">
        <v>3290958904</v>
      </c>
      <c r="P83" s="7"/>
      <c r="Q83" s="7">
        <v>0</v>
      </c>
      <c r="R83" s="7"/>
      <c r="S83" s="7">
        <v>3290958904</v>
      </c>
    </row>
    <row r="84" spans="1:19" ht="18.75" x14ac:dyDescent="0.45">
      <c r="A84" s="2" t="s">
        <v>202</v>
      </c>
      <c r="C84" s="6">
        <v>15</v>
      </c>
      <c r="E84" s="5" t="s">
        <v>244</v>
      </c>
      <c r="G84" s="3">
        <v>18</v>
      </c>
      <c r="I84" s="7">
        <v>7064383560</v>
      </c>
      <c r="J84" s="7"/>
      <c r="K84" s="7">
        <v>-64818775</v>
      </c>
      <c r="L84" s="7"/>
      <c r="M84" s="7">
        <v>7129202335</v>
      </c>
      <c r="N84" s="7"/>
      <c r="O84" s="7">
        <v>28738958897</v>
      </c>
      <c r="P84" s="7"/>
      <c r="Q84" s="7">
        <v>0</v>
      </c>
      <c r="R84" s="7"/>
      <c r="S84" s="7">
        <v>28738958897</v>
      </c>
    </row>
    <row r="85" spans="1:19" ht="18.75" x14ac:dyDescent="0.45">
      <c r="A85" s="2" t="s">
        <v>170</v>
      </c>
      <c r="C85" s="6">
        <v>21</v>
      </c>
      <c r="E85" s="5" t="s">
        <v>244</v>
      </c>
      <c r="G85" s="3">
        <v>18</v>
      </c>
      <c r="I85" s="7">
        <v>9986301360</v>
      </c>
      <c r="J85" s="7"/>
      <c r="K85" s="7">
        <v>-85081748</v>
      </c>
      <c r="L85" s="7"/>
      <c r="M85" s="7">
        <v>10071383108</v>
      </c>
      <c r="N85" s="7"/>
      <c r="O85" s="7">
        <v>37282191744</v>
      </c>
      <c r="P85" s="7"/>
      <c r="Q85" s="7">
        <v>0</v>
      </c>
      <c r="R85" s="7"/>
      <c r="S85" s="7">
        <v>37282191744</v>
      </c>
    </row>
    <row r="86" spans="1:19" ht="18.75" x14ac:dyDescent="0.45">
      <c r="A86" s="2" t="s">
        <v>173</v>
      </c>
      <c r="C86" s="6">
        <v>26</v>
      </c>
      <c r="E86" s="5" t="s">
        <v>244</v>
      </c>
      <c r="G86" s="3">
        <v>18</v>
      </c>
      <c r="I86" s="7">
        <v>10888767108</v>
      </c>
      <c r="J86" s="7"/>
      <c r="K86" s="7">
        <v>0</v>
      </c>
      <c r="L86" s="7"/>
      <c r="M86" s="7">
        <v>10888767108</v>
      </c>
      <c r="N86" s="7"/>
      <c r="O86" s="7">
        <v>21777534216</v>
      </c>
      <c r="P86" s="7"/>
      <c r="Q86" s="7">
        <v>87182318</v>
      </c>
      <c r="R86" s="7"/>
      <c r="S86" s="7">
        <v>21690351898</v>
      </c>
    </row>
    <row r="87" spans="1:19" ht="18.75" x14ac:dyDescent="0.45">
      <c r="A87" s="2" t="s">
        <v>173</v>
      </c>
      <c r="C87" s="6">
        <v>3</v>
      </c>
      <c r="E87" s="5" t="s">
        <v>244</v>
      </c>
      <c r="G87" s="3">
        <v>18</v>
      </c>
      <c r="I87" s="7">
        <v>10494246547</v>
      </c>
      <c r="J87" s="7"/>
      <c r="K87" s="7">
        <v>1826879</v>
      </c>
      <c r="L87" s="7"/>
      <c r="M87" s="7">
        <v>10492419668</v>
      </c>
      <c r="N87" s="7"/>
      <c r="O87" s="7">
        <v>17198904059</v>
      </c>
      <c r="P87" s="7"/>
      <c r="Q87" s="7">
        <v>14477522</v>
      </c>
      <c r="R87" s="7"/>
      <c r="S87" s="7">
        <v>17184426537</v>
      </c>
    </row>
    <row r="88" spans="1:19" ht="18.75" x14ac:dyDescent="0.45">
      <c r="A88" s="2" t="s">
        <v>173</v>
      </c>
      <c r="C88" s="6">
        <v>9</v>
      </c>
      <c r="E88" s="5" t="s">
        <v>244</v>
      </c>
      <c r="G88" s="3">
        <v>18</v>
      </c>
      <c r="I88" s="7">
        <v>19055342448</v>
      </c>
      <c r="J88" s="7"/>
      <c r="K88" s="7">
        <v>-8954822</v>
      </c>
      <c r="L88" s="7"/>
      <c r="M88" s="7">
        <v>19064297270</v>
      </c>
      <c r="N88" s="7"/>
      <c r="O88" s="7">
        <v>30700273944</v>
      </c>
      <c r="P88" s="7"/>
      <c r="Q88" s="7">
        <v>56713874</v>
      </c>
      <c r="R88" s="7"/>
      <c r="S88" s="7">
        <v>30643560070</v>
      </c>
    </row>
    <row r="89" spans="1:19" ht="18.75" x14ac:dyDescent="0.45">
      <c r="A89" s="2" t="s">
        <v>179</v>
      </c>
      <c r="C89" s="6">
        <v>19</v>
      </c>
      <c r="E89" s="5" t="s">
        <v>244</v>
      </c>
      <c r="G89" s="3">
        <v>18</v>
      </c>
      <c r="I89" s="7">
        <v>0</v>
      </c>
      <c r="J89" s="7"/>
      <c r="K89" s="7">
        <v>-201425859</v>
      </c>
      <c r="L89" s="7"/>
      <c r="M89" s="7">
        <v>201425859</v>
      </c>
      <c r="N89" s="7"/>
      <c r="O89" s="7">
        <v>34958694018</v>
      </c>
      <c r="P89" s="7"/>
      <c r="Q89" s="7">
        <v>0</v>
      </c>
      <c r="R89" s="7"/>
      <c r="S89" s="7">
        <v>34958694018</v>
      </c>
    </row>
    <row r="90" spans="1:19" ht="18.75" x14ac:dyDescent="0.45">
      <c r="A90" s="2" t="s">
        <v>173</v>
      </c>
      <c r="C90" s="6">
        <v>22</v>
      </c>
      <c r="E90" s="5" t="s">
        <v>244</v>
      </c>
      <c r="G90" s="3">
        <v>18</v>
      </c>
      <c r="I90" s="7">
        <v>4297534216</v>
      </c>
      <c r="J90" s="7"/>
      <c r="K90" s="7">
        <v>-2472462</v>
      </c>
      <c r="L90" s="7"/>
      <c r="M90" s="7">
        <v>4300006678</v>
      </c>
      <c r="N90" s="7"/>
      <c r="O90" s="7">
        <v>5545205440</v>
      </c>
      <c r="P90" s="7"/>
      <c r="Q90" s="7">
        <v>14587519</v>
      </c>
      <c r="R90" s="7"/>
      <c r="S90" s="7">
        <v>5530617921</v>
      </c>
    </row>
    <row r="91" spans="1:19" ht="18.75" x14ac:dyDescent="0.45">
      <c r="A91" s="2" t="s">
        <v>215</v>
      </c>
      <c r="C91" s="6">
        <v>26</v>
      </c>
      <c r="E91" s="5" t="s">
        <v>244</v>
      </c>
      <c r="G91" s="3">
        <v>18</v>
      </c>
      <c r="I91" s="7">
        <v>11329863012</v>
      </c>
      <c r="J91" s="7"/>
      <c r="K91" s="7">
        <v>0</v>
      </c>
      <c r="L91" s="7"/>
      <c r="M91" s="7">
        <v>11329863012</v>
      </c>
      <c r="N91" s="7"/>
      <c r="O91" s="7">
        <v>13157260272</v>
      </c>
      <c r="P91" s="7"/>
      <c r="Q91" s="7">
        <v>29456670</v>
      </c>
      <c r="R91" s="7"/>
      <c r="S91" s="7">
        <v>13127803602</v>
      </c>
    </row>
    <row r="92" spans="1:19" ht="18.75" x14ac:dyDescent="0.45">
      <c r="A92" s="2" t="s">
        <v>218</v>
      </c>
      <c r="C92" s="6">
        <v>2</v>
      </c>
      <c r="E92" s="5" t="s">
        <v>244</v>
      </c>
      <c r="G92" s="3">
        <v>18</v>
      </c>
      <c r="I92" s="7">
        <v>5570410944</v>
      </c>
      <c r="J92" s="7"/>
      <c r="K92" s="7">
        <v>5980318</v>
      </c>
      <c r="L92" s="7"/>
      <c r="M92" s="7">
        <v>5564430626</v>
      </c>
      <c r="N92" s="7"/>
      <c r="O92" s="7">
        <v>5570410944</v>
      </c>
      <c r="P92" s="7"/>
      <c r="Q92" s="7">
        <v>5980318</v>
      </c>
      <c r="R92" s="7"/>
      <c r="S92" s="7">
        <v>5564430626</v>
      </c>
    </row>
    <row r="93" spans="1:19" ht="18.75" x14ac:dyDescent="0.45">
      <c r="A93" s="2" t="s">
        <v>218</v>
      </c>
      <c r="C93" s="6">
        <v>6</v>
      </c>
      <c r="E93" s="5" t="s">
        <v>244</v>
      </c>
      <c r="G93" s="3">
        <v>18</v>
      </c>
      <c r="I93" s="7">
        <v>12098630130</v>
      </c>
      <c r="J93" s="7"/>
      <c r="K93" s="7">
        <v>37975393</v>
      </c>
      <c r="L93" s="7"/>
      <c r="M93" s="7">
        <v>12060654737</v>
      </c>
      <c r="N93" s="7"/>
      <c r="O93" s="7">
        <v>12098630130</v>
      </c>
      <c r="P93" s="7"/>
      <c r="Q93" s="7">
        <v>37975393</v>
      </c>
      <c r="R93" s="7"/>
      <c r="S93" s="7">
        <v>12060654737</v>
      </c>
    </row>
    <row r="94" spans="1:19" ht="18.75" x14ac:dyDescent="0.45">
      <c r="A94" s="2" t="s">
        <v>218</v>
      </c>
      <c r="C94" s="6">
        <v>12</v>
      </c>
      <c r="E94" s="5" t="s">
        <v>244</v>
      </c>
      <c r="G94" s="3">
        <v>18</v>
      </c>
      <c r="I94" s="7">
        <v>9376438344</v>
      </c>
      <c r="J94" s="7"/>
      <c r="K94" s="7">
        <v>55708935</v>
      </c>
      <c r="L94" s="7"/>
      <c r="M94" s="7">
        <v>9320729409</v>
      </c>
      <c r="N94" s="7"/>
      <c r="O94" s="7">
        <v>9376438344</v>
      </c>
      <c r="P94" s="7"/>
      <c r="Q94" s="7">
        <v>55708935</v>
      </c>
      <c r="R94" s="7"/>
      <c r="S94" s="7">
        <v>9320729409</v>
      </c>
    </row>
    <row r="95" spans="1:19" ht="18.75" x14ac:dyDescent="0.45">
      <c r="A95" s="2" t="s">
        <v>225</v>
      </c>
      <c r="C95" s="6">
        <v>15</v>
      </c>
      <c r="E95" s="5" t="s">
        <v>244</v>
      </c>
      <c r="G95" s="3">
        <v>8</v>
      </c>
      <c r="I95" s="7">
        <v>3285</v>
      </c>
      <c r="J95" s="7"/>
      <c r="K95" s="7">
        <v>12</v>
      </c>
      <c r="L95" s="7"/>
      <c r="M95" s="7">
        <v>3273</v>
      </c>
      <c r="N95" s="7"/>
      <c r="O95" s="7">
        <v>3285</v>
      </c>
      <c r="P95" s="7"/>
      <c r="Q95" s="7">
        <v>12</v>
      </c>
      <c r="R95" s="7"/>
      <c r="S95" s="7">
        <v>3273</v>
      </c>
    </row>
    <row r="96" spans="1:19" ht="18.75" x14ac:dyDescent="0.45">
      <c r="A96" s="2" t="s">
        <v>228</v>
      </c>
      <c r="C96" s="6">
        <v>1</v>
      </c>
      <c r="E96" s="5" t="s">
        <v>244</v>
      </c>
      <c r="G96" s="3">
        <v>18</v>
      </c>
      <c r="I96" s="7">
        <v>9320547936</v>
      </c>
      <c r="J96" s="7"/>
      <c r="K96" s="7">
        <v>0</v>
      </c>
      <c r="L96" s="7"/>
      <c r="M96" s="7">
        <v>9320547936</v>
      </c>
      <c r="N96" s="7"/>
      <c r="O96" s="7">
        <v>9320547936</v>
      </c>
      <c r="P96" s="7"/>
      <c r="Q96" s="7">
        <v>0</v>
      </c>
      <c r="R96" s="7"/>
      <c r="S96" s="7">
        <v>9320547936</v>
      </c>
    </row>
    <row r="97" spans="1:19" ht="18.75" x14ac:dyDescent="0.45">
      <c r="A97" s="2" t="s">
        <v>170</v>
      </c>
      <c r="C97" s="6">
        <v>16</v>
      </c>
      <c r="E97" s="5" t="s">
        <v>244</v>
      </c>
      <c r="G97" s="3">
        <v>18</v>
      </c>
      <c r="I97" s="7">
        <v>54303491500</v>
      </c>
      <c r="J97" s="7"/>
      <c r="K97" s="7">
        <v>406524999</v>
      </c>
      <c r="L97" s="7"/>
      <c r="M97" s="7">
        <v>53896966501</v>
      </c>
      <c r="N97" s="7"/>
      <c r="O97" s="7">
        <v>54303491500</v>
      </c>
      <c r="P97" s="7"/>
      <c r="Q97" s="7">
        <v>406524999</v>
      </c>
      <c r="R97" s="7"/>
      <c r="S97" s="7">
        <v>53896966501</v>
      </c>
    </row>
    <row r="98" spans="1:19" ht="18.75" x14ac:dyDescent="0.45">
      <c r="A98" s="2" t="s">
        <v>170</v>
      </c>
      <c r="C98" s="6">
        <v>20</v>
      </c>
      <c r="E98" s="5" t="s">
        <v>244</v>
      </c>
      <c r="G98" s="3">
        <v>18</v>
      </c>
      <c r="I98" s="7">
        <v>1247671227</v>
      </c>
      <c r="J98" s="7"/>
      <c r="K98" s="7">
        <v>15528376</v>
      </c>
      <c r="L98" s="7"/>
      <c r="M98" s="7">
        <v>1232142851</v>
      </c>
      <c r="N98" s="7"/>
      <c r="O98" s="7">
        <v>1247671227</v>
      </c>
      <c r="P98" s="7"/>
      <c r="Q98" s="7">
        <v>15528376</v>
      </c>
      <c r="R98" s="7"/>
      <c r="S98" s="7">
        <v>1232142851</v>
      </c>
    </row>
    <row r="99" spans="1:19" ht="18.75" x14ac:dyDescent="0.45">
      <c r="A99" s="2" t="s">
        <v>176</v>
      </c>
      <c r="C99" s="6">
        <v>24</v>
      </c>
      <c r="E99" s="5" t="s">
        <v>244</v>
      </c>
      <c r="G99" s="3">
        <v>18</v>
      </c>
      <c r="I99" s="7">
        <v>2999452050</v>
      </c>
      <c r="J99" s="7"/>
      <c r="K99" s="7">
        <v>44685780</v>
      </c>
      <c r="L99" s="7"/>
      <c r="M99" s="7">
        <v>2954766270</v>
      </c>
      <c r="N99" s="7"/>
      <c r="O99" s="7">
        <v>2999452050</v>
      </c>
      <c r="P99" s="7"/>
      <c r="Q99" s="7">
        <v>44685780</v>
      </c>
      <c r="R99" s="7"/>
      <c r="S99" s="7">
        <v>2954766270</v>
      </c>
    </row>
    <row r="100" spans="1:19" ht="18.75" thickBot="1" x14ac:dyDescent="0.45">
      <c r="I100" s="11">
        <f>SUM(I8:I99)</f>
        <v>915530403097</v>
      </c>
      <c r="J100" s="7"/>
      <c r="K100" s="11">
        <f>SUM(K8:K99)</f>
        <v>79890976</v>
      </c>
      <c r="L100" s="7"/>
      <c r="M100" s="11">
        <f>SUM(M8:M99)</f>
        <v>915450512121</v>
      </c>
      <c r="N100" s="7"/>
      <c r="O100" s="11">
        <f>SUM(O8:O99)</f>
        <v>6105166084961</v>
      </c>
      <c r="P100" s="7"/>
      <c r="Q100" s="11">
        <f>SUM(Q8:Q99)</f>
        <v>846071131</v>
      </c>
      <c r="R100" s="7"/>
      <c r="S100" s="11">
        <f>SUM(S8:S99)</f>
        <v>6104320013830</v>
      </c>
    </row>
    <row r="101" spans="1:19" ht="18.75" thickTop="1" x14ac:dyDescent="0.4"/>
    <row r="102" spans="1:19" x14ac:dyDescent="0.4">
      <c r="P102" s="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topLeftCell="D1" workbookViewId="0">
      <selection activeCell="M16" sqref="M16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20" t="s">
        <v>3</v>
      </c>
      <c r="C6" s="18" t="s">
        <v>258</v>
      </c>
      <c r="D6" s="18" t="s">
        <v>258</v>
      </c>
      <c r="E6" s="18" t="s">
        <v>258</v>
      </c>
      <c r="F6" s="18" t="s">
        <v>258</v>
      </c>
      <c r="G6" s="18" t="s">
        <v>258</v>
      </c>
      <c r="I6" s="18" t="s">
        <v>237</v>
      </c>
      <c r="J6" s="18" t="s">
        <v>237</v>
      </c>
      <c r="K6" s="18" t="s">
        <v>237</v>
      </c>
      <c r="L6" s="18" t="s">
        <v>237</v>
      </c>
      <c r="M6" s="18" t="s">
        <v>237</v>
      </c>
      <c r="O6" s="18" t="s">
        <v>238</v>
      </c>
      <c r="P6" s="18" t="s">
        <v>238</v>
      </c>
      <c r="Q6" s="18" t="s">
        <v>238</v>
      </c>
      <c r="R6" s="18" t="s">
        <v>238</v>
      </c>
      <c r="S6" s="18" t="s">
        <v>238</v>
      </c>
    </row>
    <row r="7" spans="1:19" ht="27.75" x14ac:dyDescent="0.4">
      <c r="A7" s="18" t="s">
        <v>3</v>
      </c>
      <c r="C7" s="21" t="s">
        <v>259</v>
      </c>
      <c r="E7" s="21" t="s">
        <v>260</v>
      </c>
      <c r="G7" s="21" t="s">
        <v>261</v>
      </c>
      <c r="I7" s="21" t="s">
        <v>262</v>
      </c>
      <c r="K7" s="21" t="s">
        <v>242</v>
      </c>
      <c r="M7" s="21" t="s">
        <v>263</v>
      </c>
      <c r="O7" s="21" t="s">
        <v>262</v>
      </c>
      <c r="Q7" s="21" t="s">
        <v>242</v>
      </c>
      <c r="S7" s="21" t="s">
        <v>263</v>
      </c>
    </row>
    <row r="8" spans="1:19" ht="18.75" x14ac:dyDescent="0.45">
      <c r="A8" s="2" t="s">
        <v>21</v>
      </c>
      <c r="C8" s="1" t="s">
        <v>264</v>
      </c>
      <c r="E8" s="3">
        <v>56139402</v>
      </c>
      <c r="G8" s="3">
        <v>720</v>
      </c>
      <c r="I8" s="3">
        <v>0</v>
      </c>
      <c r="K8" s="3">
        <v>0</v>
      </c>
      <c r="M8" s="3">
        <v>0</v>
      </c>
      <c r="O8" s="3">
        <v>40420369440</v>
      </c>
      <c r="Q8" s="3">
        <v>0</v>
      </c>
      <c r="S8" s="3">
        <v>40420369440</v>
      </c>
    </row>
    <row r="9" spans="1:19" ht="18.75" x14ac:dyDescent="0.45">
      <c r="A9" s="2" t="s">
        <v>265</v>
      </c>
      <c r="C9" s="1" t="s">
        <v>79</v>
      </c>
      <c r="E9" s="3">
        <v>1800000</v>
      </c>
      <c r="G9" s="3">
        <v>1930</v>
      </c>
      <c r="I9" s="3">
        <v>0</v>
      </c>
      <c r="K9" s="3">
        <v>0</v>
      </c>
      <c r="M9" s="3">
        <v>0</v>
      </c>
      <c r="O9" s="3">
        <v>3474000000</v>
      </c>
      <c r="Q9" s="3">
        <v>0</v>
      </c>
      <c r="S9" s="3">
        <v>3474000000</v>
      </c>
    </row>
    <row r="10" spans="1:19" ht="18.75" x14ac:dyDescent="0.45">
      <c r="A10" s="2" t="s">
        <v>18</v>
      </c>
      <c r="C10" s="1" t="s">
        <v>266</v>
      </c>
      <c r="E10" s="3">
        <v>59405940</v>
      </c>
      <c r="G10" s="3">
        <v>300</v>
      </c>
      <c r="I10" s="3">
        <v>0</v>
      </c>
      <c r="K10" s="3">
        <v>0</v>
      </c>
      <c r="M10" s="3">
        <v>0</v>
      </c>
      <c r="O10" s="3">
        <v>17821782000</v>
      </c>
      <c r="Q10" s="3">
        <v>0</v>
      </c>
      <c r="S10" s="3">
        <v>17821782000</v>
      </c>
    </row>
    <row r="11" spans="1:19" ht="18.75" x14ac:dyDescent="0.45">
      <c r="A11" s="2" t="s">
        <v>19</v>
      </c>
      <c r="C11" s="1" t="s">
        <v>267</v>
      </c>
      <c r="E11" s="3">
        <v>5487000</v>
      </c>
      <c r="G11" s="3">
        <v>17500</v>
      </c>
      <c r="I11" s="3">
        <v>0</v>
      </c>
      <c r="K11" s="3">
        <v>0</v>
      </c>
      <c r="M11" s="3">
        <v>0</v>
      </c>
      <c r="O11" s="3">
        <v>96022500000</v>
      </c>
      <c r="Q11" s="3">
        <v>10120018382</v>
      </c>
      <c r="S11" s="3">
        <v>85902481618</v>
      </c>
    </row>
    <row r="12" spans="1:19" ht="18.75" x14ac:dyDescent="0.45">
      <c r="A12" s="2" t="s">
        <v>268</v>
      </c>
      <c r="C12" s="1" t="s">
        <v>269</v>
      </c>
      <c r="E12" s="3">
        <v>325402</v>
      </c>
      <c r="G12" s="3">
        <v>430</v>
      </c>
      <c r="I12" s="3">
        <v>0</v>
      </c>
      <c r="K12" s="3">
        <v>0</v>
      </c>
      <c r="M12" s="3">
        <v>0</v>
      </c>
      <c r="O12" s="3">
        <v>139922860</v>
      </c>
      <c r="Q12" s="3">
        <v>667662</v>
      </c>
      <c r="S12" s="3">
        <v>139255198</v>
      </c>
    </row>
    <row r="13" spans="1:19" ht="18.75" x14ac:dyDescent="0.45">
      <c r="A13" s="2" t="s">
        <v>15</v>
      </c>
      <c r="C13" s="1" t="s">
        <v>270</v>
      </c>
      <c r="E13" s="3">
        <v>2500000</v>
      </c>
      <c r="G13" s="3">
        <v>1700</v>
      </c>
      <c r="I13" s="3">
        <v>0</v>
      </c>
      <c r="K13" s="3">
        <v>0</v>
      </c>
      <c r="M13" s="3">
        <v>0</v>
      </c>
      <c r="O13" s="3">
        <v>4250000000</v>
      </c>
      <c r="Q13" s="3">
        <v>88363514</v>
      </c>
      <c r="S13" s="3">
        <v>4161636486</v>
      </c>
    </row>
    <row r="14" spans="1:19" ht="18.75" x14ac:dyDescent="0.45">
      <c r="A14" s="2" t="s">
        <v>341</v>
      </c>
      <c r="C14" s="1" t="s">
        <v>342</v>
      </c>
      <c r="E14" s="3">
        <v>487840</v>
      </c>
      <c r="G14" s="3">
        <v>2103</v>
      </c>
      <c r="I14" s="3">
        <v>0</v>
      </c>
      <c r="K14" s="3">
        <v>0</v>
      </c>
      <c r="M14" s="3">
        <v>0</v>
      </c>
      <c r="O14" s="3">
        <v>1025440500</v>
      </c>
      <c r="Q14" s="3">
        <v>0</v>
      </c>
      <c r="S14" s="3">
        <f>O14</f>
        <v>1025440500</v>
      </c>
    </row>
    <row r="15" spans="1:19" ht="18.75" thickBot="1" x14ac:dyDescent="0.45">
      <c r="I15" s="12">
        <f>SUM(I8:I14)</f>
        <v>0</v>
      </c>
      <c r="K15" s="12">
        <f>SUM(K8:K14)</f>
        <v>0</v>
      </c>
      <c r="M15" s="12">
        <f>SUM(M8:M14)</f>
        <v>0</v>
      </c>
      <c r="O15" s="12">
        <f>SUM(O8:O14)</f>
        <v>163154014800</v>
      </c>
      <c r="Q15" s="12">
        <f>SUM(Q8:Q14)</f>
        <v>10209049558</v>
      </c>
      <c r="S15" s="12">
        <f>SUM(S8:S14)</f>
        <v>152944965242</v>
      </c>
    </row>
    <row r="16" spans="1:19" ht="18.75" thickTop="1" x14ac:dyDescent="0.4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8"/>
  <sheetViews>
    <sheetView rightToLeft="1" topLeftCell="A2" workbookViewId="0">
      <selection activeCell="Q20" sqref="Q20:Q46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30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236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20" t="s">
        <v>3</v>
      </c>
      <c r="C6" s="18" t="s">
        <v>237</v>
      </c>
      <c r="D6" s="18" t="s">
        <v>237</v>
      </c>
      <c r="E6" s="18" t="s">
        <v>237</v>
      </c>
      <c r="F6" s="18" t="s">
        <v>237</v>
      </c>
      <c r="G6" s="18" t="s">
        <v>237</v>
      </c>
      <c r="H6" s="18" t="s">
        <v>237</v>
      </c>
      <c r="I6" s="18" t="s">
        <v>237</v>
      </c>
      <c r="K6" s="18" t="s">
        <v>238</v>
      </c>
      <c r="L6" s="18" t="s">
        <v>238</v>
      </c>
      <c r="M6" s="18" t="s">
        <v>238</v>
      </c>
      <c r="N6" s="18" t="s">
        <v>238</v>
      </c>
      <c r="O6" s="18" t="s">
        <v>238</v>
      </c>
      <c r="P6" s="18" t="s">
        <v>238</v>
      </c>
      <c r="Q6" s="18" t="s">
        <v>238</v>
      </c>
    </row>
    <row r="7" spans="1:17" ht="27.75" x14ac:dyDescent="0.4">
      <c r="A7" s="18" t="s">
        <v>3</v>
      </c>
      <c r="C7" s="21" t="s">
        <v>7</v>
      </c>
      <c r="E7" s="21" t="s">
        <v>271</v>
      </c>
      <c r="G7" s="21" t="s">
        <v>272</v>
      </c>
      <c r="I7" s="21" t="s">
        <v>273</v>
      </c>
      <c r="K7" s="21" t="s">
        <v>7</v>
      </c>
      <c r="M7" s="21" t="s">
        <v>271</v>
      </c>
      <c r="O7" s="21" t="s">
        <v>272</v>
      </c>
      <c r="Q7" s="27" t="s">
        <v>273</v>
      </c>
    </row>
    <row r="8" spans="1:17" ht="18.75" x14ac:dyDescent="0.45">
      <c r="A8" s="2" t="s">
        <v>23</v>
      </c>
      <c r="C8" s="8">
        <v>1251812</v>
      </c>
      <c r="D8" s="8"/>
      <c r="E8" s="8">
        <v>245613935965</v>
      </c>
      <c r="F8" s="8"/>
      <c r="G8" s="8">
        <v>246414372648</v>
      </c>
      <c r="H8" s="8"/>
      <c r="I8" s="8">
        <v>-800436682</v>
      </c>
      <c r="J8" s="8"/>
      <c r="K8" s="8">
        <v>1251812</v>
      </c>
      <c r="L8" s="8"/>
      <c r="M8" s="8">
        <v>245613935965</v>
      </c>
      <c r="N8" s="8"/>
      <c r="O8" s="8">
        <v>246172215955</v>
      </c>
      <c r="P8" s="8"/>
      <c r="Q8" s="28">
        <v>-558279989</v>
      </c>
    </row>
    <row r="9" spans="1:17" ht="18.75" x14ac:dyDescent="0.45">
      <c r="A9" s="2" t="s">
        <v>24</v>
      </c>
      <c r="C9" s="8">
        <v>5000000</v>
      </c>
      <c r="D9" s="8"/>
      <c r="E9" s="8">
        <v>57781303125</v>
      </c>
      <c r="F9" s="8"/>
      <c r="G9" s="8">
        <v>57918831153</v>
      </c>
      <c r="H9" s="8"/>
      <c r="I9" s="8">
        <v>-137528028</v>
      </c>
      <c r="J9" s="8"/>
      <c r="K9" s="8">
        <v>5000000</v>
      </c>
      <c r="L9" s="8"/>
      <c r="M9" s="8">
        <v>57781303125</v>
      </c>
      <c r="N9" s="8"/>
      <c r="O9" s="8">
        <v>57877470741</v>
      </c>
      <c r="P9" s="8"/>
      <c r="Q9" s="28">
        <v>-96167616</v>
      </c>
    </row>
    <row r="10" spans="1:17" ht="18.75" x14ac:dyDescent="0.45">
      <c r="A10" s="2" t="s">
        <v>25</v>
      </c>
      <c r="C10" s="8">
        <v>6989940</v>
      </c>
      <c r="D10" s="8"/>
      <c r="E10" s="8">
        <v>100867990507</v>
      </c>
      <c r="F10" s="8"/>
      <c r="G10" s="8">
        <v>101218491345</v>
      </c>
      <c r="H10" s="8"/>
      <c r="I10" s="8">
        <v>-350500837</v>
      </c>
      <c r="J10" s="8"/>
      <c r="K10" s="8">
        <v>6989940</v>
      </c>
      <c r="L10" s="8"/>
      <c r="M10" s="8">
        <v>100867990507</v>
      </c>
      <c r="N10" s="8"/>
      <c r="O10" s="8">
        <v>99666055634</v>
      </c>
      <c r="P10" s="8"/>
      <c r="Q10" s="28">
        <f>1201934873+4908</f>
        <v>1201939781</v>
      </c>
    </row>
    <row r="11" spans="1:17" ht="18.75" x14ac:dyDescent="0.45">
      <c r="A11" s="2" t="s">
        <v>27</v>
      </c>
      <c r="C11" s="8">
        <v>3500000</v>
      </c>
      <c r="D11" s="8"/>
      <c r="E11" s="8">
        <v>34958437500</v>
      </c>
      <c r="F11" s="8"/>
      <c r="G11" s="8">
        <v>35029192223</v>
      </c>
      <c r="H11" s="8"/>
      <c r="I11" s="8">
        <v>-70754723</v>
      </c>
      <c r="J11" s="8"/>
      <c r="K11" s="8">
        <v>3500000</v>
      </c>
      <c r="L11" s="8"/>
      <c r="M11" s="8">
        <v>34958437500</v>
      </c>
      <c r="N11" s="8"/>
      <c r="O11" s="8">
        <v>35029192223</v>
      </c>
      <c r="P11" s="8"/>
      <c r="Q11" s="28">
        <v>-70754723</v>
      </c>
    </row>
    <row r="12" spans="1:17" ht="18.75" x14ac:dyDescent="0.45">
      <c r="A12" s="2" t="s">
        <v>22</v>
      </c>
      <c r="C12" s="8">
        <v>7000000</v>
      </c>
      <c r="D12" s="8"/>
      <c r="E12" s="8">
        <v>74531388750</v>
      </c>
      <c r="F12" s="8"/>
      <c r="G12" s="8">
        <v>74502846251</v>
      </c>
      <c r="H12" s="8"/>
      <c r="I12" s="8">
        <v>28542499</v>
      </c>
      <c r="J12" s="8"/>
      <c r="K12" s="8">
        <v>7000000</v>
      </c>
      <c r="L12" s="8"/>
      <c r="M12" s="8">
        <v>74531388750</v>
      </c>
      <c r="N12" s="8"/>
      <c r="O12" s="8">
        <v>74702866647</v>
      </c>
      <c r="P12" s="8"/>
      <c r="Q12" s="28">
        <v>-171477897</v>
      </c>
    </row>
    <row r="13" spans="1:17" ht="18.75" x14ac:dyDescent="0.45">
      <c r="A13" s="2" t="s">
        <v>26</v>
      </c>
      <c r="C13" s="8">
        <v>3498656</v>
      </c>
      <c r="D13" s="8"/>
      <c r="E13" s="8">
        <v>11417745426</v>
      </c>
      <c r="F13" s="8"/>
      <c r="G13" s="8">
        <v>15268134784</v>
      </c>
      <c r="H13" s="8"/>
      <c r="I13" s="8">
        <v>-3850389357</v>
      </c>
      <c r="J13" s="8"/>
      <c r="K13" s="8">
        <v>3498656</v>
      </c>
      <c r="L13" s="8"/>
      <c r="M13" s="8">
        <v>11417745426</v>
      </c>
      <c r="N13" s="8"/>
      <c r="O13" s="8">
        <v>15268134784</v>
      </c>
      <c r="P13" s="8"/>
      <c r="Q13" s="28">
        <v>-3850389357</v>
      </c>
    </row>
    <row r="14" spans="1:17" ht="18.75" x14ac:dyDescent="0.45">
      <c r="A14" s="2" t="s">
        <v>19</v>
      </c>
      <c r="C14" s="8">
        <v>5487000</v>
      </c>
      <c r="D14" s="8"/>
      <c r="E14" s="8">
        <v>1094077629181</v>
      </c>
      <c r="F14" s="8"/>
      <c r="G14" s="8">
        <v>1075805548809</v>
      </c>
      <c r="H14" s="8"/>
      <c r="I14" s="8">
        <v>18272080372</v>
      </c>
      <c r="J14" s="8"/>
      <c r="K14" s="8">
        <v>5487000</v>
      </c>
      <c r="L14" s="8"/>
      <c r="M14" s="8">
        <v>1094077629181</v>
      </c>
      <c r="N14" s="8"/>
      <c r="O14" s="8">
        <v>1007353426816</v>
      </c>
      <c r="P14" s="8"/>
      <c r="Q14" s="28">
        <v>86724202365</v>
      </c>
    </row>
    <row r="15" spans="1:17" ht="18.75" x14ac:dyDescent="0.45">
      <c r="A15" s="2" t="s">
        <v>21</v>
      </c>
      <c r="C15" s="8">
        <v>31487911</v>
      </c>
      <c r="D15" s="8"/>
      <c r="E15" s="8">
        <v>134060289612</v>
      </c>
      <c r="F15" s="8"/>
      <c r="G15" s="8">
        <v>130206846222</v>
      </c>
      <c r="H15" s="8"/>
      <c r="I15" s="8">
        <v>3853443390</v>
      </c>
      <c r="J15" s="8"/>
      <c r="K15" s="8">
        <v>31487911</v>
      </c>
      <c r="L15" s="8"/>
      <c r="M15" s="8">
        <v>134060289612</v>
      </c>
      <c r="N15" s="8"/>
      <c r="O15" s="8">
        <v>145405784979</v>
      </c>
      <c r="P15" s="8"/>
      <c r="Q15" s="28">
        <v>-11345495366</v>
      </c>
    </row>
    <row r="16" spans="1:17" ht="18.75" x14ac:dyDescent="0.45">
      <c r="A16" s="2" t="s">
        <v>18</v>
      </c>
      <c r="C16" s="8">
        <v>59405940</v>
      </c>
      <c r="D16" s="8"/>
      <c r="E16" s="8">
        <v>830986423373</v>
      </c>
      <c r="F16" s="8"/>
      <c r="G16" s="8">
        <v>817109091828</v>
      </c>
      <c r="H16" s="8"/>
      <c r="I16" s="8">
        <v>13877331545</v>
      </c>
      <c r="J16" s="8"/>
      <c r="K16" s="8">
        <v>59405940</v>
      </c>
      <c r="L16" s="8"/>
      <c r="M16" s="8">
        <v>830986423373</v>
      </c>
      <c r="N16" s="8"/>
      <c r="O16" s="8">
        <v>780238653285</v>
      </c>
      <c r="P16" s="8"/>
      <c r="Q16" s="28">
        <v>50747770088</v>
      </c>
    </row>
    <row r="17" spans="1:17" ht="18.75" x14ac:dyDescent="0.45">
      <c r="A17" s="2" t="s">
        <v>16</v>
      </c>
      <c r="C17" s="8">
        <v>38137</v>
      </c>
      <c r="D17" s="8"/>
      <c r="E17" s="8">
        <v>26537059</v>
      </c>
      <c r="F17" s="8"/>
      <c r="G17" s="8">
        <v>26537059</v>
      </c>
      <c r="H17" s="8"/>
      <c r="I17" s="8">
        <v>0</v>
      </c>
      <c r="J17" s="8"/>
      <c r="K17" s="8">
        <v>38137</v>
      </c>
      <c r="L17" s="8"/>
      <c r="M17" s="8">
        <v>26537059</v>
      </c>
      <c r="N17" s="8"/>
      <c r="O17" s="8">
        <v>26537059</v>
      </c>
      <c r="P17" s="8"/>
      <c r="Q17" s="28">
        <v>0</v>
      </c>
    </row>
    <row r="18" spans="1:17" ht="18.75" x14ac:dyDescent="0.45">
      <c r="A18" s="2" t="s">
        <v>17</v>
      </c>
      <c r="C18" s="8">
        <v>108054</v>
      </c>
      <c r="D18" s="8"/>
      <c r="E18" s="8">
        <v>53705539</v>
      </c>
      <c r="F18" s="8"/>
      <c r="G18" s="8">
        <v>53705539</v>
      </c>
      <c r="H18" s="8"/>
      <c r="I18" s="8">
        <v>0</v>
      </c>
      <c r="J18" s="8"/>
      <c r="K18" s="8">
        <v>108054</v>
      </c>
      <c r="L18" s="8"/>
      <c r="M18" s="8">
        <v>53705539</v>
      </c>
      <c r="N18" s="8"/>
      <c r="O18" s="8">
        <v>53705539</v>
      </c>
      <c r="P18" s="8"/>
      <c r="Q18" s="28">
        <v>0</v>
      </c>
    </row>
    <row r="19" spans="1:17" ht="18.75" x14ac:dyDescent="0.45">
      <c r="A19" s="2" t="s">
        <v>20</v>
      </c>
      <c r="C19" s="8">
        <v>2635520</v>
      </c>
      <c r="D19" s="8"/>
      <c r="E19" s="8">
        <v>13067755216</v>
      </c>
      <c r="F19" s="8"/>
      <c r="G19" s="8">
        <v>11683856336</v>
      </c>
      <c r="H19" s="8"/>
      <c r="I19" s="8">
        <v>1383898880</v>
      </c>
      <c r="J19" s="8"/>
      <c r="K19" s="8">
        <v>2635520</v>
      </c>
      <c r="L19" s="8"/>
      <c r="M19" s="8">
        <v>13067755216</v>
      </c>
      <c r="N19" s="8"/>
      <c r="O19" s="8">
        <v>11772899271</v>
      </c>
      <c r="P19" s="8"/>
      <c r="Q19" s="28">
        <v>1294855945</v>
      </c>
    </row>
    <row r="20" spans="1:17" ht="18.75" x14ac:dyDescent="0.45">
      <c r="A20" s="2" t="s">
        <v>90</v>
      </c>
      <c r="C20" s="8">
        <v>100</v>
      </c>
      <c r="D20" s="8"/>
      <c r="E20" s="8">
        <v>100981693</v>
      </c>
      <c r="F20" s="8"/>
      <c r="G20" s="8">
        <v>100981693</v>
      </c>
      <c r="H20" s="8"/>
      <c r="I20" s="8">
        <v>0</v>
      </c>
      <c r="J20" s="8"/>
      <c r="K20" s="8">
        <v>100</v>
      </c>
      <c r="L20" s="8"/>
      <c r="M20" s="8">
        <v>100981693</v>
      </c>
      <c r="N20" s="8"/>
      <c r="O20" s="8">
        <v>100981693</v>
      </c>
      <c r="P20" s="8"/>
      <c r="Q20" s="28">
        <v>0</v>
      </c>
    </row>
    <row r="21" spans="1:17" ht="18.75" x14ac:dyDescent="0.45">
      <c r="A21" s="2" t="s">
        <v>121</v>
      </c>
      <c r="C21" s="8">
        <v>1500</v>
      </c>
      <c r="D21" s="8"/>
      <c r="E21" s="8">
        <v>1499726625</v>
      </c>
      <c r="F21" s="8"/>
      <c r="G21" s="8">
        <v>1499726625</v>
      </c>
      <c r="H21" s="8"/>
      <c r="I21" s="8">
        <v>0</v>
      </c>
      <c r="J21" s="8"/>
      <c r="K21" s="8">
        <v>1500</v>
      </c>
      <c r="L21" s="8"/>
      <c r="M21" s="8">
        <v>1499726625</v>
      </c>
      <c r="N21" s="8"/>
      <c r="O21" s="8">
        <v>1499726625</v>
      </c>
      <c r="P21" s="8"/>
      <c r="Q21" s="28">
        <v>0</v>
      </c>
    </row>
    <row r="22" spans="1:17" ht="18.75" x14ac:dyDescent="0.45">
      <c r="A22" s="2" t="s">
        <v>66</v>
      </c>
      <c r="C22" s="8">
        <v>25500</v>
      </c>
      <c r="D22" s="8"/>
      <c r="E22" s="8">
        <v>23974068912</v>
      </c>
      <c r="F22" s="8"/>
      <c r="G22" s="8">
        <v>23682656740</v>
      </c>
      <c r="H22" s="8"/>
      <c r="I22" s="8">
        <v>291412172</v>
      </c>
      <c r="J22" s="8"/>
      <c r="K22" s="8">
        <v>25500</v>
      </c>
      <c r="L22" s="8"/>
      <c r="M22" s="8">
        <v>23974068912</v>
      </c>
      <c r="N22" s="8"/>
      <c r="O22" s="8">
        <v>20187240396</v>
      </c>
      <c r="P22" s="8"/>
      <c r="Q22" s="28">
        <v>3786828513</v>
      </c>
    </row>
    <row r="23" spans="1:17" ht="18.75" x14ac:dyDescent="0.45">
      <c r="A23" s="2" t="s">
        <v>51</v>
      </c>
      <c r="C23" s="8">
        <v>3466000</v>
      </c>
      <c r="D23" s="8"/>
      <c r="E23" s="8">
        <v>3169139231070</v>
      </c>
      <c r="F23" s="8"/>
      <c r="G23" s="8">
        <v>3127411137886</v>
      </c>
      <c r="H23" s="8"/>
      <c r="I23" s="8">
        <v>41728093184</v>
      </c>
      <c r="J23" s="8"/>
      <c r="K23" s="8">
        <v>3466000</v>
      </c>
      <c r="L23" s="8"/>
      <c r="M23" s="8">
        <v>3169139231070</v>
      </c>
      <c r="N23" s="8"/>
      <c r="O23" s="8">
        <v>2999947776000</v>
      </c>
      <c r="P23" s="8"/>
      <c r="Q23" s="28">
        <v>169191455070</v>
      </c>
    </row>
    <row r="24" spans="1:17" ht="18.75" x14ac:dyDescent="0.45">
      <c r="A24" s="2" t="s">
        <v>84</v>
      </c>
      <c r="C24" s="8">
        <v>2000000</v>
      </c>
      <c r="D24" s="8"/>
      <c r="E24" s="8">
        <v>1999637500000</v>
      </c>
      <c r="F24" s="8"/>
      <c r="G24" s="8">
        <v>1999637500000</v>
      </c>
      <c r="H24" s="8"/>
      <c r="I24" s="8">
        <v>0</v>
      </c>
      <c r="J24" s="8"/>
      <c r="K24" s="8">
        <v>2000000</v>
      </c>
      <c r="L24" s="8"/>
      <c r="M24" s="8">
        <v>1999637500000</v>
      </c>
      <c r="N24" s="8"/>
      <c r="O24" s="8">
        <v>2000000000000</v>
      </c>
      <c r="P24" s="8"/>
      <c r="Q24" s="28">
        <v>-362500000</v>
      </c>
    </row>
    <row r="25" spans="1:17" ht="18.75" x14ac:dyDescent="0.45">
      <c r="A25" s="2" t="s">
        <v>60</v>
      </c>
      <c r="C25" s="8">
        <v>154095</v>
      </c>
      <c r="D25" s="8"/>
      <c r="E25" s="8">
        <v>154067070281</v>
      </c>
      <c r="F25" s="8"/>
      <c r="G25" s="8">
        <v>154067070281</v>
      </c>
      <c r="H25" s="8"/>
      <c r="I25" s="8">
        <v>0</v>
      </c>
      <c r="J25" s="8"/>
      <c r="K25" s="8">
        <v>154095</v>
      </c>
      <c r="L25" s="8"/>
      <c r="M25" s="8">
        <v>154067070281</v>
      </c>
      <c r="N25" s="8"/>
      <c r="O25" s="8">
        <v>147466836990</v>
      </c>
      <c r="P25" s="8"/>
      <c r="Q25" s="28">
        <v>6600233291</v>
      </c>
    </row>
    <row r="26" spans="1:17" ht="18.75" x14ac:dyDescent="0.45">
      <c r="A26" s="2" t="s">
        <v>108</v>
      </c>
      <c r="C26" s="8">
        <v>4100</v>
      </c>
      <c r="D26" s="8"/>
      <c r="E26" s="8">
        <v>4099256875</v>
      </c>
      <c r="F26" s="8"/>
      <c r="G26" s="8">
        <v>3976279168</v>
      </c>
      <c r="H26" s="8"/>
      <c r="I26" s="8">
        <v>122977707</v>
      </c>
      <c r="J26" s="8"/>
      <c r="K26" s="8">
        <v>4100</v>
      </c>
      <c r="L26" s="8"/>
      <c r="M26" s="8">
        <v>4099256875</v>
      </c>
      <c r="N26" s="8"/>
      <c r="O26" s="8">
        <v>3812308893</v>
      </c>
      <c r="P26" s="8"/>
      <c r="Q26" s="28">
        <v>286947982</v>
      </c>
    </row>
    <row r="27" spans="1:17" ht="18.75" x14ac:dyDescent="0.45">
      <c r="A27" s="2" t="s">
        <v>57</v>
      </c>
      <c r="C27" s="8">
        <v>2500000</v>
      </c>
      <c r="D27" s="8"/>
      <c r="E27" s="8">
        <v>2499546875000</v>
      </c>
      <c r="F27" s="8"/>
      <c r="G27" s="8">
        <v>2499546875000</v>
      </c>
      <c r="H27" s="8"/>
      <c r="I27" s="8">
        <v>0</v>
      </c>
      <c r="J27" s="8"/>
      <c r="K27" s="8">
        <v>2500000</v>
      </c>
      <c r="L27" s="8"/>
      <c r="M27" s="8">
        <v>2499546875000</v>
      </c>
      <c r="N27" s="8"/>
      <c r="O27" s="8">
        <v>2500000000000</v>
      </c>
      <c r="P27" s="8"/>
      <c r="Q27" s="28">
        <v>-453125000</v>
      </c>
    </row>
    <row r="28" spans="1:17" ht="18.75" x14ac:dyDescent="0.45">
      <c r="A28" s="2" t="s">
        <v>78</v>
      </c>
      <c r="C28" s="8">
        <v>6500000</v>
      </c>
      <c r="D28" s="8"/>
      <c r="E28" s="8">
        <v>6498821875000</v>
      </c>
      <c r="F28" s="8"/>
      <c r="G28" s="8">
        <v>6498821875000</v>
      </c>
      <c r="H28" s="8"/>
      <c r="I28" s="8">
        <v>0</v>
      </c>
      <c r="J28" s="8"/>
      <c r="K28" s="8">
        <v>6500000</v>
      </c>
      <c r="L28" s="8"/>
      <c r="M28" s="8">
        <v>6498821875000</v>
      </c>
      <c r="N28" s="8"/>
      <c r="O28" s="8">
        <v>6500000000000</v>
      </c>
      <c r="P28" s="8"/>
      <c r="Q28" s="28">
        <v>-1178125000</v>
      </c>
    </row>
    <row r="29" spans="1:17" ht="18.75" x14ac:dyDescent="0.45">
      <c r="A29" s="2" t="s">
        <v>48</v>
      </c>
      <c r="C29" s="8">
        <v>3490000</v>
      </c>
      <c r="D29" s="8"/>
      <c r="E29" s="8">
        <v>3824041968102</v>
      </c>
      <c r="F29" s="8"/>
      <c r="G29" s="8">
        <v>3771060327660</v>
      </c>
      <c r="H29" s="8"/>
      <c r="I29" s="8">
        <v>52981640442</v>
      </c>
      <c r="J29" s="8"/>
      <c r="K29" s="8">
        <v>3490000</v>
      </c>
      <c r="L29" s="8"/>
      <c r="M29" s="8">
        <v>3824041968102</v>
      </c>
      <c r="N29" s="8"/>
      <c r="O29" s="8">
        <v>3503188710000</v>
      </c>
      <c r="P29" s="8"/>
      <c r="Q29" s="28">
        <v>320853258102</v>
      </c>
    </row>
    <row r="30" spans="1:17" ht="18.75" x14ac:dyDescent="0.45">
      <c r="A30" s="2" t="s">
        <v>99</v>
      </c>
      <c r="C30" s="8">
        <v>2105500</v>
      </c>
      <c r="D30" s="8"/>
      <c r="E30" s="8">
        <v>2010430153476</v>
      </c>
      <c r="F30" s="8"/>
      <c r="G30" s="8">
        <v>2006537789595</v>
      </c>
      <c r="H30" s="8"/>
      <c r="I30" s="8">
        <v>3892363881</v>
      </c>
      <c r="J30" s="8"/>
      <c r="K30" s="8">
        <v>2105500</v>
      </c>
      <c r="L30" s="8"/>
      <c r="M30" s="8">
        <v>2010430153476</v>
      </c>
      <c r="N30" s="8"/>
      <c r="O30" s="8">
        <v>1999993395000</v>
      </c>
      <c r="P30" s="8"/>
      <c r="Q30" s="28">
        <v>10436758476</v>
      </c>
    </row>
    <row r="31" spans="1:17" ht="18.75" x14ac:dyDescent="0.45">
      <c r="A31" s="2" t="s">
        <v>102</v>
      </c>
      <c r="C31" s="8">
        <v>4332000</v>
      </c>
      <c r="D31" s="8"/>
      <c r="E31" s="8">
        <v>4284507004327</v>
      </c>
      <c r="F31" s="8"/>
      <c r="G31" s="8">
        <v>4114654083750</v>
      </c>
      <c r="H31" s="8"/>
      <c r="I31" s="8">
        <v>169852920577</v>
      </c>
      <c r="J31" s="8"/>
      <c r="K31" s="8">
        <v>4332000</v>
      </c>
      <c r="L31" s="8"/>
      <c r="M31" s="8">
        <v>4284507004327</v>
      </c>
      <c r="N31" s="8"/>
      <c r="O31" s="8">
        <v>3999149115384</v>
      </c>
      <c r="P31" s="8"/>
      <c r="Q31" s="28">
        <v>285357888943</v>
      </c>
    </row>
    <row r="32" spans="1:17" ht="18.75" x14ac:dyDescent="0.45">
      <c r="A32" s="2" t="s">
        <v>81</v>
      </c>
      <c r="C32" s="8">
        <v>2000000</v>
      </c>
      <c r="D32" s="8"/>
      <c r="E32" s="8">
        <v>1999637500000</v>
      </c>
      <c r="F32" s="8"/>
      <c r="G32" s="8">
        <v>1999637500000</v>
      </c>
      <c r="H32" s="8"/>
      <c r="I32" s="8">
        <v>0</v>
      </c>
      <c r="J32" s="8"/>
      <c r="K32" s="8">
        <v>2000000</v>
      </c>
      <c r="L32" s="8"/>
      <c r="M32" s="8">
        <v>1999637500000</v>
      </c>
      <c r="N32" s="8"/>
      <c r="O32" s="8">
        <v>2000000000000</v>
      </c>
      <c r="P32" s="8"/>
      <c r="Q32" s="28">
        <v>-362500000</v>
      </c>
    </row>
    <row r="33" spans="1:17" ht="18.75" x14ac:dyDescent="0.45">
      <c r="A33" s="2" t="s">
        <v>111</v>
      </c>
      <c r="C33" s="8">
        <v>3200000</v>
      </c>
      <c r="D33" s="8"/>
      <c r="E33" s="8">
        <v>3199420000000</v>
      </c>
      <c r="F33" s="8"/>
      <c r="G33" s="8">
        <v>3199420000000</v>
      </c>
      <c r="H33" s="8"/>
      <c r="I33" s="8">
        <v>0</v>
      </c>
      <c r="J33" s="8"/>
      <c r="K33" s="8">
        <v>3200000</v>
      </c>
      <c r="L33" s="8"/>
      <c r="M33" s="8">
        <v>3199420000000</v>
      </c>
      <c r="N33" s="8"/>
      <c r="O33" s="8">
        <v>2946653022320</v>
      </c>
      <c r="P33" s="8"/>
      <c r="Q33" s="28">
        <v>252766977680</v>
      </c>
    </row>
    <row r="34" spans="1:17" ht="18.75" x14ac:dyDescent="0.45">
      <c r="A34" s="2" t="s">
        <v>87</v>
      </c>
      <c r="C34" s="8">
        <v>3000000</v>
      </c>
      <c r="D34" s="8"/>
      <c r="E34" s="8">
        <v>2999456250000</v>
      </c>
      <c r="F34" s="8"/>
      <c r="G34" s="8">
        <v>2999456250000</v>
      </c>
      <c r="H34" s="8"/>
      <c r="I34" s="8">
        <v>0</v>
      </c>
      <c r="J34" s="8"/>
      <c r="K34" s="8">
        <v>3000000</v>
      </c>
      <c r="L34" s="8"/>
      <c r="M34" s="8">
        <v>2999456250000</v>
      </c>
      <c r="N34" s="8"/>
      <c r="O34" s="8">
        <v>3000000000000</v>
      </c>
      <c r="P34" s="8"/>
      <c r="Q34" s="28">
        <v>-543750000</v>
      </c>
    </row>
    <row r="35" spans="1:17" ht="18.75" x14ac:dyDescent="0.45">
      <c r="A35" s="2" t="s">
        <v>96</v>
      </c>
      <c r="C35" s="8">
        <v>1300000</v>
      </c>
      <c r="D35" s="8"/>
      <c r="E35" s="8">
        <v>1281374008858</v>
      </c>
      <c r="F35" s="8"/>
      <c r="G35" s="8">
        <v>1279037032511</v>
      </c>
      <c r="H35" s="8"/>
      <c r="I35" s="8">
        <v>2336976347</v>
      </c>
      <c r="J35" s="8"/>
      <c r="K35" s="8">
        <v>1300000</v>
      </c>
      <c r="L35" s="8"/>
      <c r="M35" s="8">
        <v>1281374008858</v>
      </c>
      <c r="N35" s="8"/>
      <c r="O35" s="8">
        <v>1273012000000</v>
      </c>
      <c r="P35" s="8"/>
      <c r="Q35" s="28">
        <v>8362008858</v>
      </c>
    </row>
    <row r="36" spans="1:17" ht="18.75" x14ac:dyDescent="0.45">
      <c r="A36" s="2" t="s">
        <v>72</v>
      </c>
      <c r="C36" s="8">
        <v>45170</v>
      </c>
      <c r="D36" s="8"/>
      <c r="E36" s="8">
        <v>37032686608</v>
      </c>
      <c r="F36" s="8"/>
      <c r="G36" s="8">
        <v>36400421227</v>
      </c>
      <c r="H36" s="8"/>
      <c r="I36" s="8">
        <v>632265381</v>
      </c>
      <c r="J36" s="8"/>
      <c r="K36" s="8">
        <v>45170</v>
      </c>
      <c r="L36" s="8"/>
      <c r="M36" s="8">
        <v>37032686608</v>
      </c>
      <c r="N36" s="8"/>
      <c r="O36" s="8">
        <v>30258414668</v>
      </c>
      <c r="P36" s="8"/>
      <c r="Q36" s="28">
        <v>6774271940</v>
      </c>
    </row>
    <row r="37" spans="1:17" ht="18.75" x14ac:dyDescent="0.45">
      <c r="A37" s="2" t="s">
        <v>117</v>
      </c>
      <c r="C37" s="8">
        <v>1993999</v>
      </c>
      <c r="D37" s="8"/>
      <c r="E37" s="8">
        <v>1993637587681</v>
      </c>
      <c r="F37" s="8"/>
      <c r="G37" s="8">
        <v>1993637587681</v>
      </c>
      <c r="H37" s="8"/>
      <c r="I37" s="8">
        <v>0</v>
      </c>
      <c r="J37" s="8"/>
      <c r="K37" s="8">
        <v>1993999</v>
      </c>
      <c r="L37" s="8"/>
      <c r="M37" s="8">
        <v>1993637587681</v>
      </c>
      <c r="N37" s="8"/>
      <c r="O37" s="8">
        <v>1993999000000</v>
      </c>
      <c r="P37" s="8"/>
      <c r="Q37" s="28">
        <v>-361412318</v>
      </c>
    </row>
    <row r="38" spans="1:17" ht="18.75" x14ac:dyDescent="0.45">
      <c r="A38" s="2" t="s">
        <v>63</v>
      </c>
      <c r="C38" s="8">
        <v>166772</v>
      </c>
      <c r="D38" s="8"/>
      <c r="E38" s="8">
        <v>133895310795</v>
      </c>
      <c r="F38" s="8"/>
      <c r="G38" s="8">
        <v>132059483879</v>
      </c>
      <c r="H38" s="8"/>
      <c r="I38" s="8">
        <v>1835826916</v>
      </c>
      <c r="J38" s="8"/>
      <c r="K38" s="8">
        <v>166772</v>
      </c>
      <c r="L38" s="8"/>
      <c r="M38" s="8">
        <v>133895310795</v>
      </c>
      <c r="N38" s="8"/>
      <c r="O38" s="8">
        <v>112467325602</v>
      </c>
      <c r="P38" s="8"/>
      <c r="Q38" s="28">
        <v>21427985193</v>
      </c>
    </row>
    <row r="39" spans="1:17" ht="18.75" x14ac:dyDescent="0.45">
      <c r="A39" s="2" t="s">
        <v>44</v>
      </c>
      <c r="C39" s="8">
        <v>1839750</v>
      </c>
      <c r="D39" s="8"/>
      <c r="E39" s="8">
        <v>668867282391</v>
      </c>
      <c r="F39" s="8"/>
      <c r="G39" s="8">
        <v>662263691468</v>
      </c>
      <c r="H39" s="8"/>
      <c r="I39" s="8">
        <v>6603590923</v>
      </c>
      <c r="J39" s="8"/>
      <c r="K39" s="8">
        <v>1839750</v>
      </c>
      <c r="L39" s="8"/>
      <c r="M39" s="8">
        <v>668867282391</v>
      </c>
      <c r="N39" s="8"/>
      <c r="O39" s="8">
        <v>592479251644</v>
      </c>
      <c r="P39" s="8"/>
      <c r="Q39" s="28">
        <v>76388030747</v>
      </c>
    </row>
    <row r="40" spans="1:17" ht="18.75" x14ac:dyDescent="0.45">
      <c r="A40" s="2" t="s">
        <v>105</v>
      </c>
      <c r="C40" s="8">
        <v>1596900</v>
      </c>
      <c r="D40" s="8"/>
      <c r="E40" s="8">
        <v>1568039215870</v>
      </c>
      <c r="F40" s="8"/>
      <c r="G40" s="8">
        <v>1565182879575</v>
      </c>
      <c r="H40" s="8"/>
      <c r="I40" s="8">
        <v>2856336295</v>
      </c>
      <c r="J40" s="8"/>
      <c r="K40" s="8">
        <v>1596900</v>
      </c>
      <c r="L40" s="8"/>
      <c r="M40" s="8">
        <v>1568039215870</v>
      </c>
      <c r="N40" s="8"/>
      <c r="O40" s="8">
        <v>1582036700666</v>
      </c>
      <c r="P40" s="8"/>
      <c r="Q40" s="28">
        <v>-13997484795</v>
      </c>
    </row>
    <row r="41" spans="1:17" ht="18.75" x14ac:dyDescent="0.45">
      <c r="A41" s="2" t="s">
        <v>69</v>
      </c>
      <c r="C41" s="8">
        <v>156899</v>
      </c>
      <c r="D41" s="8"/>
      <c r="E41" s="8">
        <v>100554030278</v>
      </c>
      <c r="F41" s="8"/>
      <c r="G41" s="8">
        <v>98083318925</v>
      </c>
      <c r="H41" s="8"/>
      <c r="I41" s="8">
        <v>2470711353</v>
      </c>
      <c r="J41" s="8"/>
      <c r="K41" s="8">
        <v>156899</v>
      </c>
      <c r="L41" s="8"/>
      <c r="M41" s="8">
        <v>100554030278</v>
      </c>
      <c r="N41" s="8"/>
      <c r="O41" s="8">
        <v>83637896726</v>
      </c>
      <c r="P41" s="8"/>
      <c r="Q41" s="28">
        <v>16916133552</v>
      </c>
    </row>
    <row r="42" spans="1:17" ht="18.75" x14ac:dyDescent="0.45">
      <c r="A42" s="2" t="s">
        <v>54</v>
      </c>
      <c r="C42" s="8">
        <v>200</v>
      </c>
      <c r="D42" s="8"/>
      <c r="E42" s="8">
        <v>427830198</v>
      </c>
      <c r="F42" s="8"/>
      <c r="G42" s="8">
        <v>445120053</v>
      </c>
      <c r="H42" s="8"/>
      <c r="I42" s="8">
        <v>-17289854</v>
      </c>
      <c r="J42" s="8"/>
      <c r="K42" s="8">
        <v>200</v>
      </c>
      <c r="L42" s="8"/>
      <c r="M42" s="8">
        <v>427830198</v>
      </c>
      <c r="N42" s="8"/>
      <c r="O42" s="8">
        <v>402659260</v>
      </c>
      <c r="P42" s="8"/>
      <c r="Q42" s="28">
        <v>25170938</v>
      </c>
    </row>
    <row r="43" spans="1:17" ht="18.75" x14ac:dyDescent="0.45">
      <c r="A43" s="2" t="s">
        <v>120</v>
      </c>
      <c r="C43" s="8">
        <v>1999000</v>
      </c>
      <c r="D43" s="8"/>
      <c r="E43" s="8">
        <v>1998637681250</v>
      </c>
      <c r="F43" s="8"/>
      <c r="G43" s="8">
        <v>1998637681250</v>
      </c>
      <c r="H43" s="8"/>
      <c r="I43" s="8">
        <v>0</v>
      </c>
      <c r="J43" s="8"/>
      <c r="K43" s="8">
        <v>1999000</v>
      </c>
      <c r="L43" s="8"/>
      <c r="M43" s="8">
        <v>1998637681250</v>
      </c>
      <c r="N43" s="8"/>
      <c r="O43" s="8">
        <v>1999000000000</v>
      </c>
      <c r="P43" s="8"/>
      <c r="Q43" s="28">
        <v>-362318750</v>
      </c>
    </row>
    <row r="44" spans="1:17" ht="18.75" x14ac:dyDescent="0.45">
      <c r="A44" s="2" t="s">
        <v>124</v>
      </c>
      <c r="C44" s="8">
        <v>50</v>
      </c>
      <c r="D44" s="8"/>
      <c r="E44" s="8">
        <v>73674497</v>
      </c>
      <c r="F44" s="8"/>
      <c r="G44" s="8">
        <v>73781400</v>
      </c>
      <c r="H44" s="8"/>
      <c r="I44" s="8">
        <v>-106902</v>
      </c>
      <c r="J44" s="8"/>
      <c r="K44" s="8">
        <v>50</v>
      </c>
      <c r="L44" s="8"/>
      <c r="M44" s="8">
        <v>73674497</v>
      </c>
      <c r="N44" s="8"/>
      <c r="O44" s="8">
        <v>73781400</v>
      </c>
      <c r="P44" s="8"/>
      <c r="Q44" s="28">
        <v>-106902</v>
      </c>
    </row>
    <row r="45" spans="1:17" ht="18.75" x14ac:dyDescent="0.45">
      <c r="A45" s="2" t="s">
        <v>75</v>
      </c>
      <c r="C45" s="8">
        <v>38458</v>
      </c>
      <c r="D45" s="8"/>
      <c r="E45" s="8">
        <v>33452395654</v>
      </c>
      <c r="F45" s="8"/>
      <c r="G45" s="8">
        <v>32971373275</v>
      </c>
      <c r="H45" s="8"/>
      <c r="I45" s="8">
        <v>481022379</v>
      </c>
      <c r="J45" s="8"/>
      <c r="K45" s="8">
        <v>38458</v>
      </c>
      <c r="L45" s="8"/>
      <c r="M45" s="8">
        <v>33452395654</v>
      </c>
      <c r="N45" s="8"/>
      <c r="O45" s="8">
        <v>27498484444</v>
      </c>
      <c r="P45" s="8"/>
      <c r="Q45" s="28">
        <v>5953911210</v>
      </c>
    </row>
    <row r="46" spans="1:17" ht="18.75" x14ac:dyDescent="0.45">
      <c r="A46" s="2" t="s">
        <v>93</v>
      </c>
      <c r="C46" s="8">
        <v>3195000</v>
      </c>
      <c r="D46" s="8"/>
      <c r="E46" s="8">
        <v>2976737093593</v>
      </c>
      <c r="F46" s="8"/>
      <c r="G46" s="8">
        <v>2969163121624</v>
      </c>
      <c r="H46" s="8"/>
      <c r="I46" s="8">
        <v>7573971969</v>
      </c>
      <c r="J46" s="8"/>
      <c r="K46" s="8">
        <v>3195000</v>
      </c>
      <c r="L46" s="8"/>
      <c r="M46" s="8">
        <v>2976737093593</v>
      </c>
      <c r="N46" s="8"/>
      <c r="O46" s="8">
        <v>2936597282778</v>
      </c>
      <c r="P46" s="8"/>
      <c r="Q46" s="28">
        <v>40139810815</v>
      </c>
    </row>
    <row r="47" spans="1:17" ht="18.75" thickBot="1" x14ac:dyDescent="0.45">
      <c r="C47" s="13">
        <f>SUM(C8:C46)</f>
        <v>171513963</v>
      </c>
      <c r="E47" s="13">
        <f>SUM(E8:E46)</f>
        <v>46058551400287</v>
      </c>
      <c r="G47" s="13">
        <f>SUM(G8:G46)</f>
        <v>45732703000463</v>
      </c>
      <c r="I47" s="13">
        <f>SUM(I8:I46)</f>
        <v>325848399829</v>
      </c>
      <c r="K47" s="13">
        <f>SUM(K8:K46)</f>
        <v>171513963</v>
      </c>
      <c r="M47" s="13">
        <f>SUM(M8:M46)</f>
        <v>46058551400287</v>
      </c>
      <c r="O47" s="13">
        <f>SUM(O8:O46)</f>
        <v>44727028853422</v>
      </c>
      <c r="Q47" s="29">
        <f>SUM(Q8:Q46)</f>
        <v>1331522551776</v>
      </c>
    </row>
    <row r="48" spans="1:17" ht="18.7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2022-10-01T06:44:32Z</cp:lastPrinted>
  <dcterms:created xsi:type="dcterms:W3CDTF">2022-09-26T07:41:23Z</dcterms:created>
  <dcterms:modified xsi:type="dcterms:W3CDTF">2022-10-01T07:01:23Z</dcterms:modified>
</cp:coreProperties>
</file>