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صندوق سرمایه گذاری با درآمد ثابت نگین سامان\گزارش افشا پرتفو\"/>
    </mc:Choice>
  </mc:AlternateContent>
  <xr:revisionPtr revIDLastSave="0" documentId="13_ncr:1_{913FA4CA-4876-4AC5-AB10-4831CEF3A6A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6" i="12" l="1"/>
  <c r="M30" i="11"/>
  <c r="O30" i="11"/>
  <c r="I57" i="13"/>
  <c r="Q33" i="10"/>
  <c r="M16" i="9"/>
  <c r="M45" i="9" s="1"/>
  <c r="C12" i="14"/>
  <c r="E12" i="14"/>
  <c r="I15" i="8"/>
  <c r="K15" i="8"/>
  <c r="M15" i="8"/>
  <c r="O15" i="8"/>
  <c r="S15" i="8"/>
  <c r="S9" i="8"/>
  <c r="S10" i="8"/>
  <c r="S11" i="8"/>
  <c r="S12" i="8"/>
  <c r="S13" i="8"/>
  <c r="S14" i="8"/>
  <c r="S8" i="8"/>
  <c r="Q15" i="8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39" i="7"/>
  <c r="S40" i="7"/>
  <c r="S41" i="7"/>
  <c r="S42" i="7"/>
  <c r="S43" i="7"/>
  <c r="S44" i="7"/>
  <c r="S45" i="7"/>
  <c r="S46" i="7"/>
  <c r="S47" i="7"/>
  <c r="S48" i="7"/>
  <c r="S49" i="7"/>
  <c r="S50" i="7"/>
  <c r="S51" i="7"/>
  <c r="S52" i="7"/>
  <c r="S53" i="7"/>
  <c r="S54" i="7"/>
  <c r="S55" i="7"/>
  <c r="S56" i="7"/>
  <c r="S57" i="7"/>
  <c r="S58" i="7"/>
  <c r="S59" i="7"/>
  <c r="S60" i="7"/>
  <c r="S61" i="7"/>
  <c r="S62" i="7"/>
  <c r="S63" i="7"/>
  <c r="S64" i="7"/>
  <c r="S65" i="7"/>
  <c r="S66" i="7"/>
  <c r="S67" i="7"/>
  <c r="S68" i="7"/>
  <c r="S69" i="7"/>
  <c r="S70" i="7"/>
  <c r="S71" i="7"/>
  <c r="S72" i="7"/>
  <c r="S73" i="7"/>
  <c r="S74" i="7"/>
  <c r="S75" i="7"/>
  <c r="S76" i="7"/>
  <c r="S77" i="7"/>
  <c r="S78" i="7"/>
  <c r="S79" i="7"/>
  <c r="S80" i="7"/>
  <c r="S8" i="7"/>
  <c r="O81" i="7"/>
  <c r="Y20" i="1"/>
  <c r="E10" i="15"/>
  <c r="G10" i="15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4" i="13"/>
  <c r="K55" i="13"/>
  <c r="K56" i="13"/>
  <c r="K8" i="13"/>
  <c r="G57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8" i="13"/>
  <c r="K30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8" i="11"/>
  <c r="U30" i="11" s="1"/>
  <c r="S8" i="6"/>
  <c r="S9" i="6"/>
  <c r="S37" i="6"/>
  <c r="S27" i="6"/>
  <c r="S28" i="6"/>
  <c r="S29" i="6"/>
  <c r="S30" i="6"/>
  <c r="S31" i="6"/>
  <c r="S32" i="6"/>
  <c r="S33" i="6"/>
  <c r="S34" i="6"/>
  <c r="S35" i="6"/>
  <c r="S36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11" i="6"/>
  <c r="S10" i="6"/>
  <c r="AK38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14" i="3"/>
  <c r="AK15" i="3"/>
  <c r="AK13" i="3"/>
  <c r="AK12" i="3"/>
  <c r="AK11" i="3"/>
  <c r="AK10" i="3"/>
  <c r="AK9" i="3"/>
  <c r="Y10" i="1"/>
  <c r="Y11" i="1"/>
  <c r="Y12" i="1"/>
  <c r="Y13" i="1"/>
  <c r="Y14" i="1"/>
  <c r="Y15" i="1"/>
  <c r="Y16" i="1"/>
  <c r="Y17" i="1"/>
  <c r="Y18" i="1"/>
  <c r="Y19" i="1"/>
  <c r="Y9" i="1"/>
  <c r="U19" i="1"/>
  <c r="W19" i="1"/>
  <c r="W20" i="1" s="1"/>
  <c r="G20" i="1"/>
  <c r="E20" i="1"/>
  <c r="K20" i="1"/>
  <c r="O20" i="1"/>
  <c r="U20" i="1"/>
  <c r="Q38" i="3"/>
  <c r="S38" i="3"/>
  <c r="W38" i="3"/>
  <c r="AA38" i="3"/>
  <c r="AG38" i="3"/>
  <c r="AI38" i="3"/>
  <c r="K17" i="4"/>
  <c r="K37" i="6"/>
  <c r="M37" i="6"/>
  <c r="O37" i="6"/>
  <c r="Q37" i="6"/>
  <c r="I81" i="7"/>
  <c r="K81" i="7"/>
  <c r="M81" i="7"/>
  <c r="Q81" i="7"/>
  <c r="I45" i="9"/>
  <c r="G45" i="9"/>
  <c r="E45" i="9"/>
  <c r="Q45" i="9"/>
  <c r="O45" i="9"/>
  <c r="O33" i="10"/>
  <c r="M33" i="10"/>
  <c r="I33" i="10"/>
  <c r="G33" i="10"/>
  <c r="E33" i="10"/>
  <c r="S30" i="11"/>
  <c r="Q30" i="11"/>
  <c r="I30" i="11"/>
  <c r="G30" i="11"/>
  <c r="E30" i="11"/>
  <c r="C30" i="11"/>
  <c r="Q46" i="12"/>
  <c r="O46" i="12"/>
  <c r="M46" i="12"/>
  <c r="I46" i="12"/>
  <c r="G46" i="12"/>
  <c r="E46" i="12"/>
  <c r="C46" i="12"/>
  <c r="C10" i="15"/>
  <c r="E57" i="13"/>
  <c r="K57" i="13" l="1"/>
  <c r="S81" i="7"/>
</calcChain>
</file>

<file path=xl/sharedStrings.xml><?xml version="1.0" encoding="utf-8"?>
<sst xmlns="http://schemas.openxmlformats.org/spreadsheetml/2006/main" count="1047" uniqueCount="306">
  <si>
    <t>صندوق سرمایه‌گذاری با درآمد ثابت نگین سامان</t>
  </si>
  <si>
    <t>صورت وضعیت پورتفوی</t>
  </si>
  <si>
    <t>برای ماه منتهی به 1401/04/31</t>
  </si>
  <si>
    <t>نام شرکت</t>
  </si>
  <si>
    <t>1401/03/31</t>
  </si>
  <si>
    <t>تغییرات طی دوره</t>
  </si>
  <si>
    <t>1401/04/31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</si>
  <si>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</si>
  <si>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</si>
  <si>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</si>
  <si>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</si>
  <si>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</si>
  <si>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</si>
  <si>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</si>
  <si>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</si>
  <si>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آهن و فولاد غدیر ایرانیان</t>
  </si>
  <si>
    <t>بیمه اتکایی آوای پارس70%تادیه</t>
  </si>
  <si>
    <t>بیمه اتکایی تهران رواک50%تادیه</t>
  </si>
  <si>
    <t>بیمه سامان</t>
  </si>
  <si>
    <t>پتروشیمی مارون</t>
  </si>
  <si>
    <t>پیشگامان فن آوری و دانش آرامیس</t>
  </si>
  <si>
    <t>سرمایه‌گذاری‌ ملی‌ایران‌</t>
  </si>
  <si>
    <t>صندوق س تجارت شاخصی کاردان</t>
  </si>
  <si>
    <t>صندوق س.آرمان سپهر آشنا-م</t>
  </si>
  <si>
    <t>سرمایه گذاری دارویی تامین</t>
  </si>
  <si>
    <t>صندوق س آوای تاراز زاگرس-سهام</t>
  </si>
  <si>
    <t>تعداد اوراق تبعی</t>
  </si>
  <si>
    <t>قیمت اعمال</t>
  </si>
  <si>
    <t>تاریخ اعمال</t>
  </si>
  <si>
    <t>نرخ موثر</t>
  </si>
  <si>
    <t>اختیار ف.ت. بساما-19543-030201</t>
  </si>
  <si>
    <t>1403/02/01</t>
  </si>
  <si>
    <t>اختیارف.ت. مارون-270739-020904</t>
  </si>
  <si>
    <t>1402/09/04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</si>
  <si>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</si>
  <si>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</si>
  <si>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</si>
  <si>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</si>
  <si>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</si>
  <si>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</si>
  <si>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</si>
  <si>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</si>
  <si>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سلف موازی برق نیروی برق حرارتی</t>
  </si>
  <si>
    <t>بله</t>
  </si>
  <si>
    <t>1399/10/23</t>
  </si>
  <si>
    <t>1401/10/22</t>
  </si>
  <si>
    <t>سلف موازی متانول بوشهر 025</t>
  </si>
  <si>
    <t>1400/12/24</t>
  </si>
  <si>
    <t>1402/12/24</t>
  </si>
  <si>
    <t>سلف نفت خام سبک داخلی4002</t>
  </si>
  <si>
    <t>1400/06/30</t>
  </si>
  <si>
    <t>1401/06/30</t>
  </si>
  <si>
    <t>اجاره تابان کاردان14041015</t>
  </si>
  <si>
    <t>1400/10/15</t>
  </si>
  <si>
    <t>1404/10/15</t>
  </si>
  <si>
    <t>اجاره دومینو14040208</t>
  </si>
  <si>
    <t>1399/02/08</t>
  </si>
  <si>
    <t>1404/02/07</t>
  </si>
  <si>
    <t>اسنادخزانه-م15بودجه98-010406</t>
  </si>
  <si>
    <t>1398/07/13</t>
  </si>
  <si>
    <t>1401/04/06</t>
  </si>
  <si>
    <t>اسنادخزانه-م20بودجه98-020806</t>
  </si>
  <si>
    <t>1399/02/20</t>
  </si>
  <si>
    <t>1402/08/06</t>
  </si>
  <si>
    <t>اسنادخزانه-م2بودجه99-011019</t>
  </si>
  <si>
    <t>1399/06/19</t>
  </si>
  <si>
    <t>1401/10/19</t>
  </si>
  <si>
    <t>اسنادخزانه-م7بودجه00-030912</t>
  </si>
  <si>
    <t>1400/04/14</t>
  </si>
  <si>
    <t>1403/09/12</t>
  </si>
  <si>
    <t>اسنادخزانه-م7بودجه99-020704</t>
  </si>
  <si>
    <t>1399/09/25</t>
  </si>
  <si>
    <t>1402/07/04</t>
  </si>
  <si>
    <t>اسنادخزانه-م9بودجه99-020316</t>
  </si>
  <si>
    <t>1399/10/15</t>
  </si>
  <si>
    <t>1402/03/16</t>
  </si>
  <si>
    <t>صکوک اجاره ملی412-6 ماهه18%</t>
  </si>
  <si>
    <t>1400/12/23</t>
  </si>
  <si>
    <t>1404/12/22</t>
  </si>
  <si>
    <t>صکوک مرابحه پاکشو503-3ماهه 18%</t>
  </si>
  <si>
    <t>1401/03/21</t>
  </si>
  <si>
    <t>1405/03/21</t>
  </si>
  <si>
    <t>صکوک مرابحه دعبید12-3ماهه18%</t>
  </si>
  <si>
    <t>1400/12/25</t>
  </si>
  <si>
    <t>1404/12/24</t>
  </si>
  <si>
    <t>صکوک مرابحه صکورش302-3ماهه18%</t>
  </si>
  <si>
    <t>1401/02/31</t>
  </si>
  <si>
    <t>1403/02/31</t>
  </si>
  <si>
    <t>صکوک منفعت نفت1312-6ماهه 18/5%</t>
  </si>
  <si>
    <t>1399/12/17</t>
  </si>
  <si>
    <t>1403/12/17</t>
  </si>
  <si>
    <t>مرابحه عام دولت102-ش.خ031211</t>
  </si>
  <si>
    <t>1400/12/11</t>
  </si>
  <si>
    <t>1403/12/11</t>
  </si>
  <si>
    <t>مرابحه عام دولت104-ش.خ020303</t>
  </si>
  <si>
    <t>1401/03/03</t>
  </si>
  <si>
    <t>1402/03/03</t>
  </si>
  <si>
    <t>مرابحه عام دولت3-ش.خ 0104</t>
  </si>
  <si>
    <t>1399/04/03</t>
  </si>
  <si>
    <t>1401/04/03</t>
  </si>
  <si>
    <t>مرابحه عام دولت3-ش.خ 0208</t>
  </si>
  <si>
    <t>1399/03/13</t>
  </si>
  <si>
    <t>1402/08/13</t>
  </si>
  <si>
    <t>مرابحه عام دولت4-ش.خ 0205</t>
  </si>
  <si>
    <t>1399/05/07</t>
  </si>
  <si>
    <t>1402/05/07</t>
  </si>
  <si>
    <t>مرابحه عام دولت76-ش.خ030406</t>
  </si>
  <si>
    <t>1399/12/06</t>
  </si>
  <si>
    <t>1403/04/06</t>
  </si>
  <si>
    <t>0.01%</t>
  </si>
  <si>
    <t>مرابحه عام دولت94-ش.خ030816</t>
  </si>
  <si>
    <t>1400/09/16</t>
  </si>
  <si>
    <t>1403/08/16</t>
  </si>
  <si>
    <t>مشارکت رایان سایپا-3ماهه16%</t>
  </si>
  <si>
    <t>1397/06/05</t>
  </si>
  <si>
    <t>1401/06/05</t>
  </si>
  <si>
    <t>مشارکت ش قم0312-سه ماهه18%</t>
  </si>
  <si>
    <t>1399/12/28</t>
  </si>
  <si>
    <t>1403/12/28</t>
  </si>
  <si>
    <t>مشارکت ش کرج0312-سه ماهه18%</t>
  </si>
  <si>
    <t>منفعت دولت5-ش.خاص کاردان0108</t>
  </si>
  <si>
    <t>1398/08/18</t>
  </si>
  <si>
    <t>1401/08/18</t>
  </si>
  <si>
    <t>سلف موازی متانول مرجان 031</t>
  </si>
  <si>
    <t>1401/04/11</t>
  </si>
  <si>
    <t>1403/04/11</t>
  </si>
  <si>
    <t>مرابحه عام دولت107-ش.خ030724</t>
  </si>
  <si>
    <t>1401/03/24</t>
  </si>
  <si>
    <t>1403/07/24</t>
  </si>
  <si>
    <t>قیمت پایانی</t>
  </si>
  <si>
    <t>قیمت پس از تعدیل</t>
  </si>
  <si>
    <t>درصد تعدیل</t>
  </si>
  <si>
    <t>ارزش ناشی از تعدیل قیمت</t>
  </si>
  <si>
    <t>0.56%</t>
  </si>
  <si>
    <t>2.43%</t>
  </si>
  <si>
    <t>0.10%</t>
  </si>
  <si>
    <t>-2.15%</t>
  </si>
  <si>
    <t>2.90%</t>
  </si>
  <si>
    <t>7.41%</t>
  </si>
  <si>
    <t>-3.91%</t>
  </si>
  <si>
    <t>0.31%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</si>
  <si>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</si>
  <si>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</si>
  <si>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</si>
  <si>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</si>
  <si>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</si>
  <si>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</si>
  <si>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</si>
  <si>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</si>
  <si>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</si>
  <si>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آرژانتين</t>
  </si>
  <si>
    <t>826-810-13470000-1</t>
  </si>
  <si>
    <t>سپرده کوتاه مدت</t>
  </si>
  <si>
    <t>1395/12/07</t>
  </si>
  <si>
    <t>بانک ملی جهان کودک</t>
  </si>
  <si>
    <t>0111343018008</t>
  </si>
  <si>
    <t>حساب جاری</t>
  </si>
  <si>
    <t>1396/05/15</t>
  </si>
  <si>
    <t>بانک تجارت مطهري-مهرداد</t>
  </si>
  <si>
    <t>279915127</t>
  </si>
  <si>
    <t>279928474</t>
  </si>
  <si>
    <t>بانک سامان ملاصدرا</t>
  </si>
  <si>
    <t>829-810-13470000-1</t>
  </si>
  <si>
    <t>بانک ملی مستقل حافظ</t>
  </si>
  <si>
    <t>0226057940000</t>
  </si>
  <si>
    <t>بانک گردشگری آپادانا</t>
  </si>
  <si>
    <t>120-9967-722176-1</t>
  </si>
  <si>
    <t>بانک پاسارگاد ارمغان</t>
  </si>
  <si>
    <t>279-8100-14681876-1</t>
  </si>
  <si>
    <t>1399/12/27</t>
  </si>
  <si>
    <t>موسسه اعتباری ملل شیراز جنوبی</t>
  </si>
  <si>
    <t>051510277000000070</t>
  </si>
  <si>
    <t>1400/01/11</t>
  </si>
  <si>
    <t>بانک اقتصاد نوین مرزداران</t>
  </si>
  <si>
    <t>205-850-6681650-1</t>
  </si>
  <si>
    <t>1400/02/07</t>
  </si>
  <si>
    <t>بانک سامان قائم مقام</t>
  </si>
  <si>
    <t>866-112-13470000-1</t>
  </si>
  <si>
    <t>سپرده بلند مدت</t>
  </si>
  <si>
    <t>1400/07/21</t>
  </si>
  <si>
    <t>866-112-13470000-2</t>
  </si>
  <si>
    <t>1400/10/13</t>
  </si>
  <si>
    <t>بانک تجارت مطهری مهرداد</t>
  </si>
  <si>
    <t>43094890</t>
  </si>
  <si>
    <t>1401/01/16</t>
  </si>
  <si>
    <t>بانک رفاه سعادت آباد</t>
  </si>
  <si>
    <t>332043253</t>
  </si>
  <si>
    <t>1401/02/05</t>
  </si>
  <si>
    <t>279-9012-14681876-12</t>
  </si>
  <si>
    <t>1401/02/25</t>
  </si>
  <si>
    <t>279-9012-14681876-13</t>
  </si>
  <si>
    <t>205-283-6681650-9</t>
  </si>
  <si>
    <t>1401/03/08</t>
  </si>
  <si>
    <t>051560304000000193</t>
  </si>
  <si>
    <t>بانک تجارت پالایشگاه تهران</t>
  </si>
  <si>
    <t>6501833922</t>
  </si>
  <si>
    <t>279-9012-14681876-14</t>
  </si>
  <si>
    <t>1401/03/16</t>
  </si>
  <si>
    <t>0515-60-332-000000199</t>
  </si>
  <si>
    <t>1401/03/30</t>
  </si>
  <si>
    <t>6501834015</t>
  </si>
  <si>
    <t>0515-60-332-000000202</t>
  </si>
  <si>
    <t>1401/04/01</t>
  </si>
  <si>
    <t>279-9012-14681876-15</t>
  </si>
  <si>
    <t>1401/04/05</t>
  </si>
  <si>
    <t>866-111-13470000-1</t>
  </si>
  <si>
    <t>بانک پارسیان پاچنار</t>
  </si>
  <si>
    <t>40107041308606</t>
  </si>
  <si>
    <t>بانک پاسارگاد پارک ملت(ارمغان)</t>
  </si>
  <si>
    <t>27990121468187616</t>
  </si>
  <si>
    <t>1401/04/15</t>
  </si>
  <si>
    <t>279-9012-14681876-17</t>
  </si>
  <si>
    <t>1401/04/21</t>
  </si>
  <si>
    <t>051560332000000238</t>
  </si>
  <si>
    <t>1401/04/26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</si>
  <si>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</si>
  <si>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</si>
  <si>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</si>
  <si>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</si>
  <si>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</si>
  <si>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</si>
  <si>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</si>
  <si>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</si>
  <si>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</si>
  <si>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</si>
  <si>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منفعت صبا اروند کاردان14001113</t>
  </si>
  <si>
    <t>1400/11/13</t>
  </si>
  <si>
    <t>مرابحه عام دولت3-ش.خ 0103</t>
  </si>
  <si>
    <t>اوراق مشارکت شرکت واحد اتوبوسرانی شهر کرج</t>
  </si>
  <si>
    <t>1401/04/20</t>
  </si>
  <si>
    <t>اوراق مشارکت اتوبوسرانی قم</t>
  </si>
  <si>
    <t>مرابحه عام دولت5-ش.خ 0010</t>
  </si>
  <si>
    <t>1400/10/25</t>
  </si>
  <si>
    <t>بانک تجارت آفریقا</t>
  </si>
  <si>
    <t xml:space="preserve">موسسه اعتباری ملل شیراز </t>
  </si>
  <si>
    <t>بانک تجارت میرداماد شرقی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</si>
  <si>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</si>
  <si>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</si>
  <si>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</si>
  <si>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</si>
  <si>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</si>
  <si>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</si>
  <si>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1401/01/24</t>
  </si>
  <si>
    <t>سرمایه‌گذاری‌غدیر(هلدینگ‌</t>
  </si>
  <si>
    <t>1401/04/30</t>
  </si>
  <si>
    <t>1401/04/22</t>
  </si>
  <si>
    <t>توسعه سامانه ی نرم افزاری نگین</t>
  </si>
  <si>
    <t>1400/11/09</t>
  </si>
  <si>
    <t>1401/03/18</t>
  </si>
  <si>
    <t>بهای فروش</t>
  </si>
  <si>
    <t>ارزش دفتری</t>
  </si>
  <si>
    <t>سود و زیان ناشی از تغییر قیمت</t>
  </si>
  <si>
    <t>سود و زیان ناشی از فروش</t>
  </si>
  <si>
    <t>سیمرغ</t>
  </si>
  <si>
    <t>تامین سرمایه خلیج فارس</t>
  </si>
  <si>
    <t>ح.تجلی توسعه معادن و فلزات</t>
  </si>
  <si>
    <t>تجلی توسعه معادن و فلزات</t>
  </si>
  <si>
    <t>شیشه‌ همدان‌</t>
  </si>
  <si>
    <t>ریل پرداز نو آفرین</t>
  </si>
  <si>
    <t>صنایع شیمیایی کیمیاگران امروز</t>
  </si>
  <si>
    <t>اسنادخزانه-م18بودجه98-010614</t>
  </si>
  <si>
    <t>اسنادخزانه-م17بودجه99-010226</t>
  </si>
  <si>
    <t>اسنادخزانه-م21بودجه98-020906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</si>
  <si>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</si>
  <si>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</si>
  <si>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</si>
  <si>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</si>
  <si>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</si>
  <si>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</si>
  <si>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</si>
  <si>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</si>
  <si>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</si>
  <si>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</si>
  <si>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بانک ملل</t>
  </si>
  <si>
    <t>895112134700001</t>
  </si>
  <si>
    <t>895112134700002</t>
  </si>
  <si>
    <t>895-112-13470000-3</t>
  </si>
  <si>
    <t>98038868</t>
  </si>
  <si>
    <t>279-9012-14681876-5</t>
  </si>
  <si>
    <t>205-283-6681650-5</t>
  </si>
  <si>
    <t>205-283-6681650-6</t>
  </si>
  <si>
    <t>205-283-6681650-7</t>
  </si>
  <si>
    <t>205-283-6681650-8</t>
  </si>
  <si>
    <t>279-9012-14681876-6</t>
  </si>
  <si>
    <t>279-9012-14681876-7</t>
  </si>
  <si>
    <t>051560304000000159</t>
  </si>
  <si>
    <t>279-9012-14681876-8</t>
  </si>
  <si>
    <t>051500304000000058</t>
  </si>
  <si>
    <t>279-9012-14681876-9</t>
  </si>
  <si>
    <t>279-9012-1468176-10</t>
  </si>
  <si>
    <t>279-9012-14681876-11</t>
  </si>
  <si>
    <t>051560304000000172</t>
  </si>
  <si>
    <t>051560304000000175</t>
  </si>
  <si>
    <t>35442995</t>
  </si>
  <si>
    <t>332043277</t>
  </si>
  <si>
    <t>6501729971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</si>
  <si>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</si>
  <si>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</si>
  <si>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</si>
  <si>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</si>
  <si>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</si>
  <si>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</si>
  <si>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اوراق سلف  موازی متانول مرجان 031</t>
  </si>
  <si>
    <t>سرمایه‌گذاری‌توکافولاد</t>
  </si>
  <si>
    <t>تعدیل تنزیل سود سهام</t>
  </si>
  <si>
    <t>1400/03/23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</si>
</sst>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-_ ;_ * #,##0.00\-_ ;_ * &quot;-&quot;??_-_ ;_ @_ "/>
    <numFmt numFmtId="164" formatCode="#,##0\ ;[Black]\(#,##0\);\-\ ;"/>
    <numFmt numFmtId="165" formatCode="_ * #,##0_-_ ;_ * #,##0\-_ ;_ * &quot;-&quot;??_-_ ;_ @_ "/>
    <numFmt numFmtId="166" formatCode="#,##0.00\ ;[Black]\(#,##0.00\);\-\ "/>
  </numFmts>
  <fonts count="9" x14ac:knownFonts="1">
    <font>
      <sz val="11"/>
      <name val="Calibri"/>
    </font>
    <font>
      <sz val="11"/>
      <name val="Calibri"/>
    </font>
    <font>
      <sz val="12"/>
      <name val="B Mitra"/>
      <charset val="178"/>
    </font>
    <font>
      <b/>
      <sz val="18"/>
      <color rgb="FF000000"/>
      <name val="B Mitra"/>
      <charset val="178"/>
    </font>
    <font>
      <b/>
      <sz val="12"/>
      <name val="B Mitra"/>
      <charset val="178"/>
    </font>
    <font>
      <b/>
      <sz val="11"/>
      <name val="B Nazanin"/>
      <charset val="178"/>
    </font>
    <font>
      <sz val="18"/>
      <name val="B Mitra"/>
      <charset val="178"/>
    </font>
    <font>
      <b/>
      <sz val="18"/>
      <name val="B Mitra"/>
      <charset val="178"/>
    </font>
    <font>
      <sz val="20"/>
      <name val="B Mitra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64" fontId="2" fillId="0" borderId="4" xfId="0" applyNumberFormat="1" applyFont="1" applyBorder="1"/>
    <xf numFmtId="164" fontId="2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Border="1"/>
    <xf numFmtId="164" fontId="2" fillId="0" borderId="4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 vertical="center"/>
    </xf>
    <xf numFmtId="165" fontId="2" fillId="0" borderId="4" xfId="1" applyNumberFormat="1" applyFont="1" applyBorder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3" fontId="2" fillId="0" borderId="0" xfId="0" applyNumberFormat="1" applyFont="1"/>
    <xf numFmtId="2" fontId="2" fillId="0" borderId="0" xfId="0" applyNumberFormat="1" applyFont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166" fontId="2" fillId="0" borderId="0" xfId="0" applyNumberFormat="1" applyFont="1" applyAlignment="1">
      <alignment horizontal="center"/>
    </xf>
    <xf numFmtId="166" fontId="2" fillId="0" borderId="4" xfId="0" applyNumberFormat="1" applyFont="1" applyBorder="1" applyAlignment="1">
      <alignment horizontal="center"/>
    </xf>
    <xf numFmtId="166" fontId="2" fillId="0" borderId="0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2" fillId="0" borderId="0" xfId="0" applyNumberFormat="1" applyFont="1" applyFill="1" applyBorder="1"/>
    <xf numFmtId="0" fontId="2" fillId="0" borderId="0" xfId="0" applyFont="1" applyFill="1" applyBorder="1"/>
    <xf numFmtId="164" fontId="2" fillId="0" borderId="0" xfId="0" applyNumberFormat="1" applyFont="1" applyFill="1" applyAlignment="1">
      <alignment horizontal="center"/>
    </xf>
    <xf numFmtId="165" fontId="2" fillId="0" borderId="0" xfId="1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2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6" fillId="0" borderId="0" xfId="0" applyFont="1"/>
    <xf numFmtId="0" fontId="7" fillId="0" borderId="0" xfId="0" applyFont="1"/>
    <xf numFmtId="164" fontId="8" fillId="0" borderId="0" xfId="0" applyNumberFormat="1" applyFont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5"/>
  <sheetViews>
    <sheetView rightToLeft="1" tabSelected="1" view="pageBreakPreview" zoomScale="85" zoomScaleNormal="85" zoomScaleSheetLayoutView="85" workbookViewId="0">
      <selection activeCell="G23" sqref="G23"/>
    </sheetView>
  </sheetViews>
  <sheetFormatPr defaultRowHeight="18" x14ac:dyDescent="0.4"/>
  <cols>
    <col min="1" max="1" width="31" style="1" bestFit="1" customWidth="1"/>
    <col min="2" max="2" width="1" style="1" customWidth="1"/>
    <col min="3" max="3" width="10.71093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25.42578125" style="1" bestFit="1" customWidth="1"/>
    <col min="8" max="8" width="1" style="1" customWidth="1"/>
    <col min="9" max="9" width="9.7109375" style="1" bestFit="1" customWidth="1"/>
    <col min="10" max="10" width="1" style="1" customWidth="1"/>
    <col min="11" max="11" width="19.5703125" style="1" bestFit="1" customWidth="1"/>
    <col min="12" max="12" width="1" style="1" customWidth="1"/>
    <col min="13" max="13" width="8.7109375" style="1" bestFit="1" customWidth="1"/>
    <col min="14" max="14" width="1" style="1" customWidth="1"/>
    <col min="15" max="15" width="14.85546875" style="1" bestFit="1" customWidth="1"/>
    <col min="16" max="16" width="1" style="1" customWidth="1"/>
    <col min="17" max="17" width="10.7109375" style="1" bestFit="1" customWidth="1"/>
    <col min="18" max="18" width="1" style="1" customWidth="1"/>
    <col min="19" max="19" width="13.7109375" style="1" bestFit="1" customWidth="1"/>
    <col min="20" max="20" width="1" style="1" customWidth="1"/>
    <col min="21" max="21" width="19.5703125" style="1" bestFit="1" customWidth="1"/>
    <col min="22" max="22" width="1" style="1" customWidth="1"/>
    <col min="23" max="23" width="25.42578125" style="1" bestFit="1" customWidth="1"/>
    <col min="24" max="24" width="1" style="1" customWidth="1"/>
    <col min="25" max="25" width="21.85546875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7.75" x14ac:dyDescent="0.4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spans="1:25" ht="27.75" x14ac:dyDescent="0.4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ht="27.75" x14ac:dyDescent="0.4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6" spans="1:25" ht="27.75" x14ac:dyDescent="0.4">
      <c r="A6" s="45" t="s">
        <v>3</v>
      </c>
      <c r="C6" s="46" t="s">
        <v>4</v>
      </c>
      <c r="D6" s="46" t="s">
        <v>4</v>
      </c>
      <c r="E6" s="46" t="s">
        <v>4</v>
      </c>
      <c r="F6" s="46" t="s">
        <v>4</v>
      </c>
      <c r="G6" s="46" t="s">
        <v>4</v>
      </c>
      <c r="I6" s="46" t="s">
        <v>5</v>
      </c>
      <c r="J6" s="46" t="s">
        <v>5</v>
      </c>
      <c r="K6" s="46" t="s">
        <v>5</v>
      </c>
      <c r="L6" s="46" t="s">
        <v>5</v>
      </c>
      <c r="M6" s="46" t="s">
        <v>5</v>
      </c>
      <c r="N6" s="46" t="s">
        <v>5</v>
      </c>
      <c r="O6" s="46" t="s">
        <v>5</v>
      </c>
      <c r="Q6" s="46" t="s">
        <v>6</v>
      </c>
      <c r="R6" s="46" t="s">
        <v>6</v>
      </c>
      <c r="S6" s="46" t="s">
        <v>6</v>
      </c>
      <c r="T6" s="46" t="s">
        <v>6</v>
      </c>
      <c r="U6" s="46" t="s">
        <v>6</v>
      </c>
      <c r="V6" s="46" t="s">
        <v>6</v>
      </c>
      <c r="W6" s="46" t="s">
        <v>6</v>
      </c>
      <c r="X6" s="46" t="s">
        <v>6</v>
      </c>
      <c r="Y6" s="46" t="s">
        <v>6</v>
      </c>
    </row>
    <row r="7" spans="1:25" ht="27.75" x14ac:dyDescent="0.4">
      <c r="A7" s="45" t="s">
        <v>3</v>
      </c>
      <c r="C7" s="47" t="s">
        <v>7</v>
      </c>
      <c r="E7" s="47" t="s">
        <v>8</v>
      </c>
      <c r="G7" s="47" t="s">
        <v>9</v>
      </c>
      <c r="I7" s="49" t="s">
        <v>10</v>
      </c>
      <c r="J7" s="49" t="s">
        <v>10</v>
      </c>
      <c r="K7" s="49" t="s">
        <v>10</v>
      </c>
      <c r="M7" s="49" t="s">
        <v>11</v>
      </c>
      <c r="N7" s="49" t="s">
        <v>11</v>
      </c>
      <c r="O7" s="49" t="s">
        <v>11</v>
      </c>
      <c r="Q7" s="47" t="s">
        <v>7</v>
      </c>
      <c r="S7" s="47" t="s">
        <v>12</v>
      </c>
      <c r="U7" s="47" t="s">
        <v>8</v>
      </c>
      <c r="W7" s="47" t="s">
        <v>9</v>
      </c>
      <c r="Y7" s="50" t="s">
        <v>13</v>
      </c>
    </row>
    <row r="8" spans="1:25" ht="27.75" x14ac:dyDescent="0.4">
      <c r="A8" s="46" t="s">
        <v>3</v>
      </c>
      <c r="C8" s="46" t="s">
        <v>7</v>
      </c>
      <c r="E8" s="46" t="s">
        <v>8</v>
      </c>
      <c r="G8" s="46" t="s">
        <v>9</v>
      </c>
      <c r="I8" s="49" t="s">
        <v>7</v>
      </c>
      <c r="K8" s="49" t="s">
        <v>8</v>
      </c>
      <c r="M8" s="49" t="s">
        <v>7</v>
      </c>
      <c r="O8" s="49" t="s">
        <v>14</v>
      </c>
      <c r="Q8" s="46" t="s">
        <v>7</v>
      </c>
      <c r="S8" s="46" t="s">
        <v>12</v>
      </c>
      <c r="U8" s="46" t="s">
        <v>8</v>
      </c>
      <c r="W8" s="46" t="s">
        <v>9</v>
      </c>
      <c r="Y8" s="51" t="s">
        <v>13</v>
      </c>
    </row>
    <row r="9" spans="1:25" ht="18.75" x14ac:dyDescent="0.45">
      <c r="A9" s="2" t="s">
        <v>15</v>
      </c>
      <c r="C9" s="7">
        <v>2500000</v>
      </c>
      <c r="D9" s="7"/>
      <c r="E9" s="7">
        <v>50045399997</v>
      </c>
      <c r="F9" s="7"/>
      <c r="G9" s="7">
        <v>51690600000</v>
      </c>
      <c r="H9" s="7"/>
      <c r="I9" s="7">
        <v>0</v>
      </c>
      <c r="J9" s="7"/>
      <c r="K9" s="7">
        <v>0</v>
      </c>
      <c r="L9" s="7"/>
      <c r="M9" s="7">
        <v>0</v>
      </c>
      <c r="N9" s="7"/>
      <c r="O9" s="7">
        <v>0</v>
      </c>
      <c r="P9" s="7"/>
      <c r="Q9" s="7">
        <v>2500000</v>
      </c>
      <c r="R9" s="7"/>
      <c r="S9" s="7">
        <v>18920</v>
      </c>
      <c r="T9" s="7"/>
      <c r="U9" s="7">
        <v>50045399997</v>
      </c>
      <c r="V9" s="7"/>
      <c r="W9" s="7">
        <v>47018565000</v>
      </c>
      <c r="X9" s="3"/>
      <c r="Y9" s="23">
        <f>W9/63009942309246*100</f>
        <v>7.4620866607428324E-2</v>
      </c>
    </row>
    <row r="10" spans="1:25" ht="18.75" x14ac:dyDescent="0.45">
      <c r="A10" s="2" t="s">
        <v>16</v>
      </c>
      <c r="C10" s="7">
        <v>38137</v>
      </c>
      <c r="D10" s="7"/>
      <c r="E10" s="7">
        <v>26720136</v>
      </c>
      <c r="F10" s="7"/>
      <c r="G10" s="7">
        <v>26537059.395</v>
      </c>
      <c r="H10" s="7"/>
      <c r="I10" s="7">
        <v>0</v>
      </c>
      <c r="J10" s="7"/>
      <c r="K10" s="7">
        <v>0</v>
      </c>
      <c r="L10" s="7"/>
      <c r="M10" s="7">
        <v>0</v>
      </c>
      <c r="N10" s="7"/>
      <c r="O10" s="7">
        <v>0</v>
      </c>
      <c r="P10" s="7"/>
      <c r="Q10" s="7">
        <v>38137</v>
      </c>
      <c r="R10" s="7"/>
      <c r="S10" s="7">
        <v>700</v>
      </c>
      <c r="T10" s="7"/>
      <c r="U10" s="7">
        <v>26720136</v>
      </c>
      <c r="V10" s="7"/>
      <c r="W10" s="7">
        <v>26537059.395</v>
      </c>
      <c r="X10" s="3"/>
      <c r="Y10" s="23">
        <f t="shared" ref="Y10:Y19" si="0">W10/63009942309246*100</f>
        <v>4.211567003943437E-5</v>
      </c>
    </row>
    <row r="11" spans="1:25" ht="18.75" x14ac:dyDescent="0.45">
      <c r="A11" s="2" t="s">
        <v>17</v>
      </c>
      <c r="C11" s="7">
        <v>108054</v>
      </c>
      <c r="D11" s="7"/>
      <c r="E11" s="7">
        <v>54076054</v>
      </c>
      <c r="F11" s="7"/>
      <c r="G11" s="7">
        <v>53705539.350000001</v>
      </c>
      <c r="H11" s="7"/>
      <c r="I11" s="7">
        <v>0</v>
      </c>
      <c r="J11" s="7"/>
      <c r="K11" s="7">
        <v>0</v>
      </c>
      <c r="L11" s="7"/>
      <c r="M11" s="7">
        <v>0</v>
      </c>
      <c r="N11" s="7"/>
      <c r="O11" s="7">
        <v>0</v>
      </c>
      <c r="P11" s="7"/>
      <c r="Q11" s="7">
        <v>108054</v>
      </c>
      <c r="R11" s="7"/>
      <c r="S11" s="7">
        <v>500</v>
      </c>
      <c r="T11" s="7"/>
      <c r="U11" s="7">
        <v>54076054</v>
      </c>
      <c r="V11" s="7"/>
      <c r="W11" s="7">
        <v>53705539.350000001</v>
      </c>
      <c r="X11" s="3"/>
      <c r="Y11" s="23">
        <f t="shared" si="0"/>
        <v>8.5233436790687741E-5</v>
      </c>
    </row>
    <row r="12" spans="1:25" ht="18.75" x14ac:dyDescent="0.45">
      <c r="A12" s="2" t="s">
        <v>18</v>
      </c>
      <c r="C12" s="7">
        <v>59405940</v>
      </c>
      <c r="D12" s="7"/>
      <c r="E12" s="7">
        <v>780238653285</v>
      </c>
      <c r="F12" s="7"/>
      <c r="G12" s="7">
        <v>802345973164.65906</v>
      </c>
      <c r="H12" s="7"/>
      <c r="I12" s="7">
        <v>0</v>
      </c>
      <c r="J12" s="7"/>
      <c r="K12" s="7">
        <v>0</v>
      </c>
      <c r="L12" s="7"/>
      <c r="M12" s="7">
        <v>0</v>
      </c>
      <c r="N12" s="7"/>
      <c r="O12" s="7">
        <v>0</v>
      </c>
      <c r="P12" s="7"/>
      <c r="Q12" s="7">
        <v>59405940</v>
      </c>
      <c r="R12" s="7"/>
      <c r="S12" s="7">
        <v>13606</v>
      </c>
      <c r="T12" s="7"/>
      <c r="U12" s="7">
        <v>780238653285</v>
      </c>
      <c r="V12" s="7"/>
      <c r="W12" s="7">
        <v>803467970183.14197</v>
      </c>
      <c r="X12" s="3"/>
      <c r="Y12" s="23">
        <f t="shared" si="0"/>
        <v>1.2751447481729277</v>
      </c>
    </row>
    <row r="13" spans="1:25" ht="18.75" x14ac:dyDescent="0.45">
      <c r="A13" s="2" t="s">
        <v>19</v>
      </c>
      <c r="C13" s="7">
        <v>5487000</v>
      </c>
      <c r="D13" s="7"/>
      <c r="E13" s="7">
        <v>998293584900</v>
      </c>
      <c r="F13" s="7"/>
      <c r="G13" s="7">
        <v>1112055174527.3999</v>
      </c>
      <c r="H13" s="7"/>
      <c r="I13" s="7">
        <v>0</v>
      </c>
      <c r="J13" s="7"/>
      <c r="K13" s="7">
        <v>0</v>
      </c>
      <c r="L13" s="7"/>
      <c r="M13" s="7">
        <v>0</v>
      </c>
      <c r="N13" s="7"/>
      <c r="O13" s="7">
        <v>0</v>
      </c>
      <c r="P13" s="7"/>
      <c r="Q13" s="7">
        <v>5487000</v>
      </c>
      <c r="R13" s="7"/>
      <c r="S13" s="7">
        <v>193944</v>
      </c>
      <c r="T13" s="7"/>
      <c r="U13" s="7">
        <v>998293584900</v>
      </c>
      <c r="V13" s="7"/>
      <c r="W13" s="7">
        <v>1057838912168.4</v>
      </c>
      <c r="X13" s="3"/>
      <c r="Y13" s="23">
        <f t="shared" si="0"/>
        <v>1.678844438512006</v>
      </c>
    </row>
    <row r="14" spans="1:25" ht="18.75" x14ac:dyDescent="0.45">
      <c r="A14" s="2" t="s">
        <v>20</v>
      </c>
      <c r="C14" s="7">
        <v>1400000</v>
      </c>
      <c r="D14" s="7"/>
      <c r="E14" s="7">
        <v>13157936568</v>
      </c>
      <c r="F14" s="7"/>
      <c r="G14" s="7">
        <v>13067781300</v>
      </c>
      <c r="H14" s="7"/>
      <c r="I14" s="7">
        <v>0</v>
      </c>
      <c r="J14" s="7"/>
      <c r="K14" s="7">
        <v>0</v>
      </c>
      <c r="L14" s="7"/>
      <c r="M14" s="7">
        <v>0</v>
      </c>
      <c r="N14" s="7"/>
      <c r="O14" s="7">
        <v>0</v>
      </c>
      <c r="P14" s="7"/>
      <c r="Q14" s="7">
        <v>1400000</v>
      </c>
      <c r="R14" s="7"/>
      <c r="S14" s="7">
        <v>9390</v>
      </c>
      <c r="T14" s="7"/>
      <c r="U14" s="7">
        <v>13157936568</v>
      </c>
      <c r="V14" s="7"/>
      <c r="W14" s="7">
        <v>13067781300</v>
      </c>
      <c r="X14" s="3"/>
      <c r="Y14" s="23">
        <f t="shared" si="0"/>
        <v>2.0739237049075109E-2</v>
      </c>
    </row>
    <row r="15" spans="1:25" ht="18.75" x14ac:dyDescent="0.45">
      <c r="A15" s="2" t="s">
        <v>21</v>
      </c>
      <c r="C15" s="7">
        <v>25138475</v>
      </c>
      <c r="D15" s="7"/>
      <c r="E15" s="7">
        <v>264701192960</v>
      </c>
      <c r="F15" s="7"/>
      <c r="G15" s="7">
        <v>228398555814.07501</v>
      </c>
      <c r="H15" s="7"/>
      <c r="I15" s="7">
        <v>0</v>
      </c>
      <c r="J15" s="7"/>
      <c r="K15" s="7">
        <v>0</v>
      </c>
      <c r="L15" s="7"/>
      <c r="M15" s="7">
        <v>-942142</v>
      </c>
      <c r="N15" s="7"/>
      <c r="O15" s="7">
        <v>8194797885</v>
      </c>
      <c r="P15" s="7"/>
      <c r="Q15" s="7">
        <v>24196333</v>
      </c>
      <c r="R15" s="7"/>
      <c r="S15" s="7">
        <v>8700</v>
      </c>
      <c r="T15" s="7"/>
      <c r="U15" s="7">
        <v>254780698129</v>
      </c>
      <c r="V15" s="7"/>
      <c r="W15" s="7">
        <v>209255573922.255</v>
      </c>
      <c r="X15" s="3"/>
      <c r="Y15" s="23">
        <f t="shared" si="0"/>
        <v>0.3320992945768006</v>
      </c>
    </row>
    <row r="16" spans="1:25" ht="18.75" x14ac:dyDescent="0.45">
      <c r="A16" s="2" t="s">
        <v>22</v>
      </c>
      <c r="C16" s="7">
        <v>971890</v>
      </c>
      <c r="D16" s="7"/>
      <c r="E16" s="7">
        <v>223420983702</v>
      </c>
      <c r="F16" s="7"/>
      <c r="G16" s="7">
        <v>217833131612.25</v>
      </c>
      <c r="H16" s="7"/>
      <c r="I16" s="7">
        <v>95056</v>
      </c>
      <c r="J16" s="7"/>
      <c r="K16" s="7">
        <v>20174661005</v>
      </c>
      <c r="L16" s="7"/>
      <c r="M16" s="7">
        <v>0</v>
      </c>
      <c r="N16" s="7"/>
      <c r="O16" s="7">
        <v>0</v>
      </c>
      <c r="P16" s="7"/>
      <c r="Q16" s="7">
        <v>1066946</v>
      </c>
      <c r="R16" s="7"/>
      <c r="S16" s="7">
        <v>209680</v>
      </c>
      <c r="T16" s="7"/>
      <c r="U16" s="7">
        <v>243595644707</v>
      </c>
      <c r="V16" s="7"/>
      <c r="W16" s="7">
        <v>223451573060.73001</v>
      </c>
      <c r="X16" s="3"/>
      <c r="Y16" s="23">
        <f t="shared" si="0"/>
        <v>0.35462907101875096</v>
      </c>
    </row>
    <row r="17" spans="1:25" ht="18.75" x14ac:dyDescent="0.45">
      <c r="A17" s="2" t="s">
        <v>23</v>
      </c>
      <c r="C17" s="7">
        <v>6989937</v>
      </c>
      <c r="D17" s="7"/>
      <c r="E17" s="7">
        <v>99292763719</v>
      </c>
      <c r="F17" s="7"/>
      <c r="G17" s="7">
        <v>104779723562.381</v>
      </c>
      <c r="H17" s="7"/>
      <c r="I17" s="7">
        <v>3</v>
      </c>
      <c r="J17" s="7"/>
      <c r="K17" s="7">
        <v>3</v>
      </c>
      <c r="L17" s="7"/>
      <c r="M17" s="7">
        <v>0</v>
      </c>
      <c r="N17" s="7"/>
      <c r="O17" s="7">
        <v>0</v>
      </c>
      <c r="P17" s="7"/>
      <c r="Q17" s="7">
        <v>6989940</v>
      </c>
      <c r="R17" s="7"/>
      <c r="S17" s="7">
        <v>14670</v>
      </c>
      <c r="T17" s="7"/>
      <c r="U17" s="7">
        <v>99292763722</v>
      </c>
      <c r="V17" s="7"/>
      <c r="W17" s="7">
        <v>102474613624.907</v>
      </c>
      <c r="X17" s="3"/>
      <c r="Y17" s="23">
        <f t="shared" si="0"/>
        <v>0.16263245111695651</v>
      </c>
    </row>
    <row r="18" spans="1:25" ht="18.75" x14ac:dyDescent="0.45">
      <c r="A18" s="2" t="s">
        <v>24</v>
      </c>
      <c r="C18" s="7">
        <v>0</v>
      </c>
      <c r="D18" s="7"/>
      <c r="E18" s="7">
        <v>0</v>
      </c>
      <c r="F18" s="7"/>
      <c r="G18" s="7">
        <v>0</v>
      </c>
      <c r="H18" s="7"/>
      <c r="I18" s="7">
        <v>8328</v>
      </c>
      <c r="J18" s="7"/>
      <c r="K18" s="7">
        <v>173108159</v>
      </c>
      <c r="L18" s="7"/>
      <c r="M18" s="7">
        <v>-8328</v>
      </c>
      <c r="N18" s="7"/>
      <c r="O18" s="7">
        <v>175006402</v>
      </c>
      <c r="P18" s="7"/>
      <c r="Q18" s="7">
        <v>0</v>
      </c>
      <c r="R18" s="7"/>
      <c r="S18" s="7">
        <v>0</v>
      </c>
      <c r="T18" s="7"/>
      <c r="U18" s="7">
        <v>0</v>
      </c>
      <c r="V18" s="7"/>
      <c r="W18" s="7">
        <v>0</v>
      </c>
      <c r="X18" s="3"/>
      <c r="Y18" s="23">
        <f t="shared" si="0"/>
        <v>0</v>
      </c>
    </row>
    <row r="19" spans="1:25" ht="18.75" x14ac:dyDescent="0.45">
      <c r="A19" s="2" t="s">
        <v>25</v>
      </c>
      <c r="C19" s="7">
        <v>0</v>
      </c>
      <c r="D19" s="7"/>
      <c r="E19" s="7">
        <v>0</v>
      </c>
      <c r="F19" s="7"/>
      <c r="G19" s="7">
        <v>0</v>
      </c>
      <c r="H19" s="7"/>
      <c r="I19" s="7">
        <v>7000000</v>
      </c>
      <c r="J19" s="7"/>
      <c r="K19" s="7">
        <v>79261837200</v>
      </c>
      <c r="L19" s="7"/>
      <c r="M19" s="7">
        <v>0</v>
      </c>
      <c r="N19" s="7"/>
      <c r="O19" s="7">
        <v>0</v>
      </c>
      <c r="P19" s="7"/>
      <c r="Q19" s="7">
        <v>7000000</v>
      </c>
      <c r="R19" s="7"/>
      <c r="S19" s="7">
        <v>11070</v>
      </c>
      <c r="T19" s="7"/>
      <c r="U19" s="7">
        <f>79261837200-1286</f>
        <v>79261835914</v>
      </c>
      <c r="V19" s="7"/>
      <c r="W19" s="7">
        <f>77397980625-1289</f>
        <v>77397979336</v>
      </c>
      <c r="X19" s="3"/>
      <c r="Y19" s="23">
        <f t="shared" si="0"/>
        <v>0.12283455038911012</v>
      </c>
    </row>
    <row r="20" spans="1:25" ht="18.75" thickBot="1" x14ac:dyDescent="0.45">
      <c r="C20" s="11"/>
      <c r="D20" s="9"/>
      <c r="E20" s="12">
        <f>SUM(E9:E19)</f>
        <v>2429231311321</v>
      </c>
      <c r="F20" s="7"/>
      <c r="G20" s="12">
        <f>SUM(G9:G19)</f>
        <v>2530251182579.5098</v>
      </c>
      <c r="H20" s="7"/>
      <c r="I20" s="20"/>
      <c r="J20" s="7"/>
      <c r="K20" s="12">
        <f>SUM(K9:K19)</f>
        <v>99609606367</v>
      </c>
      <c r="L20" s="7"/>
      <c r="M20" s="20"/>
      <c r="N20" s="7"/>
      <c r="O20" s="12">
        <f>SUM(O9:O19)</f>
        <v>8369804287</v>
      </c>
      <c r="P20" s="7"/>
      <c r="Q20" s="20"/>
      <c r="R20" s="20"/>
      <c r="S20" s="20"/>
      <c r="T20" s="7"/>
      <c r="U20" s="12">
        <f>SUM(U9:U19)</f>
        <v>2518747313412</v>
      </c>
      <c r="V20" s="7"/>
      <c r="W20" s="12">
        <f>SUM(W9:W19)</f>
        <v>2534053211194.1792</v>
      </c>
      <c r="X20" s="3"/>
      <c r="Y20" s="24">
        <f>SUM(Y9:Y19)</f>
        <v>4.0216720065498857</v>
      </c>
    </row>
    <row r="21" spans="1:25" ht="18.75" thickTop="1" x14ac:dyDescent="0.4"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3" spans="1:25" x14ac:dyDescent="0.4">
      <c r="U23" s="20"/>
      <c r="W23" s="20"/>
      <c r="Y23" s="22"/>
    </row>
    <row r="24" spans="1:25" x14ac:dyDescent="0.4">
      <c r="U24" s="21"/>
    </row>
    <row r="25" spans="1:25" x14ac:dyDescent="0.4">
      <c r="U25" s="11"/>
      <c r="W25" s="9"/>
    </row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scale="3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X31"/>
  <sheetViews>
    <sheetView rightToLeft="1" view="pageBreakPreview" zoomScale="86" zoomScaleNormal="100" zoomScaleSheetLayoutView="86" workbookViewId="0">
      <selection activeCell="O30" sqref="O30"/>
    </sheetView>
  </sheetViews>
  <sheetFormatPr defaultRowHeight="18" x14ac:dyDescent="0.4"/>
  <cols>
    <col min="1" max="1" width="30.28515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6.5703125" style="1" bestFit="1" customWidth="1"/>
    <col min="8" max="8" width="1" style="1" customWidth="1"/>
    <col min="9" max="9" width="14.5703125" style="1" customWidth="1"/>
    <col min="10" max="10" width="1" style="1" customWidth="1"/>
    <col min="11" max="11" width="24.71093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5703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16.42578125" style="1" customWidth="1"/>
    <col min="20" max="20" width="1" style="1" customWidth="1"/>
    <col min="21" max="21" width="24.7109375" style="1" bestFit="1" customWidth="1"/>
    <col min="22" max="22" width="1" style="1" customWidth="1"/>
    <col min="23" max="23" width="9.140625" style="1" customWidth="1"/>
    <col min="24" max="24" width="21.140625" style="1" customWidth="1"/>
    <col min="25" max="16384" width="9.140625" style="1"/>
  </cols>
  <sheetData>
    <row r="2" spans="1:24" ht="27.75" x14ac:dyDescent="0.4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</row>
    <row r="3" spans="1:24" ht="27.75" x14ac:dyDescent="0.4">
      <c r="A3" s="48" t="s">
        <v>215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</row>
    <row r="4" spans="1:24" ht="27.75" x14ac:dyDescent="0.4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</row>
    <row r="6" spans="1:24" ht="27.75" x14ac:dyDescent="0.4">
      <c r="A6" s="45" t="s">
        <v>3</v>
      </c>
      <c r="C6" s="46" t="s">
        <v>217</v>
      </c>
      <c r="D6" s="46" t="s">
        <v>217</v>
      </c>
      <c r="E6" s="46" t="s">
        <v>217</v>
      </c>
      <c r="F6" s="46" t="s">
        <v>217</v>
      </c>
      <c r="G6" s="46" t="s">
        <v>217</v>
      </c>
      <c r="H6" s="46" t="s">
        <v>217</v>
      </c>
      <c r="I6" s="46" t="s">
        <v>217</v>
      </c>
      <c r="J6" s="46" t="s">
        <v>217</v>
      </c>
      <c r="K6" s="46" t="s">
        <v>217</v>
      </c>
      <c r="M6" s="46" t="s">
        <v>218</v>
      </c>
      <c r="N6" s="46" t="s">
        <v>218</v>
      </c>
      <c r="O6" s="46" t="s">
        <v>218</v>
      </c>
      <c r="P6" s="46" t="s">
        <v>218</v>
      </c>
      <c r="Q6" s="46" t="s">
        <v>218</v>
      </c>
      <c r="R6" s="46" t="s">
        <v>218</v>
      </c>
      <c r="S6" s="46" t="s">
        <v>218</v>
      </c>
      <c r="T6" s="46" t="s">
        <v>218</v>
      </c>
      <c r="U6" s="46" t="s">
        <v>218</v>
      </c>
    </row>
    <row r="7" spans="1:24" ht="27.75" x14ac:dyDescent="0.4">
      <c r="A7" s="46" t="s">
        <v>3</v>
      </c>
      <c r="C7" s="49" t="s">
        <v>263</v>
      </c>
      <c r="E7" s="49" t="s">
        <v>264</v>
      </c>
      <c r="G7" s="49" t="s">
        <v>265</v>
      </c>
      <c r="I7" s="49" t="s">
        <v>147</v>
      </c>
      <c r="K7" s="49" t="s">
        <v>266</v>
      </c>
      <c r="M7" s="49" t="s">
        <v>263</v>
      </c>
      <c r="O7" s="49" t="s">
        <v>264</v>
      </c>
      <c r="Q7" s="49" t="s">
        <v>265</v>
      </c>
      <c r="S7" s="49" t="s">
        <v>147</v>
      </c>
      <c r="U7" s="49" t="s">
        <v>266</v>
      </c>
    </row>
    <row r="8" spans="1:24" s="37" customFormat="1" ht="32.25" customHeight="1" x14ac:dyDescent="0.25">
      <c r="A8" s="36" t="s">
        <v>21</v>
      </c>
      <c r="C8" s="10">
        <v>0</v>
      </c>
      <c r="D8" s="10"/>
      <c r="E8" s="10">
        <v>-323126671</v>
      </c>
      <c r="F8" s="10"/>
      <c r="G8" s="10">
        <v>-737965813</v>
      </c>
      <c r="H8" s="10"/>
      <c r="I8" s="10">
        <v>-1061092484</v>
      </c>
      <c r="J8" s="6"/>
      <c r="K8" s="6">
        <v>-0.1</v>
      </c>
      <c r="L8" s="6"/>
      <c r="M8" s="10">
        <v>36791608094</v>
      </c>
      <c r="N8" s="10"/>
      <c r="O8" s="10">
        <v>-20166916474</v>
      </c>
      <c r="P8" s="10"/>
      <c r="Q8" s="10">
        <v>-21273048664</v>
      </c>
      <c r="R8" s="10"/>
      <c r="S8" s="10">
        <v>-4648357044</v>
      </c>
      <c r="T8" s="6"/>
      <c r="U8" s="25">
        <f>S8/5185361232240*100</f>
        <v>-8.9643842266934559E-2</v>
      </c>
      <c r="W8" s="38"/>
      <c r="X8" s="39"/>
    </row>
    <row r="9" spans="1:24" s="37" customFormat="1" ht="32.25" customHeight="1" x14ac:dyDescent="0.25">
      <c r="A9" s="36" t="s">
        <v>24</v>
      </c>
      <c r="C9" s="10">
        <v>0</v>
      </c>
      <c r="D9" s="10"/>
      <c r="E9" s="10">
        <v>0</v>
      </c>
      <c r="F9" s="10"/>
      <c r="G9" s="10">
        <v>1898243</v>
      </c>
      <c r="H9" s="10"/>
      <c r="I9" s="10">
        <v>1898243</v>
      </c>
      <c r="J9" s="6"/>
      <c r="K9" s="6">
        <v>0</v>
      </c>
      <c r="L9" s="6"/>
      <c r="M9" s="10">
        <v>0</v>
      </c>
      <c r="N9" s="10"/>
      <c r="O9" s="10">
        <v>0</v>
      </c>
      <c r="P9" s="10"/>
      <c r="Q9" s="10">
        <v>1898243</v>
      </c>
      <c r="R9" s="10"/>
      <c r="S9" s="10">
        <v>1898243</v>
      </c>
      <c r="T9" s="6"/>
      <c r="U9" s="25">
        <f t="shared" ref="U9:U28" si="0">S9/5185361232240*100</f>
        <v>3.6607729239723326E-5</v>
      </c>
    </row>
    <row r="10" spans="1:24" s="37" customFormat="1" ht="32.25" customHeight="1" x14ac:dyDescent="0.25">
      <c r="A10" s="36" t="s">
        <v>253</v>
      </c>
      <c r="C10" s="10">
        <v>0</v>
      </c>
      <c r="D10" s="10"/>
      <c r="E10" s="10">
        <v>0</v>
      </c>
      <c r="F10" s="10"/>
      <c r="G10" s="10">
        <v>0</v>
      </c>
      <c r="H10" s="10"/>
      <c r="I10" s="10">
        <v>0</v>
      </c>
      <c r="J10" s="6"/>
      <c r="K10" s="6">
        <v>0</v>
      </c>
      <c r="L10" s="6"/>
      <c r="M10" s="10">
        <v>0</v>
      </c>
      <c r="N10" s="10"/>
      <c r="O10" s="10">
        <v>0</v>
      </c>
      <c r="P10" s="10"/>
      <c r="Q10" s="10">
        <v>-64085768</v>
      </c>
      <c r="R10" s="10"/>
      <c r="S10" s="10">
        <v>-64085768</v>
      </c>
      <c r="T10" s="6"/>
      <c r="U10" s="25">
        <f t="shared" si="0"/>
        <v>-1.2358978503087988E-3</v>
      </c>
    </row>
    <row r="11" spans="1:24" s="37" customFormat="1" ht="32.25" customHeight="1" x14ac:dyDescent="0.25">
      <c r="A11" s="36" t="s">
        <v>254</v>
      </c>
      <c r="C11" s="10">
        <v>0</v>
      </c>
      <c r="D11" s="10"/>
      <c r="E11" s="10">
        <v>0</v>
      </c>
      <c r="F11" s="10"/>
      <c r="G11" s="10">
        <v>0</v>
      </c>
      <c r="H11" s="10"/>
      <c r="I11" s="10">
        <v>0</v>
      </c>
      <c r="J11" s="6"/>
      <c r="K11" s="6">
        <v>0</v>
      </c>
      <c r="L11" s="6"/>
      <c r="M11" s="10">
        <v>0</v>
      </c>
      <c r="N11" s="10"/>
      <c r="O11" s="10">
        <v>0</v>
      </c>
      <c r="P11" s="10"/>
      <c r="Q11" s="10">
        <v>57940927</v>
      </c>
      <c r="R11" s="10"/>
      <c r="S11" s="10">
        <v>57940927</v>
      </c>
      <c r="T11" s="6"/>
      <c r="U11" s="25">
        <f t="shared" si="0"/>
        <v>1.1173942258786544E-3</v>
      </c>
    </row>
    <row r="12" spans="1:24" s="37" customFormat="1" ht="32.25" customHeight="1" x14ac:dyDescent="0.25">
      <c r="A12" s="36" t="s">
        <v>255</v>
      </c>
      <c r="C12" s="10">
        <v>0</v>
      </c>
      <c r="D12" s="10"/>
      <c r="E12" s="10">
        <v>0</v>
      </c>
      <c r="F12" s="10"/>
      <c r="G12" s="10">
        <v>0</v>
      </c>
      <c r="H12" s="10"/>
      <c r="I12" s="10">
        <v>0</v>
      </c>
      <c r="J12" s="6"/>
      <c r="K12" s="6">
        <v>0</v>
      </c>
      <c r="L12" s="6"/>
      <c r="M12" s="10">
        <v>0</v>
      </c>
      <c r="N12" s="10"/>
      <c r="O12" s="10">
        <v>0</v>
      </c>
      <c r="P12" s="10"/>
      <c r="Q12" s="10">
        <v>425196000</v>
      </c>
      <c r="R12" s="10"/>
      <c r="S12" s="10">
        <v>425196000</v>
      </c>
      <c r="T12" s="6"/>
      <c r="U12" s="25">
        <f t="shared" si="0"/>
        <v>8.1999301679571042E-3</v>
      </c>
    </row>
    <row r="13" spans="1:24" s="37" customFormat="1" ht="32.25" customHeight="1" x14ac:dyDescent="0.25">
      <c r="A13" s="36" t="s">
        <v>256</v>
      </c>
      <c r="C13" s="10">
        <v>0</v>
      </c>
      <c r="D13" s="10"/>
      <c r="E13" s="10">
        <v>0</v>
      </c>
      <c r="F13" s="10"/>
      <c r="G13" s="10">
        <v>0</v>
      </c>
      <c r="H13" s="10"/>
      <c r="I13" s="10">
        <v>0</v>
      </c>
      <c r="J13" s="6"/>
      <c r="K13" s="6">
        <v>0</v>
      </c>
      <c r="L13" s="6"/>
      <c r="M13" s="10">
        <v>0</v>
      </c>
      <c r="N13" s="10"/>
      <c r="O13" s="10">
        <v>0</v>
      </c>
      <c r="P13" s="10"/>
      <c r="Q13" s="10">
        <v>3204818160</v>
      </c>
      <c r="R13" s="10"/>
      <c r="S13" s="10">
        <v>3204818160</v>
      </c>
      <c r="T13" s="6"/>
      <c r="U13" s="25">
        <f t="shared" si="0"/>
        <v>6.1805108968571623E-2</v>
      </c>
    </row>
    <row r="14" spans="1:24" s="37" customFormat="1" ht="32.25" customHeight="1" x14ac:dyDescent="0.25">
      <c r="A14" s="36" t="s">
        <v>15</v>
      </c>
      <c r="C14" s="10">
        <v>0</v>
      </c>
      <c r="D14" s="10"/>
      <c r="E14" s="10">
        <v>29488809</v>
      </c>
      <c r="F14" s="10"/>
      <c r="G14" s="10">
        <v>0</v>
      </c>
      <c r="H14" s="10"/>
      <c r="I14" s="10">
        <v>29488809</v>
      </c>
      <c r="J14" s="6"/>
      <c r="K14" s="6">
        <v>0</v>
      </c>
      <c r="L14" s="6"/>
      <c r="M14" s="10">
        <v>3995492595</v>
      </c>
      <c r="N14" s="10"/>
      <c r="O14" s="10">
        <v>-4440547133</v>
      </c>
      <c r="P14" s="10"/>
      <c r="Q14" s="10">
        <v>2953292331</v>
      </c>
      <c r="R14" s="10"/>
      <c r="S14" s="10">
        <v>2508237793</v>
      </c>
      <c r="T14" s="6"/>
      <c r="U14" s="25">
        <f t="shared" si="0"/>
        <v>4.8371515130036138E-2</v>
      </c>
    </row>
    <row r="15" spans="1:24" s="37" customFormat="1" ht="32.25" customHeight="1" x14ac:dyDescent="0.25">
      <c r="A15" s="36" t="s">
        <v>257</v>
      </c>
      <c r="C15" s="10">
        <v>0</v>
      </c>
      <c r="D15" s="10"/>
      <c r="E15" s="10">
        <v>0</v>
      </c>
      <c r="F15" s="10"/>
      <c r="G15" s="10">
        <v>0</v>
      </c>
      <c r="H15" s="10"/>
      <c r="I15" s="10">
        <v>0</v>
      </c>
      <c r="J15" s="6"/>
      <c r="K15" s="6">
        <v>0</v>
      </c>
      <c r="L15" s="6"/>
      <c r="M15" s="10">
        <v>0</v>
      </c>
      <c r="N15" s="10"/>
      <c r="O15" s="10">
        <v>0</v>
      </c>
      <c r="P15" s="10"/>
      <c r="Q15" s="10">
        <v>-5118092251</v>
      </c>
      <c r="R15" s="10"/>
      <c r="S15" s="10">
        <v>-5118092251</v>
      </c>
      <c r="T15" s="6"/>
      <c r="U15" s="25">
        <f t="shared" si="0"/>
        <v>-9.8702713692890784E-2</v>
      </c>
    </row>
    <row r="16" spans="1:24" s="37" customFormat="1" ht="32.25" customHeight="1" x14ac:dyDescent="0.25">
      <c r="A16" s="36" t="s">
        <v>258</v>
      </c>
      <c r="C16" s="10">
        <v>0</v>
      </c>
      <c r="D16" s="10"/>
      <c r="E16" s="10">
        <v>0</v>
      </c>
      <c r="F16" s="10"/>
      <c r="G16" s="10">
        <v>0</v>
      </c>
      <c r="H16" s="10"/>
      <c r="I16" s="10">
        <v>0</v>
      </c>
      <c r="J16" s="6"/>
      <c r="K16" s="6">
        <v>0</v>
      </c>
      <c r="L16" s="6"/>
      <c r="M16" s="10">
        <v>0</v>
      </c>
      <c r="N16" s="10"/>
      <c r="O16" s="10">
        <v>0</v>
      </c>
      <c r="P16" s="10"/>
      <c r="Q16" s="10">
        <v>-1545911940</v>
      </c>
      <c r="R16" s="10"/>
      <c r="S16" s="10">
        <v>-1545911940</v>
      </c>
      <c r="T16" s="6"/>
      <c r="U16" s="25">
        <f t="shared" si="0"/>
        <v>-2.9813003776637342E-2</v>
      </c>
    </row>
    <row r="17" spans="1:21" s="37" customFormat="1" ht="32.25" customHeight="1" x14ac:dyDescent="0.25">
      <c r="A17" s="36" t="s">
        <v>259</v>
      </c>
      <c r="C17" s="10">
        <v>0</v>
      </c>
      <c r="D17" s="10"/>
      <c r="E17" s="10">
        <v>0</v>
      </c>
      <c r="F17" s="10"/>
      <c r="G17" s="10">
        <v>0</v>
      </c>
      <c r="H17" s="10"/>
      <c r="I17" s="10">
        <v>0</v>
      </c>
      <c r="J17" s="6"/>
      <c r="K17" s="6">
        <v>0</v>
      </c>
      <c r="L17" s="6"/>
      <c r="M17" s="10">
        <v>0</v>
      </c>
      <c r="N17" s="10"/>
      <c r="O17" s="10">
        <v>0</v>
      </c>
      <c r="P17" s="10"/>
      <c r="Q17" s="10">
        <v>196688012</v>
      </c>
      <c r="R17" s="10"/>
      <c r="S17" s="10">
        <v>196688012</v>
      </c>
      <c r="T17" s="6"/>
      <c r="U17" s="25">
        <f t="shared" si="0"/>
        <v>3.7931400184251711E-3</v>
      </c>
    </row>
    <row r="18" spans="1:21" s="37" customFormat="1" ht="32.25" customHeight="1" x14ac:dyDescent="0.25">
      <c r="A18" s="36" t="s">
        <v>246</v>
      </c>
      <c r="C18" s="10">
        <v>0</v>
      </c>
      <c r="D18" s="10"/>
      <c r="E18" s="10">
        <v>0</v>
      </c>
      <c r="F18" s="10"/>
      <c r="G18" s="10">
        <v>0</v>
      </c>
      <c r="H18" s="10"/>
      <c r="I18" s="10">
        <v>0</v>
      </c>
      <c r="J18" s="6"/>
      <c r="K18" s="6">
        <v>0</v>
      </c>
      <c r="L18" s="6"/>
      <c r="M18" s="10">
        <v>133608486</v>
      </c>
      <c r="N18" s="10"/>
      <c r="O18" s="10">
        <v>0</v>
      </c>
      <c r="P18" s="10"/>
      <c r="Q18" s="10">
        <v>-279519376</v>
      </c>
      <c r="R18" s="10"/>
      <c r="S18" s="10">
        <v>-145910890</v>
      </c>
      <c r="T18" s="6"/>
      <c r="U18" s="25">
        <f t="shared" si="0"/>
        <v>-2.8139001983660959E-3</v>
      </c>
    </row>
    <row r="19" spans="1:21" s="37" customFormat="1" ht="32.25" customHeight="1" x14ac:dyDescent="0.25">
      <c r="A19" s="36" t="s">
        <v>243</v>
      </c>
      <c r="C19" s="10">
        <v>0</v>
      </c>
      <c r="D19" s="10"/>
      <c r="E19" s="10">
        <v>0</v>
      </c>
      <c r="F19" s="10"/>
      <c r="G19" s="10">
        <v>0</v>
      </c>
      <c r="H19" s="10"/>
      <c r="I19" s="10">
        <v>0</v>
      </c>
      <c r="J19" s="6"/>
      <c r="K19" s="6">
        <v>0</v>
      </c>
      <c r="L19" s="6"/>
      <c r="M19" s="10">
        <v>3474000000</v>
      </c>
      <c r="N19" s="10"/>
      <c r="O19" s="10">
        <v>0</v>
      </c>
      <c r="P19" s="10"/>
      <c r="Q19" s="10">
        <v>-3999419724</v>
      </c>
      <c r="R19" s="10"/>
      <c r="S19" s="10">
        <v>-525419724</v>
      </c>
      <c r="T19" s="6"/>
      <c r="U19" s="25">
        <f t="shared" si="0"/>
        <v>-1.0132750650681793E-2</v>
      </c>
    </row>
    <row r="20" spans="1:21" s="37" customFormat="1" ht="32.25" customHeight="1" x14ac:dyDescent="0.25">
      <c r="A20" s="36" t="s">
        <v>254</v>
      </c>
      <c r="C20" s="10">
        <v>0</v>
      </c>
      <c r="D20" s="10"/>
      <c r="E20" s="10">
        <v>0</v>
      </c>
      <c r="F20" s="10"/>
      <c r="G20" s="10">
        <v>0</v>
      </c>
      <c r="H20" s="10"/>
      <c r="I20" s="10">
        <v>0</v>
      </c>
      <c r="J20" s="6"/>
      <c r="K20" s="6">
        <v>0</v>
      </c>
      <c r="L20" s="6"/>
      <c r="M20" s="10">
        <v>0</v>
      </c>
      <c r="N20" s="10"/>
      <c r="O20" s="10">
        <v>0</v>
      </c>
      <c r="P20" s="10"/>
      <c r="Q20" s="10">
        <v>151446</v>
      </c>
      <c r="R20" s="10"/>
      <c r="S20" s="10">
        <v>151446</v>
      </c>
      <c r="T20" s="6"/>
      <c r="U20" s="25">
        <f t="shared" si="0"/>
        <v>2.9206451241696338E-6</v>
      </c>
    </row>
    <row r="21" spans="1:21" s="37" customFormat="1" ht="32.25" customHeight="1" x14ac:dyDescent="0.25">
      <c r="A21" s="36" t="s">
        <v>18</v>
      </c>
      <c r="C21" s="10">
        <v>15296767619</v>
      </c>
      <c r="D21" s="10"/>
      <c r="E21" s="10">
        <v>1121997019</v>
      </c>
      <c r="F21" s="10"/>
      <c r="G21" s="10">
        <v>0</v>
      </c>
      <c r="H21" s="10"/>
      <c r="I21" s="10">
        <v>16418764638</v>
      </c>
      <c r="J21" s="6"/>
      <c r="K21" s="6">
        <v>1.47</v>
      </c>
      <c r="L21" s="6"/>
      <c r="M21" s="10">
        <v>15296767619</v>
      </c>
      <c r="N21" s="10"/>
      <c r="O21" s="10">
        <v>23229316898</v>
      </c>
      <c r="P21" s="10"/>
      <c r="Q21" s="10">
        <v>0</v>
      </c>
      <c r="R21" s="10"/>
      <c r="S21" s="10">
        <v>38526084517</v>
      </c>
      <c r="T21" s="6"/>
      <c r="U21" s="25">
        <f t="shared" si="0"/>
        <v>0.742977833009279</v>
      </c>
    </row>
    <row r="22" spans="1:21" s="37" customFormat="1" ht="32.25" customHeight="1" x14ac:dyDescent="0.25">
      <c r="A22" s="36" t="s">
        <v>19</v>
      </c>
      <c r="C22" s="10">
        <v>82758471074</v>
      </c>
      <c r="D22" s="10"/>
      <c r="E22" s="10">
        <v>-54216262358</v>
      </c>
      <c r="F22" s="10"/>
      <c r="G22" s="10">
        <v>0</v>
      </c>
      <c r="H22" s="10"/>
      <c r="I22" s="10">
        <v>28542208716</v>
      </c>
      <c r="J22" s="6"/>
      <c r="K22" s="6">
        <v>2.56</v>
      </c>
      <c r="L22" s="6"/>
      <c r="M22" s="10">
        <v>82758471074</v>
      </c>
      <c r="N22" s="10"/>
      <c r="O22" s="10">
        <v>50485485352</v>
      </c>
      <c r="P22" s="10"/>
      <c r="Q22" s="10">
        <v>0</v>
      </c>
      <c r="R22" s="10"/>
      <c r="S22" s="10">
        <v>133243956426</v>
      </c>
      <c r="T22" s="6"/>
      <c r="U22" s="25">
        <f t="shared" si="0"/>
        <v>2.5696176304469449</v>
      </c>
    </row>
    <row r="23" spans="1:21" s="37" customFormat="1" ht="32.25" customHeight="1" x14ac:dyDescent="0.25">
      <c r="A23" s="36" t="s">
        <v>22</v>
      </c>
      <c r="C23" s="10">
        <v>0</v>
      </c>
      <c r="D23" s="10"/>
      <c r="E23" s="10">
        <v>-301300453</v>
      </c>
      <c r="F23" s="10"/>
      <c r="G23" s="10">
        <v>0</v>
      </c>
      <c r="H23" s="10"/>
      <c r="I23" s="10">
        <v>-301300453</v>
      </c>
      <c r="J23" s="6"/>
      <c r="K23" s="6">
        <v>-0.03</v>
      </c>
      <c r="L23" s="6"/>
      <c r="M23" s="10">
        <v>0</v>
      </c>
      <c r="N23" s="10"/>
      <c r="O23" s="10">
        <v>19714036</v>
      </c>
      <c r="P23" s="10"/>
      <c r="Q23" s="10">
        <v>0</v>
      </c>
      <c r="R23" s="10"/>
      <c r="S23" s="10">
        <v>19714036</v>
      </c>
      <c r="T23" s="6"/>
      <c r="U23" s="25">
        <f t="shared" si="0"/>
        <v>3.8018635765292336E-4</v>
      </c>
    </row>
    <row r="24" spans="1:21" s="37" customFormat="1" ht="32.25" customHeight="1" x14ac:dyDescent="0.25">
      <c r="A24" s="36" t="s">
        <v>23</v>
      </c>
      <c r="C24" s="10">
        <v>0</v>
      </c>
      <c r="D24" s="10"/>
      <c r="E24" s="10">
        <v>-470871975</v>
      </c>
      <c r="F24" s="10"/>
      <c r="G24" s="10">
        <v>0</v>
      </c>
      <c r="H24" s="10"/>
      <c r="I24" s="10">
        <v>-470871975</v>
      </c>
      <c r="J24" s="6"/>
      <c r="K24" s="6">
        <v>-0.04</v>
      </c>
      <c r="L24" s="6"/>
      <c r="M24" s="10">
        <v>0</v>
      </c>
      <c r="N24" s="10"/>
      <c r="O24" s="10">
        <v>887078412</v>
      </c>
      <c r="P24" s="10"/>
      <c r="Q24" s="10">
        <v>0</v>
      </c>
      <c r="R24" s="10"/>
      <c r="S24" s="10">
        <v>887078412</v>
      </c>
      <c r="T24" s="6"/>
      <c r="U24" s="25">
        <f t="shared" si="0"/>
        <v>1.7107359974934573E-2</v>
      </c>
    </row>
    <row r="25" spans="1:21" s="37" customFormat="1" ht="32.25" customHeight="1" x14ac:dyDescent="0.25">
      <c r="A25" s="36" t="s">
        <v>16</v>
      </c>
      <c r="C25" s="10">
        <v>0</v>
      </c>
      <c r="D25" s="10"/>
      <c r="E25" s="10">
        <v>0</v>
      </c>
      <c r="F25" s="10"/>
      <c r="G25" s="10">
        <v>0</v>
      </c>
      <c r="H25" s="10"/>
      <c r="I25" s="10">
        <v>0</v>
      </c>
      <c r="J25" s="6"/>
      <c r="K25" s="6">
        <v>0</v>
      </c>
      <c r="L25" s="6"/>
      <c r="M25" s="10">
        <v>0</v>
      </c>
      <c r="N25" s="10"/>
      <c r="O25" s="10">
        <v>0</v>
      </c>
      <c r="P25" s="10"/>
      <c r="Q25" s="10">
        <v>0</v>
      </c>
      <c r="R25" s="10"/>
      <c r="S25" s="10">
        <v>0</v>
      </c>
      <c r="T25" s="6"/>
      <c r="U25" s="25">
        <f t="shared" si="0"/>
        <v>0</v>
      </c>
    </row>
    <row r="26" spans="1:21" s="37" customFormat="1" ht="32.25" customHeight="1" x14ac:dyDescent="0.25">
      <c r="A26" s="36" t="s">
        <v>25</v>
      </c>
      <c r="C26" s="10">
        <v>0</v>
      </c>
      <c r="D26" s="10"/>
      <c r="E26" s="10">
        <v>-275669355</v>
      </c>
      <c r="F26" s="10"/>
      <c r="G26" s="10">
        <v>0</v>
      </c>
      <c r="H26" s="10"/>
      <c r="I26" s="10">
        <v>-275669355</v>
      </c>
      <c r="J26" s="6"/>
      <c r="K26" s="6">
        <v>-0.02</v>
      </c>
      <c r="L26" s="6"/>
      <c r="M26" s="10">
        <v>0</v>
      </c>
      <c r="N26" s="10"/>
      <c r="O26" s="10">
        <v>-275669355</v>
      </c>
      <c r="P26" s="10"/>
      <c r="Q26" s="10">
        <v>0</v>
      </c>
      <c r="R26" s="10"/>
      <c r="S26" s="10">
        <v>-275669355</v>
      </c>
      <c r="T26" s="6"/>
      <c r="U26" s="25">
        <f t="shared" si="0"/>
        <v>-5.3162999192037947E-3</v>
      </c>
    </row>
    <row r="27" spans="1:21" s="37" customFormat="1" ht="32.25" customHeight="1" x14ac:dyDescent="0.25">
      <c r="A27" s="36" t="s">
        <v>17</v>
      </c>
      <c r="C27" s="10">
        <v>0</v>
      </c>
      <c r="D27" s="10"/>
      <c r="E27" s="10">
        <v>0</v>
      </c>
      <c r="F27" s="10"/>
      <c r="G27" s="10">
        <v>0</v>
      </c>
      <c r="H27" s="10"/>
      <c r="I27" s="10">
        <v>0</v>
      </c>
      <c r="J27" s="6"/>
      <c r="K27" s="6">
        <v>0</v>
      </c>
      <c r="L27" s="6"/>
      <c r="M27" s="10">
        <v>0</v>
      </c>
      <c r="N27" s="10"/>
      <c r="O27" s="10">
        <v>0</v>
      </c>
      <c r="P27" s="10"/>
      <c r="Q27" s="10">
        <v>0</v>
      </c>
      <c r="R27" s="10"/>
      <c r="S27" s="10">
        <v>0</v>
      </c>
      <c r="T27" s="6"/>
      <c r="U27" s="25">
        <f t="shared" si="0"/>
        <v>0</v>
      </c>
    </row>
    <row r="28" spans="1:21" s="37" customFormat="1" ht="32.25" customHeight="1" x14ac:dyDescent="0.25">
      <c r="A28" s="36" t="s">
        <v>20</v>
      </c>
      <c r="C28" s="10">
        <v>0</v>
      </c>
      <c r="D28" s="10"/>
      <c r="E28" s="10">
        <v>0</v>
      </c>
      <c r="F28" s="10"/>
      <c r="G28" s="10">
        <v>0</v>
      </c>
      <c r="H28" s="10"/>
      <c r="I28" s="10">
        <v>0</v>
      </c>
      <c r="J28" s="6"/>
      <c r="K28" s="6">
        <v>0</v>
      </c>
      <c r="L28" s="6"/>
      <c r="M28" s="10">
        <v>0</v>
      </c>
      <c r="N28" s="10"/>
      <c r="O28" s="10">
        <v>-89042935</v>
      </c>
      <c r="P28" s="10"/>
      <c r="Q28" s="10">
        <v>0</v>
      </c>
      <c r="R28" s="10"/>
      <c r="S28" s="10">
        <v>-89042935</v>
      </c>
      <c r="T28" s="6"/>
      <c r="U28" s="25">
        <f t="shared" si="0"/>
        <v>-1.7171983013714697E-3</v>
      </c>
    </row>
    <row r="29" spans="1:21" s="37" customFormat="1" ht="32.25" customHeight="1" x14ac:dyDescent="0.25">
      <c r="A29" s="36" t="s">
        <v>303</v>
      </c>
      <c r="C29" s="10"/>
      <c r="D29" s="10"/>
      <c r="E29" s="10"/>
      <c r="F29" s="10"/>
      <c r="G29" s="10"/>
      <c r="H29" s="10"/>
      <c r="I29" s="10"/>
      <c r="J29" s="6"/>
      <c r="K29" s="6"/>
      <c r="L29" s="6"/>
      <c r="M29" s="10">
        <v>1025440500</v>
      </c>
      <c r="N29" s="10"/>
      <c r="O29" s="37">
        <v>0</v>
      </c>
      <c r="P29" s="10"/>
      <c r="Q29" s="10"/>
      <c r="R29" s="10"/>
      <c r="S29" s="10"/>
      <c r="T29" s="6"/>
      <c r="U29" s="25"/>
    </row>
    <row r="30" spans="1:21" s="37" customFormat="1" ht="32.25" customHeight="1" thickBot="1" x14ac:dyDescent="0.3">
      <c r="C30" s="14">
        <f>SUM(C8:C28)</f>
        <v>98055238693</v>
      </c>
      <c r="D30" s="10"/>
      <c r="E30" s="13">
        <f>SUM(E8:E28)</f>
        <v>-54435744984</v>
      </c>
      <c r="F30" s="10"/>
      <c r="G30" s="13">
        <f>SUM(G8:G28)</f>
        <v>-736067570</v>
      </c>
      <c r="H30" s="10"/>
      <c r="I30" s="13">
        <f>SUM(I8:I28)</f>
        <v>42883426139</v>
      </c>
      <c r="J30" s="6"/>
      <c r="K30" s="14">
        <f>SUM(K8:K28)</f>
        <v>3.84</v>
      </c>
      <c r="L30" s="6"/>
      <c r="M30" s="13">
        <f>SUM(M8:M29)</f>
        <v>143475388368</v>
      </c>
      <c r="N30" s="10"/>
      <c r="O30" s="13">
        <f>SUM(O8:O29)</f>
        <v>49649418801</v>
      </c>
      <c r="P30" s="10"/>
      <c r="Q30" s="13">
        <f>SUM(Q8:Q28)</f>
        <v>-25440092604</v>
      </c>
      <c r="R30" s="10"/>
      <c r="S30" s="13">
        <f>SUM(S8:S28)</f>
        <v>166659274065</v>
      </c>
      <c r="T30" s="6"/>
      <c r="U30" s="26">
        <f>SUM(U8:U28)</f>
        <v>3.2140340200176496</v>
      </c>
    </row>
    <row r="31" spans="1:21" s="37" customFormat="1" ht="32.25" customHeight="1" thickTop="1" x14ac:dyDescent="0.25"/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31" right="0.23" top="0.75" bottom="0.43" header="0.3" footer="0.3"/>
  <pageSetup paperSize="9" scale="5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47"/>
  <sheetViews>
    <sheetView rightToLeft="1" view="pageBreakPreview" topLeftCell="A22" zoomScale="60" zoomScaleNormal="100" workbookViewId="0">
      <selection activeCell="O19" sqref="O19"/>
    </sheetView>
  </sheetViews>
  <sheetFormatPr defaultRowHeight="27" x14ac:dyDescent="0.6"/>
  <cols>
    <col min="1" max="1" width="60.140625" style="40" bestFit="1" customWidth="1"/>
    <col min="2" max="2" width="1" style="40" customWidth="1"/>
    <col min="3" max="3" width="25.42578125" style="40" customWidth="1"/>
    <col min="4" max="4" width="1" style="40" customWidth="1"/>
    <col min="5" max="5" width="26" style="40" customWidth="1"/>
    <col min="6" max="6" width="1" style="40" customWidth="1"/>
    <col min="7" max="7" width="26.28515625" style="40" customWidth="1"/>
    <col min="8" max="8" width="1" style="40" customWidth="1"/>
    <col min="9" max="9" width="27.5703125" style="40" customWidth="1"/>
    <col min="10" max="10" width="1" style="40" customWidth="1"/>
    <col min="11" max="11" width="29.140625" style="40" customWidth="1"/>
    <col min="12" max="12" width="1" style="40" customWidth="1"/>
    <col min="13" max="13" width="24.5703125" style="40" customWidth="1"/>
    <col min="14" max="14" width="1" style="40" customWidth="1"/>
    <col min="15" max="15" width="23.7109375" style="40" customWidth="1"/>
    <col min="16" max="16" width="1" style="40" customWidth="1"/>
    <col min="17" max="17" width="27.7109375" style="40" customWidth="1"/>
    <col min="18" max="18" width="1" style="40" customWidth="1"/>
    <col min="19" max="19" width="9.140625" style="40" customWidth="1"/>
    <col min="20" max="16384" width="9.140625" style="40"/>
  </cols>
  <sheetData>
    <row r="2" spans="1:17" ht="27.75" x14ac:dyDescent="0.6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spans="1:17" ht="27.75" x14ac:dyDescent="0.6">
      <c r="A3" s="48" t="s">
        <v>215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7" ht="27.75" x14ac:dyDescent="0.6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</row>
    <row r="6" spans="1:17" ht="27.75" x14ac:dyDescent="0.6">
      <c r="A6" s="45" t="s">
        <v>219</v>
      </c>
      <c r="C6" s="46" t="s">
        <v>217</v>
      </c>
      <c r="D6" s="46" t="s">
        <v>217</v>
      </c>
      <c r="E6" s="46" t="s">
        <v>217</v>
      </c>
      <c r="F6" s="46" t="s">
        <v>217</v>
      </c>
      <c r="G6" s="46" t="s">
        <v>217</v>
      </c>
      <c r="H6" s="46" t="s">
        <v>217</v>
      </c>
      <c r="I6" s="46" t="s">
        <v>217</v>
      </c>
      <c r="K6" s="46" t="s">
        <v>218</v>
      </c>
      <c r="L6" s="46" t="s">
        <v>218</v>
      </c>
      <c r="M6" s="46" t="s">
        <v>218</v>
      </c>
      <c r="N6" s="46" t="s">
        <v>218</v>
      </c>
      <c r="O6" s="46" t="s">
        <v>218</v>
      </c>
      <c r="P6" s="46" t="s">
        <v>218</v>
      </c>
      <c r="Q6" s="46" t="s">
        <v>218</v>
      </c>
    </row>
    <row r="7" spans="1:17" ht="27.75" x14ac:dyDescent="0.6">
      <c r="A7" s="46" t="s">
        <v>219</v>
      </c>
      <c r="C7" s="49" t="s">
        <v>267</v>
      </c>
      <c r="E7" s="49" t="s">
        <v>264</v>
      </c>
      <c r="G7" s="49" t="s">
        <v>265</v>
      </c>
      <c r="I7" s="49" t="s">
        <v>268</v>
      </c>
      <c r="K7" s="49" t="s">
        <v>267</v>
      </c>
      <c r="M7" s="49" t="s">
        <v>264</v>
      </c>
      <c r="O7" s="49" t="s">
        <v>265</v>
      </c>
      <c r="Q7" s="49" t="s">
        <v>268</v>
      </c>
    </row>
    <row r="8" spans="1:17" ht="37.5" customHeight="1" x14ac:dyDescent="0.65">
      <c r="A8" s="41" t="s">
        <v>97</v>
      </c>
      <c r="C8" s="42">
        <v>1721616971</v>
      </c>
      <c r="D8" s="42"/>
      <c r="E8" s="42">
        <v>0</v>
      </c>
      <c r="F8" s="42"/>
      <c r="G8" s="42">
        <v>44167660875</v>
      </c>
      <c r="H8" s="42"/>
      <c r="I8" s="42">
        <v>45889277846</v>
      </c>
      <c r="J8" s="42"/>
      <c r="K8" s="42">
        <v>98954500980</v>
      </c>
      <c r="L8" s="42"/>
      <c r="M8" s="42">
        <v>0</v>
      </c>
      <c r="N8" s="42"/>
      <c r="O8" s="42">
        <v>44167660875</v>
      </c>
      <c r="P8" s="42"/>
      <c r="Q8" s="42">
        <v>143122161855</v>
      </c>
    </row>
    <row r="9" spans="1:17" ht="37.5" customHeight="1" x14ac:dyDescent="0.65">
      <c r="A9" s="41" t="s">
        <v>58</v>
      </c>
      <c r="C9" s="42">
        <v>0</v>
      </c>
      <c r="D9" s="42"/>
      <c r="E9" s="42">
        <v>0</v>
      </c>
      <c r="F9" s="42"/>
      <c r="G9" s="42">
        <v>1762552572</v>
      </c>
      <c r="H9" s="42"/>
      <c r="I9" s="42">
        <v>1762552572</v>
      </c>
      <c r="J9" s="42"/>
      <c r="K9" s="42">
        <v>0</v>
      </c>
      <c r="L9" s="42"/>
      <c r="M9" s="42">
        <v>0</v>
      </c>
      <c r="N9" s="42"/>
      <c r="O9" s="42">
        <v>1762552572</v>
      </c>
      <c r="P9" s="42"/>
      <c r="Q9" s="42">
        <v>1762552572</v>
      </c>
    </row>
    <row r="10" spans="1:17" ht="37.5" customHeight="1" x14ac:dyDescent="0.65">
      <c r="A10" s="41" t="s">
        <v>227</v>
      </c>
      <c r="C10" s="42">
        <v>0</v>
      </c>
      <c r="D10" s="42"/>
      <c r="E10" s="42">
        <v>0</v>
      </c>
      <c r="F10" s="42"/>
      <c r="G10" s="42">
        <v>0</v>
      </c>
      <c r="H10" s="42"/>
      <c r="I10" s="42">
        <v>0</v>
      </c>
      <c r="J10" s="42"/>
      <c r="K10" s="42">
        <v>82392857145</v>
      </c>
      <c r="L10" s="42"/>
      <c r="M10" s="42">
        <v>0</v>
      </c>
      <c r="N10" s="42"/>
      <c r="O10" s="42">
        <v>8036810779</v>
      </c>
      <c r="P10" s="42"/>
      <c r="Q10" s="42">
        <v>90429667924</v>
      </c>
    </row>
    <row r="11" spans="1:17" ht="37.5" customHeight="1" x14ac:dyDescent="0.65">
      <c r="A11" s="41" t="s">
        <v>231</v>
      </c>
      <c r="C11" s="42">
        <v>0</v>
      </c>
      <c r="D11" s="42"/>
      <c r="E11" s="42">
        <v>0</v>
      </c>
      <c r="F11" s="42"/>
      <c r="G11" s="42">
        <v>0</v>
      </c>
      <c r="H11" s="42"/>
      <c r="I11" s="42">
        <v>0</v>
      </c>
      <c r="J11" s="42"/>
      <c r="K11" s="42">
        <v>10684933</v>
      </c>
      <c r="L11" s="42"/>
      <c r="M11" s="42">
        <v>0</v>
      </c>
      <c r="N11" s="42"/>
      <c r="O11" s="42">
        <v>181250</v>
      </c>
      <c r="P11" s="42"/>
      <c r="Q11" s="42">
        <v>10866183</v>
      </c>
    </row>
    <row r="12" spans="1:17" ht="37.5" customHeight="1" x14ac:dyDescent="0.65">
      <c r="A12" s="41" t="s">
        <v>260</v>
      </c>
      <c r="C12" s="42">
        <v>0</v>
      </c>
      <c r="D12" s="42"/>
      <c r="E12" s="42">
        <v>0</v>
      </c>
      <c r="F12" s="42"/>
      <c r="G12" s="42">
        <v>0</v>
      </c>
      <c r="H12" s="42"/>
      <c r="I12" s="42">
        <v>0</v>
      </c>
      <c r="J12" s="42"/>
      <c r="K12" s="42">
        <v>0</v>
      </c>
      <c r="L12" s="42"/>
      <c r="M12" s="42">
        <v>0</v>
      </c>
      <c r="N12" s="42"/>
      <c r="O12" s="42">
        <v>586840976</v>
      </c>
      <c r="P12" s="42"/>
      <c r="Q12" s="42">
        <v>586840976</v>
      </c>
    </row>
    <row r="13" spans="1:17" ht="37.5" customHeight="1" x14ac:dyDescent="0.65">
      <c r="A13" s="41" t="s">
        <v>225</v>
      </c>
      <c r="C13" s="42">
        <v>0</v>
      </c>
      <c r="D13" s="42"/>
      <c r="E13" s="42">
        <v>0</v>
      </c>
      <c r="F13" s="42"/>
      <c r="G13" s="42">
        <v>0</v>
      </c>
      <c r="H13" s="42"/>
      <c r="I13" s="42">
        <v>0</v>
      </c>
      <c r="J13" s="42"/>
      <c r="K13" s="42">
        <v>8054226563</v>
      </c>
      <c r="L13" s="42"/>
      <c r="M13" s="42">
        <v>0</v>
      </c>
      <c r="N13" s="42"/>
      <c r="O13" s="42">
        <v>-1341418904</v>
      </c>
      <c r="P13" s="42"/>
      <c r="Q13" s="42">
        <v>6712807659</v>
      </c>
    </row>
    <row r="14" spans="1:17" ht="37.5" customHeight="1" x14ac:dyDescent="0.65">
      <c r="A14" s="41" t="s">
        <v>261</v>
      </c>
      <c r="C14" s="42">
        <v>0</v>
      </c>
      <c r="D14" s="42"/>
      <c r="E14" s="42">
        <v>0</v>
      </c>
      <c r="F14" s="42"/>
      <c r="G14" s="42">
        <v>0</v>
      </c>
      <c r="H14" s="42"/>
      <c r="I14" s="42">
        <v>0</v>
      </c>
      <c r="J14" s="42"/>
      <c r="K14" s="42">
        <v>0</v>
      </c>
      <c r="L14" s="42"/>
      <c r="M14" s="42">
        <v>0</v>
      </c>
      <c r="N14" s="42"/>
      <c r="O14" s="42">
        <v>829250800</v>
      </c>
      <c r="P14" s="42"/>
      <c r="Q14" s="42">
        <v>829250800</v>
      </c>
    </row>
    <row r="15" spans="1:17" ht="37.5" customHeight="1" x14ac:dyDescent="0.65">
      <c r="A15" s="41" t="s">
        <v>64</v>
      </c>
      <c r="C15" s="42">
        <v>0</v>
      </c>
      <c r="D15" s="42"/>
      <c r="E15" s="42">
        <v>420928693</v>
      </c>
      <c r="F15" s="42"/>
      <c r="G15" s="42">
        <v>0</v>
      </c>
      <c r="H15" s="42"/>
      <c r="I15" s="42">
        <v>420928693</v>
      </c>
      <c r="J15" s="42"/>
      <c r="K15" s="42">
        <v>0</v>
      </c>
      <c r="L15" s="42"/>
      <c r="M15" s="42">
        <v>3033950000</v>
      </c>
      <c r="N15" s="42"/>
      <c r="O15" s="42">
        <v>4519180752</v>
      </c>
      <c r="P15" s="42"/>
      <c r="Q15" s="42">
        <v>7553130752</v>
      </c>
    </row>
    <row r="16" spans="1:17" ht="37.5" customHeight="1" x14ac:dyDescent="0.65">
      <c r="A16" s="41" t="s">
        <v>262</v>
      </c>
      <c r="C16" s="42">
        <v>0</v>
      </c>
      <c r="D16" s="42"/>
      <c r="E16" s="42">
        <v>0</v>
      </c>
      <c r="F16" s="42"/>
      <c r="G16" s="42">
        <v>0</v>
      </c>
      <c r="H16" s="42"/>
      <c r="I16" s="42">
        <v>0</v>
      </c>
      <c r="J16" s="42"/>
      <c r="K16" s="42">
        <v>0</v>
      </c>
      <c r="L16" s="42"/>
      <c r="M16" s="42">
        <v>0</v>
      </c>
      <c r="N16" s="42"/>
      <c r="O16" s="42">
        <v>2292088041</v>
      </c>
      <c r="P16" s="42"/>
      <c r="Q16" s="42">
        <v>2292088041</v>
      </c>
    </row>
    <row r="17" spans="1:17" ht="37.5" customHeight="1" x14ac:dyDescent="0.65">
      <c r="A17" s="41" t="s">
        <v>61</v>
      </c>
      <c r="C17" s="42">
        <v>0</v>
      </c>
      <c r="D17" s="42"/>
      <c r="E17" s="42">
        <v>1775799878</v>
      </c>
      <c r="F17" s="42"/>
      <c r="G17" s="42">
        <v>0</v>
      </c>
      <c r="H17" s="42"/>
      <c r="I17" s="42">
        <v>1775799878</v>
      </c>
      <c r="J17" s="42"/>
      <c r="K17" s="42">
        <v>0</v>
      </c>
      <c r="L17" s="42"/>
      <c r="M17" s="42">
        <v>16624154725</v>
      </c>
      <c r="N17" s="42"/>
      <c r="O17" s="42">
        <v>2962164344</v>
      </c>
      <c r="P17" s="42"/>
      <c r="Q17" s="42">
        <v>19586319069</v>
      </c>
    </row>
    <row r="18" spans="1:17" ht="37.5" customHeight="1" x14ac:dyDescent="0.65">
      <c r="A18" s="41" t="s">
        <v>67</v>
      </c>
      <c r="C18" s="42">
        <v>0</v>
      </c>
      <c r="D18" s="42"/>
      <c r="E18" s="42">
        <v>1637728668</v>
      </c>
      <c r="F18" s="42"/>
      <c r="G18" s="42">
        <v>0</v>
      </c>
      <c r="H18" s="42"/>
      <c r="I18" s="42">
        <v>1637728668</v>
      </c>
      <c r="J18" s="42"/>
      <c r="K18" s="42">
        <v>0</v>
      </c>
      <c r="L18" s="42"/>
      <c r="M18" s="42">
        <v>12053146128</v>
      </c>
      <c r="N18" s="42"/>
      <c r="O18" s="42">
        <v>1883156373</v>
      </c>
      <c r="P18" s="42"/>
      <c r="Q18" s="42">
        <v>13936302504</v>
      </c>
    </row>
    <row r="19" spans="1:17" ht="37.5" customHeight="1" x14ac:dyDescent="0.65">
      <c r="A19" s="41" t="s">
        <v>116</v>
      </c>
      <c r="C19" s="42">
        <v>29648615553</v>
      </c>
      <c r="D19" s="42"/>
      <c r="E19" s="42">
        <v>0</v>
      </c>
      <c r="F19" s="42"/>
      <c r="G19" s="42">
        <v>0</v>
      </c>
      <c r="H19" s="42"/>
      <c r="I19" s="42">
        <v>29648615553</v>
      </c>
      <c r="J19" s="42"/>
      <c r="K19" s="42">
        <v>107763271040</v>
      </c>
      <c r="L19" s="42"/>
      <c r="M19" s="42">
        <v>-361412318</v>
      </c>
      <c r="N19" s="42"/>
      <c r="O19" s="42">
        <v>-1087500</v>
      </c>
      <c r="P19" s="42"/>
      <c r="Q19" s="42">
        <v>107400771222</v>
      </c>
    </row>
    <row r="20" spans="1:17" ht="37.5" customHeight="1" x14ac:dyDescent="0.65">
      <c r="A20" s="41" t="s">
        <v>113</v>
      </c>
      <c r="C20" s="42">
        <v>7298059511</v>
      </c>
      <c r="D20" s="42"/>
      <c r="E20" s="42">
        <v>0</v>
      </c>
      <c r="F20" s="42"/>
      <c r="G20" s="42">
        <v>0</v>
      </c>
      <c r="H20" s="42"/>
      <c r="I20" s="42">
        <v>7298059511</v>
      </c>
      <c r="J20" s="42"/>
      <c r="K20" s="42">
        <v>50321233902</v>
      </c>
      <c r="L20" s="42"/>
      <c r="M20" s="42">
        <v>6735774402</v>
      </c>
      <c r="N20" s="42"/>
      <c r="O20" s="42">
        <v>0</v>
      </c>
      <c r="P20" s="42"/>
      <c r="Q20" s="42">
        <v>57057008304</v>
      </c>
    </row>
    <row r="21" spans="1:17" ht="37.5" customHeight="1" x14ac:dyDescent="0.65">
      <c r="A21" s="41" t="s">
        <v>55</v>
      </c>
      <c r="C21" s="42">
        <v>2408758157</v>
      </c>
      <c r="D21" s="42"/>
      <c r="E21" s="42">
        <v>0</v>
      </c>
      <c r="F21" s="42"/>
      <c r="G21" s="42">
        <v>0</v>
      </c>
      <c r="H21" s="42"/>
      <c r="I21" s="42">
        <v>2408758157</v>
      </c>
      <c r="J21" s="42"/>
      <c r="K21" s="42">
        <v>16236955801</v>
      </c>
      <c r="L21" s="42"/>
      <c r="M21" s="42">
        <v>6600233291</v>
      </c>
      <c r="N21" s="42"/>
      <c r="O21" s="42">
        <v>0</v>
      </c>
      <c r="P21" s="42"/>
      <c r="Q21" s="42">
        <v>22837189092</v>
      </c>
    </row>
    <row r="22" spans="1:17" ht="37.5" customHeight="1" x14ac:dyDescent="0.65">
      <c r="A22" s="41" t="s">
        <v>126</v>
      </c>
      <c r="C22" s="42">
        <v>23302140155</v>
      </c>
      <c r="D22" s="42"/>
      <c r="E22" s="42">
        <v>2652030714</v>
      </c>
      <c r="F22" s="42"/>
      <c r="G22" s="42">
        <v>0</v>
      </c>
      <c r="H22" s="42"/>
      <c r="I22" s="42">
        <v>25954170869</v>
      </c>
      <c r="J22" s="42"/>
      <c r="K22" s="42">
        <v>23302140155</v>
      </c>
      <c r="L22" s="42"/>
      <c r="M22" s="42">
        <v>2652030714</v>
      </c>
      <c r="N22" s="42"/>
      <c r="O22" s="42">
        <v>0</v>
      </c>
      <c r="P22" s="42"/>
      <c r="Q22" s="42">
        <v>25954170869</v>
      </c>
    </row>
    <row r="23" spans="1:17" ht="37.5" customHeight="1" x14ac:dyDescent="0.65">
      <c r="A23" s="41" t="s">
        <v>79</v>
      </c>
      <c r="C23" s="42">
        <v>29947218584</v>
      </c>
      <c r="D23" s="42"/>
      <c r="E23" s="42">
        <v>0</v>
      </c>
      <c r="F23" s="42"/>
      <c r="G23" s="42">
        <v>0</v>
      </c>
      <c r="H23" s="42"/>
      <c r="I23" s="42">
        <v>29947218584</v>
      </c>
      <c r="J23" s="42"/>
      <c r="K23" s="42">
        <v>95687897558</v>
      </c>
      <c r="L23" s="42"/>
      <c r="M23" s="42">
        <v>-362500000</v>
      </c>
      <c r="N23" s="42"/>
      <c r="O23" s="42">
        <v>0</v>
      </c>
      <c r="P23" s="42"/>
      <c r="Q23" s="42">
        <v>95325397558</v>
      </c>
    </row>
    <row r="24" spans="1:17" ht="37.5" customHeight="1" x14ac:dyDescent="0.65">
      <c r="A24" s="41" t="s">
        <v>94</v>
      </c>
      <c r="C24" s="42">
        <v>18925886369</v>
      </c>
      <c r="D24" s="42"/>
      <c r="E24" s="42">
        <v>2335676582</v>
      </c>
      <c r="F24" s="42"/>
      <c r="G24" s="42">
        <v>0</v>
      </c>
      <c r="H24" s="42"/>
      <c r="I24" s="42">
        <v>21261562951</v>
      </c>
      <c r="J24" s="42"/>
      <c r="K24" s="42">
        <v>31402348079</v>
      </c>
      <c r="L24" s="42"/>
      <c r="M24" s="42">
        <v>3688056165</v>
      </c>
      <c r="N24" s="42"/>
      <c r="O24" s="42">
        <v>0</v>
      </c>
      <c r="P24" s="42"/>
      <c r="Q24" s="42">
        <v>35090404244</v>
      </c>
    </row>
    <row r="25" spans="1:17" ht="37.5" customHeight="1" x14ac:dyDescent="0.65">
      <c r="A25" s="41" t="s">
        <v>85</v>
      </c>
      <c r="C25" s="42">
        <v>45863013697</v>
      </c>
      <c r="D25" s="42"/>
      <c r="E25" s="42">
        <v>0</v>
      </c>
      <c r="F25" s="42"/>
      <c r="G25" s="42">
        <v>0</v>
      </c>
      <c r="H25" s="42"/>
      <c r="I25" s="42">
        <v>45863013697</v>
      </c>
      <c r="J25" s="42"/>
      <c r="K25" s="42">
        <v>176185181655</v>
      </c>
      <c r="L25" s="42"/>
      <c r="M25" s="42">
        <v>-543750000</v>
      </c>
      <c r="N25" s="42"/>
      <c r="O25" s="42">
        <v>0</v>
      </c>
      <c r="P25" s="42"/>
      <c r="Q25" s="42">
        <v>175641431655</v>
      </c>
    </row>
    <row r="26" spans="1:17" ht="37.5" customHeight="1" x14ac:dyDescent="0.65">
      <c r="A26" s="41" t="s">
        <v>91</v>
      </c>
      <c r="C26" s="42">
        <v>47608994196</v>
      </c>
      <c r="D26" s="42"/>
      <c r="E26" s="42">
        <v>7570777548</v>
      </c>
      <c r="F26" s="42"/>
      <c r="G26" s="42">
        <v>0</v>
      </c>
      <c r="H26" s="42"/>
      <c r="I26" s="42">
        <v>55179771744</v>
      </c>
      <c r="J26" s="42"/>
      <c r="K26" s="42">
        <v>154941625050</v>
      </c>
      <c r="L26" s="42"/>
      <c r="M26" s="42">
        <v>24991866878</v>
      </c>
      <c r="N26" s="42"/>
      <c r="O26" s="42">
        <v>0</v>
      </c>
      <c r="P26" s="42"/>
      <c r="Q26" s="42">
        <v>179933491928</v>
      </c>
    </row>
    <row r="27" spans="1:17" ht="37.5" customHeight="1" x14ac:dyDescent="0.65">
      <c r="A27" s="41" t="s">
        <v>82</v>
      </c>
      <c r="C27" s="42">
        <v>29827575938</v>
      </c>
      <c r="D27" s="42"/>
      <c r="E27" s="42">
        <v>0</v>
      </c>
      <c r="F27" s="42"/>
      <c r="G27" s="42">
        <v>0</v>
      </c>
      <c r="H27" s="42"/>
      <c r="I27" s="42">
        <v>29827575938</v>
      </c>
      <c r="J27" s="42"/>
      <c r="K27" s="42">
        <v>167946980344</v>
      </c>
      <c r="L27" s="42"/>
      <c r="M27" s="42">
        <v>-362500000</v>
      </c>
      <c r="N27" s="42"/>
      <c r="O27" s="42">
        <v>0</v>
      </c>
      <c r="P27" s="42"/>
      <c r="Q27" s="42">
        <v>167584480344</v>
      </c>
    </row>
    <row r="28" spans="1:17" ht="37.5" customHeight="1" x14ac:dyDescent="0.65">
      <c r="A28" s="41" t="s">
        <v>76</v>
      </c>
      <c r="C28" s="42">
        <v>101569032113</v>
      </c>
      <c r="D28" s="42"/>
      <c r="E28" s="42">
        <v>0</v>
      </c>
      <c r="F28" s="42"/>
      <c r="G28" s="42">
        <v>0</v>
      </c>
      <c r="H28" s="42"/>
      <c r="I28" s="42">
        <v>101569032113</v>
      </c>
      <c r="J28" s="42"/>
      <c r="K28" s="42">
        <v>620945542329</v>
      </c>
      <c r="L28" s="42"/>
      <c r="M28" s="42">
        <v>-1178125000</v>
      </c>
      <c r="N28" s="42"/>
      <c r="O28" s="42">
        <v>0</v>
      </c>
      <c r="P28" s="42"/>
      <c r="Q28" s="42">
        <v>619767417329</v>
      </c>
    </row>
    <row r="29" spans="1:17" ht="37.5" customHeight="1" x14ac:dyDescent="0.65">
      <c r="A29" s="41" t="s">
        <v>119</v>
      </c>
      <c r="C29" s="42">
        <v>29722975032</v>
      </c>
      <c r="D29" s="42"/>
      <c r="E29" s="42">
        <v>0</v>
      </c>
      <c r="F29" s="42"/>
      <c r="G29" s="42">
        <v>0</v>
      </c>
      <c r="H29" s="42"/>
      <c r="I29" s="42">
        <v>29722975032</v>
      </c>
      <c r="J29" s="42"/>
      <c r="K29" s="42">
        <v>101319204275</v>
      </c>
      <c r="L29" s="42"/>
      <c r="M29" s="42">
        <v>-362318750</v>
      </c>
      <c r="N29" s="42"/>
      <c r="O29" s="42">
        <v>0</v>
      </c>
      <c r="P29" s="42"/>
      <c r="Q29" s="42">
        <v>100956885525</v>
      </c>
    </row>
    <row r="30" spans="1:17" ht="37.5" customHeight="1" x14ac:dyDescent="0.65">
      <c r="A30" s="41" t="s">
        <v>52</v>
      </c>
      <c r="C30" s="42">
        <v>38181789755</v>
      </c>
      <c r="D30" s="42"/>
      <c r="E30" s="42">
        <v>0</v>
      </c>
      <c r="F30" s="42"/>
      <c r="G30" s="42">
        <v>0</v>
      </c>
      <c r="H30" s="42"/>
      <c r="I30" s="42">
        <v>38181789755</v>
      </c>
      <c r="J30" s="42"/>
      <c r="K30" s="42">
        <v>292533896661</v>
      </c>
      <c r="L30" s="42"/>
      <c r="M30" s="42">
        <v>-453125000</v>
      </c>
      <c r="N30" s="42"/>
      <c r="O30" s="42">
        <v>0</v>
      </c>
      <c r="P30" s="42"/>
      <c r="Q30" s="42">
        <v>292080771661</v>
      </c>
    </row>
    <row r="31" spans="1:17" ht="37.5" customHeight="1" x14ac:dyDescent="0.65">
      <c r="A31" s="41" t="s">
        <v>110</v>
      </c>
      <c r="C31" s="42">
        <v>43563124186</v>
      </c>
      <c r="D31" s="42"/>
      <c r="E31" s="42">
        <v>1948446780</v>
      </c>
      <c r="F31" s="42"/>
      <c r="G31" s="42">
        <v>0</v>
      </c>
      <c r="H31" s="42"/>
      <c r="I31" s="42">
        <v>45511570966</v>
      </c>
      <c r="J31" s="42"/>
      <c r="K31" s="42">
        <v>314708517385</v>
      </c>
      <c r="L31" s="42"/>
      <c r="M31" s="42">
        <v>252766977680</v>
      </c>
      <c r="N31" s="42"/>
      <c r="O31" s="42">
        <v>0</v>
      </c>
      <c r="P31" s="42"/>
      <c r="Q31" s="42">
        <v>567475495065</v>
      </c>
    </row>
    <row r="32" spans="1:17" ht="37.5" customHeight="1" x14ac:dyDescent="0.65">
      <c r="A32" s="41" t="s">
        <v>100</v>
      </c>
      <c r="C32" s="42">
        <v>52554288514</v>
      </c>
      <c r="D32" s="42"/>
      <c r="E32" s="42">
        <v>15756264660</v>
      </c>
      <c r="F32" s="42"/>
      <c r="G32" s="42">
        <v>0</v>
      </c>
      <c r="H32" s="42"/>
      <c r="I32" s="42">
        <v>68310553174</v>
      </c>
      <c r="J32" s="42"/>
      <c r="K32" s="42">
        <v>126078015219</v>
      </c>
      <c r="L32" s="42"/>
      <c r="M32" s="42">
        <v>76368411183</v>
      </c>
      <c r="N32" s="42"/>
      <c r="O32" s="42">
        <v>0</v>
      </c>
      <c r="P32" s="42"/>
      <c r="Q32" s="42">
        <v>202446426402</v>
      </c>
    </row>
    <row r="33" spans="1:17" ht="37.5" customHeight="1" x14ac:dyDescent="0.65">
      <c r="A33" s="41" t="s">
        <v>228</v>
      </c>
      <c r="C33" s="42">
        <v>0</v>
      </c>
      <c r="D33" s="42"/>
      <c r="E33" s="42">
        <v>0</v>
      </c>
      <c r="F33" s="42"/>
      <c r="G33" s="42">
        <v>0</v>
      </c>
      <c r="H33" s="42"/>
      <c r="I33" s="42">
        <v>0</v>
      </c>
      <c r="J33" s="42"/>
      <c r="K33" s="42">
        <v>107453095871</v>
      </c>
      <c r="L33" s="42"/>
      <c r="M33" s="42">
        <v>0</v>
      </c>
      <c r="N33" s="42"/>
      <c r="O33" s="42">
        <v>0</v>
      </c>
      <c r="P33" s="42"/>
      <c r="Q33" s="42">
        <v>107453095871</v>
      </c>
    </row>
    <row r="34" spans="1:17" ht="37.5" customHeight="1" x14ac:dyDescent="0.65">
      <c r="A34" s="41" t="s">
        <v>230</v>
      </c>
      <c r="C34" s="42">
        <v>0</v>
      </c>
      <c r="D34" s="42"/>
      <c r="E34" s="42">
        <v>0</v>
      </c>
      <c r="F34" s="42"/>
      <c r="G34" s="42">
        <v>0</v>
      </c>
      <c r="H34" s="42"/>
      <c r="I34" s="42">
        <v>0</v>
      </c>
      <c r="J34" s="42"/>
      <c r="K34" s="42">
        <v>100602689352</v>
      </c>
      <c r="L34" s="42"/>
      <c r="M34" s="42">
        <v>0</v>
      </c>
      <c r="N34" s="42"/>
      <c r="O34" s="42">
        <v>0</v>
      </c>
      <c r="P34" s="42"/>
      <c r="Q34" s="42">
        <v>100602689352</v>
      </c>
    </row>
    <row r="35" spans="1:17" ht="37.5" customHeight="1" x14ac:dyDescent="0.65">
      <c r="A35" s="41" t="s">
        <v>88</v>
      </c>
      <c r="C35" s="42">
        <v>1616503</v>
      </c>
      <c r="D35" s="42"/>
      <c r="E35" s="42">
        <v>0</v>
      </c>
      <c r="F35" s="42"/>
      <c r="G35" s="42">
        <v>0</v>
      </c>
      <c r="H35" s="42"/>
      <c r="I35" s="42">
        <v>1616503</v>
      </c>
      <c r="J35" s="42"/>
      <c r="K35" s="42">
        <v>10825993</v>
      </c>
      <c r="L35" s="42"/>
      <c r="M35" s="42">
        <v>0</v>
      </c>
      <c r="N35" s="42"/>
      <c r="O35" s="42">
        <v>0</v>
      </c>
      <c r="P35" s="42"/>
      <c r="Q35" s="42">
        <v>10825993</v>
      </c>
    </row>
    <row r="36" spans="1:17" ht="37.5" customHeight="1" x14ac:dyDescent="0.65">
      <c r="A36" s="41" t="s">
        <v>106</v>
      </c>
      <c r="C36" s="42">
        <v>65114703</v>
      </c>
      <c r="D36" s="42"/>
      <c r="E36" s="42">
        <v>139374734</v>
      </c>
      <c r="F36" s="42"/>
      <c r="G36" s="42">
        <v>0</v>
      </c>
      <c r="H36" s="42"/>
      <c r="I36" s="42">
        <v>204489437</v>
      </c>
      <c r="J36" s="42"/>
      <c r="K36" s="42">
        <v>432547634</v>
      </c>
      <c r="L36" s="42"/>
      <c r="M36" s="42">
        <v>139374734</v>
      </c>
      <c r="N36" s="42"/>
      <c r="O36" s="42">
        <v>0</v>
      </c>
      <c r="P36" s="42"/>
      <c r="Q36" s="42">
        <v>571922368</v>
      </c>
    </row>
    <row r="37" spans="1:17" ht="37.5" customHeight="1" x14ac:dyDescent="0.65">
      <c r="A37" s="41" t="s">
        <v>103</v>
      </c>
      <c r="C37" s="42">
        <v>24542622204</v>
      </c>
      <c r="D37" s="42"/>
      <c r="E37" s="42">
        <v>2856336295</v>
      </c>
      <c r="F37" s="42"/>
      <c r="G37" s="42">
        <v>0</v>
      </c>
      <c r="H37" s="42"/>
      <c r="I37" s="42">
        <v>27398958499</v>
      </c>
      <c r="J37" s="42"/>
      <c r="K37" s="42">
        <v>159867170099</v>
      </c>
      <c r="L37" s="42"/>
      <c r="M37" s="42">
        <v>-19711753996</v>
      </c>
      <c r="N37" s="42"/>
      <c r="O37" s="42">
        <v>0</v>
      </c>
      <c r="P37" s="42"/>
      <c r="Q37" s="42">
        <v>140155416103</v>
      </c>
    </row>
    <row r="38" spans="1:17" ht="37.5" customHeight="1" x14ac:dyDescent="0.65">
      <c r="A38" s="41" t="s">
        <v>120</v>
      </c>
      <c r="C38" s="42">
        <v>22072023</v>
      </c>
      <c r="D38" s="42"/>
      <c r="E38" s="42">
        <v>0</v>
      </c>
      <c r="F38" s="42"/>
      <c r="G38" s="42">
        <v>0</v>
      </c>
      <c r="H38" s="42"/>
      <c r="I38" s="42">
        <v>22072023</v>
      </c>
      <c r="J38" s="42"/>
      <c r="K38" s="42">
        <v>155866156</v>
      </c>
      <c r="L38" s="42"/>
      <c r="M38" s="42">
        <v>0</v>
      </c>
      <c r="N38" s="42"/>
      <c r="O38" s="42">
        <v>0</v>
      </c>
      <c r="P38" s="42"/>
      <c r="Q38" s="42">
        <v>155866156</v>
      </c>
    </row>
    <row r="39" spans="1:17" ht="37.5" customHeight="1" x14ac:dyDescent="0.65">
      <c r="A39" s="41" t="s">
        <v>123</v>
      </c>
      <c r="C39" s="42">
        <v>0</v>
      </c>
      <c r="D39" s="42"/>
      <c r="E39" s="42">
        <v>82195584836</v>
      </c>
      <c r="F39" s="42"/>
      <c r="G39" s="42">
        <v>0</v>
      </c>
      <c r="H39" s="42"/>
      <c r="I39" s="42">
        <v>82195584836</v>
      </c>
      <c r="J39" s="42"/>
      <c r="K39" s="42">
        <v>0</v>
      </c>
      <c r="L39" s="42"/>
      <c r="M39" s="42">
        <v>82195584836</v>
      </c>
      <c r="N39" s="42"/>
      <c r="O39" s="42">
        <v>0</v>
      </c>
      <c r="P39" s="42"/>
      <c r="Q39" s="42">
        <v>82195584836</v>
      </c>
    </row>
    <row r="40" spans="1:17" ht="37.5" customHeight="1" x14ac:dyDescent="0.65">
      <c r="A40" s="41" t="s">
        <v>46</v>
      </c>
      <c r="C40" s="42">
        <v>0</v>
      </c>
      <c r="D40" s="42"/>
      <c r="E40" s="42">
        <v>52030188945</v>
      </c>
      <c r="F40" s="42"/>
      <c r="G40" s="42">
        <v>0</v>
      </c>
      <c r="H40" s="42"/>
      <c r="I40" s="42">
        <v>52030188945</v>
      </c>
      <c r="J40" s="42"/>
      <c r="K40" s="42">
        <v>0</v>
      </c>
      <c r="L40" s="42"/>
      <c r="M40" s="42">
        <v>213972909383</v>
      </c>
      <c r="N40" s="42"/>
      <c r="O40" s="42">
        <v>0</v>
      </c>
      <c r="P40" s="42"/>
      <c r="Q40" s="42">
        <v>213972909383</v>
      </c>
    </row>
    <row r="41" spans="1:17" ht="37.5" customHeight="1" x14ac:dyDescent="0.65">
      <c r="A41" s="41" t="s">
        <v>70</v>
      </c>
      <c r="C41" s="42">
        <v>0</v>
      </c>
      <c r="D41" s="42"/>
      <c r="E41" s="42">
        <v>627749200</v>
      </c>
      <c r="F41" s="42"/>
      <c r="G41" s="42">
        <v>0</v>
      </c>
      <c r="H41" s="42"/>
      <c r="I41" s="42">
        <v>627749200</v>
      </c>
      <c r="J41" s="42"/>
      <c r="K41" s="42">
        <v>0</v>
      </c>
      <c r="L41" s="42"/>
      <c r="M41" s="42">
        <v>5482644090</v>
      </c>
      <c r="N41" s="42"/>
      <c r="O41" s="42">
        <v>0</v>
      </c>
      <c r="P41" s="42"/>
      <c r="Q41" s="42">
        <v>5482644090</v>
      </c>
    </row>
    <row r="42" spans="1:17" ht="37.5" customHeight="1" x14ac:dyDescent="0.65">
      <c r="A42" s="41" t="s">
        <v>42</v>
      </c>
      <c r="C42" s="42">
        <v>0</v>
      </c>
      <c r="D42" s="42"/>
      <c r="E42" s="42">
        <v>21524176650</v>
      </c>
      <c r="F42" s="42"/>
      <c r="G42" s="42">
        <v>0</v>
      </c>
      <c r="H42" s="42"/>
      <c r="I42" s="42">
        <v>21524176650</v>
      </c>
      <c r="J42" s="42"/>
      <c r="K42" s="42">
        <v>0</v>
      </c>
      <c r="L42" s="42"/>
      <c r="M42" s="42">
        <v>60311081242</v>
      </c>
      <c r="N42" s="42"/>
      <c r="O42" s="42">
        <v>0</v>
      </c>
      <c r="P42" s="42"/>
      <c r="Q42" s="42">
        <v>60311081242</v>
      </c>
    </row>
    <row r="43" spans="1:17" ht="37.5" customHeight="1" x14ac:dyDescent="0.65">
      <c r="A43" s="41" t="s">
        <v>49</v>
      </c>
      <c r="C43" s="42">
        <v>0</v>
      </c>
      <c r="D43" s="42"/>
      <c r="E43" s="42">
        <v>5562365</v>
      </c>
      <c r="F43" s="42"/>
      <c r="G43" s="42">
        <v>0</v>
      </c>
      <c r="H43" s="42"/>
      <c r="I43" s="42">
        <v>5562365</v>
      </c>
      <c r="J43" s="42"/>
      <c r="K43" s="42">
        <v>0</v>
      </c>
      <c r="L43" s="42"/>
      <c r="M43" s="42">
        <v>36827281</v>
      </c>
      <c r="N43" s="42"/>
      <c r="O43" s="42">
        <v>0</v>
      </c>
      <c r="P43" s="42"/>
      <c r="Q43" s="42">
        <v>36827281</v>
      </c>
    </row>
    <row r="44" spans="1:17" ht="37.5" customHeight="1" x14ac:dyDescent="0.65">
      <c r="A44" s="41" t="s">
        <v>73</v>
      </c>
      <c r="C44" s="42">
        <v>0</v>
      </c>
      <c r="D44" s="42"/>
      <c r="E44" s="42">
        <v>461796864</v>
      </c>
      <c r="F44" s="42"/>
      <c r="G44" s="42">
        <v>0</v>
      </c>
      <c r="H44" s="42"/>
      <c r="I44" s="42">
        <v>461796864</v>
      </c>
      <c r="J44" s="42"/>
      <c r="K44" s="42">
        <v>0</v>
      </c>
      <c r="L44" s="42"/>
      <c r="M44" s="42">
        <v>4739243188</v>
      </c>
      <c r="N44" s="42"/>
      <c r="O44" s="42">
        <v>0</v>
      </c>
      <c r="P44" s="42"/>
      <c r="Q44" s="42">
        <v>4739243188</v>
      </c>
    </row>
    <row r="45" spans="1:17" ht="37.5" customHeight="1" x14ac:dyDescent="0.65">
      <c r="A45" s="41" t="s">
        <v>302</v>
      </c>
      <c r="C45" s="42"/>
      <c r="D45" s="42"/>
      <c r="E45" s="42"/>
      <c r="F45" s="42"/>
      <c r="G45" s="42"/>
      <c r="H45" s="42"/>
      <c r="I45" s="42"/>
      <c r="J45" s="42"/>
      <c r="K45" s="42">
        <v>72300000000</v>
      </c>
      <c r="L45" s="42"/>
      <c r="M45" s="42"/>
      <c r="N45" s="42"/>
      <c r="O45" s="42"/>
      <c r="P45" s="42"/>
      <c r="Q45" s="42"/>
    </row>
    <row r="46" spans="1:17" ht="33.75" customHeight="1" thickBot="1" x14ac:dyDescent="0.65">
      <c r="C46" s="43">
        <f>SUM(C8:C44)</f>
        <v>526774514164</v>
      </c>
      <c r="D46" s="42"/>
      <c r="E46" s="43">
        <f>SUM(E8:E44)</f>
        <v>193938423412</v>
      </c>
      <c r="F46" s="42"/>
      <c r="G46" s="43">
        <f>SUM(G8:G44)</f>
        <v>45930213447</v>
      </c>
      <c r="H46" s="42"/>
      <c r="I46" s="43">
        <f>SUM(I8:I44)</f>
        <v>766643151023</v>
      </c>
      <c r="J46" s="42"/>
      <c r="K46" s="43">
        <f>SUM(K8:K45)</f>
        <v>2909607274179</v>
      </c>
      <c r="L46" s="42"/>
      <c r="M46" s="43">
        <f>SUM(M8:M44)</f>
        <v>749056780856</v>
      </c>
      <c r="N46" s="42"/>
      <c r="O46" s="43">
        <f>SUM(O8:O44)</f>
        <v>65697380358</v>
      </c>
      <c r="P46" s="42"/>
      <c r="Q46" s="43">
        <f>SUM(Q8:Q44)</f>
        <v>3652061435396</v>
      </c>
    </row>
    <row r="47" spans="1:17" ht="27.75" thickTop="1" x14ac:dyDescent="0.6"/>
  </sheetData>
  <mergeCells count="14"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  <mergeCell ref="A3:Q3"/>
    <mergeCell ref="A4:Q4"/>
  </mergeCells>
  <pageMargins left="0.7" right="0.7" top="0.75" bottom="0.75" header="0.3" footer="0.3"/>
  <pageSetup paperSize="9" scale="4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63"/>
  <sheetViews>
    <sheetView rightToLeft="1" view="pageBreakPreview" zoomScale="60" zoomScaleNormal="100" workbookViewId="0">
      <selection activeCell="Q30" sqref="Q30"/>
    </sheetView>
  </sheetViews>
  <sheetFormatPr defaultRowHeight="18" x14ac:dyDescent="0.4"/>
  <cols>
    <col min="1" max="1" width="27.42578125" style="1" bestFit="1" customWidth="1"/>
    <col min="2" max="2" width="1" style="1" customWidth="1"/>
    <col min="3" max="3" width="19.7109375" style="1" bestFit="1" customWidth="1"/>
    <col min="4" max="4" width="1" style="1" customWidth="1"/>
    <col min="5" max="5" width="40.140625" style="1" bestFit="1" customWidth="1"/>
    <col min="6" max="6" width="1" style="1" customWidth="1"/>
    <col min="7" max="7" width="34.85546875" style="1" bestFit="1" customWidth="1"/>
    <col min="8" max="8" width="1" style="1" customWidth="1"/>
    <col min="9" max="9" width="40.140625" style="6" bestFit="1" customWidth="1"/>
    <col min="10" max="10" width="1" style="1" customWidth="1"/>
    <col min="11" max="11" width="34.855468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7.75" x14ac:dyDescent="0.4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 ht="27.75" x14ac:dyDescent="0.4">
      <c r="A3" s="48" t="s">
        <v>215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 ht="27.75" x14ac:dyDescent="0.4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6" spans="1:11" ht="27.75" x14ac:dyDescent="0.4">
      <c r="A6" s="46" t="s">
        <v>269</v>
      </c>
      <c r="B6" s="46" t="s">
        <v>269</v>
      </c>
      <c r="C6" s="46" t="s">
        <v>269</v>
      </c>
      <c r="E6" s="46" t="s">
        <v>217</v>
      </c>
      <c r="F6" s="46" t="s">
        <v>217</v>
      </c>
      <c r="G6" s="46" t="s">
        <v>217</v>
      </c>
      <c r="I6" s="46" t="s">
        <v>218</v>
      </c>
      <c r="J6" s="46" t="s">
        <v>218</v>
      </c>
      <c r="K6" s="46" t="s">
        <v>218</v>
      </c>
    </row>
    <row r="7" spans="1:11" ht="27.75" x14ac:dyDescent="0.4">
      <c r="A7" s="49" t="s">
        <v>270</v>
      </c>
      <c r="C7" s="49" t="s">
        <v>144</v>
      </c>
      <c r="E7" s="49" t="s">
        <v>271</v>
      </c>
      <c r="G7" s="49" t="s">
        <v>272</v>
      </c>
      <c r="I7" s="49" t="s">
        <v>271</v>
      </c>
      <c r="K7" s="49" t="s">
        <v>272</v>
      </c>
    </row>
    <row r="8" spans="1:11" ht="18.75" x14ac:dyDescent="0.45">
      <c r="A8" s="2" t="s">
        <v>273</v>
      </c>
      <c r="C8" s="1" t="s">
        <v>224</v>
      </c>
      <c r="E8" s="7">
        <v>0</v>
      </c>
      <c r="F8" s="7"/>
      <c r="G8" s="27">
        <f>E8/282354268290*100</f>
        <v>0</v>
      </c>
      <c r="H8" s="7"/>
      <c r="I8" s="7">
        <v>35127671204</v>
      </c>
      <c r="K8" s="23">
        <f>I8/1262371413204*100</f>
        <v>2.7826732161847003</v>
      </c>
    </row>
    <row r="9" spans="1:11" ht="18.75" x14ac:dyDescent="0.45">
      <c r="A9" s="2" t="s">
        <v>150</v>
      </c>
      <c r="C9" s="1" t="s">
        <v>151</v>
      </c>
      <c r="E9" s="7">
        <v>1131</v>
      </c>
      <c r="F9" s="7"/>
      <c r="G9" s="27">
        <f t="shared" ref="G9:G56" si="0">E9/282354268290*100</f>
        <v>4.0056061728749013E-7</v>
      </c>
      <c r="H9" s="7"/>
      <c r="I9" s="7">
        <v>7592</v>
      </c>
      <c r="K9" s="23">
        <f t="shared" ref="K9:K56" si="1">I9/1262371413204*100</f>
        <v>6.014077885945543E-7</v>
      </c>
    </row>
    <row r="10" spans="1:11" ht="18.75" x14ac:dyDescent="0.45">
      <c r="A10" s="2" t="s">
        <v>158</v>
      </c>
      <c r="C10" s="1" t="s">
        <v>160</v>
      </c>
      <c r="E10" s="7">
        <v>360764</v>
      </c>
      <c r="F10" s="7"/>
      <c r="G10" s="27">
        <f t="shared" si="0"/>
        <v>1.2776998278965881E-4</v>
      </c>
      <c r="H10" s="7"/>
      <c r="I10" s="7">
        <v>31127415</v>
      </c>
      <c r="K10" s="23">
        <f t="shared" si="1"/>
        <v>2.465788964675311E-3</v>
      </c>
    </row>
    <row r="11" spans="1:11" ht="18.75" x14ac:dyDescent="0.45">
      <c r="A11" s="2" t="s">
        <v>161</v>
      </c>
      <c r="C11" s="1" t="s">
        <v>162</v>
      </c>
      <c r="E11" s="7">
        <v>2474</v>
      </c>
      <c r="F11" s="7"/>
      <c r="G11" s="27">
        <f t="shared" si="0"/>
        <v>8.7620421500375819E-7</v>
      </c>
      <c r="H11" s="7"/>
      <c r="I11" s="7">
        <v>22107</v>
      </c>
      <c r="K11" s="23">
        <f t="shared" si="1"/>
        <v>1.7512278691332735E-6</v>
      </c>
    </row>
    <row r="12" spans="1:11" ht="18.75" x14ac:dyDescent="0.45">
      <c r="A12" s="2" t="s">
        <v>163</v>
      </c>
      <c r="C12" s="1" t="s">
        <v>164</v>
      </c>
      <c r="E12" s="7">
        <v>3314</v>
      </c>
      <c r="F12" s="7"/>
      <c r="G12" s="27">
        <f t="shared" si="0"/>
        <v>1.1737028167026898E-6</v>
      </c>
      <c r="H12" s="7"/>
      <c r="I12" s="7">
        <v>22116</v>
      </c>
      <c r="K12" s="23">
        <f t="shared" si="1"/>
        <v>1.7519408130343997E-6</v>
      </c>
    </row>
    <row r="13" spans="1:11" ht="18.75" x14ac:dyDescent="0.45">
      <c r="A13" s="2" t="s">
        <v>161</v>
      </c>
      <c r="C13" s="1" t="s">
        <v>274</v>
      </c>
      <c r="E13" s="7">
        <v>371</v>
      </c>
      <c r="F13" s="7"/>
      <c r="G13" s="27">
        <f t="shared" si="0"/>
        <v>1.3139521575036148E-7</v>
      </c>
      <c r="H13" s="7"/>
      <c r="I13" s="7">
        <v>23832493363</v>
      </c>
      <c r="K13" s="23">
        <f t="shared" si="1"/>
        <v>1.8879145324204718</v>
      </c>
    </row>
    <row r="14" spans="1:11" ht="18.75" x14ac:dyDescent="0.45">
      <c r="A14" s="2" t="s">
        <v>161</v>
      </c>
      <c r="C14" s="1" t="s">
        <v>275</v>
      </c>
      <c r="E14" s="7">
        <v>72876890</v>
      </c>
      <c r="F14" s="7"/>
      <c r="G14" s="27">
        <f t="shared" si="0"/>
        <v>2.5810443894246256E-2</v>
      </c>
      <c r="H14" s="7"/>
      <c r="I14" s="7">
        <v>13263561762</v>
      </c>
      <c r="K14" s="23">
        <f t="shared" si="1"/>
        <v>1.0506861628255677</v>
      </c>
    </row>
    <row r="15" spans="1:11" ht="18.75" x14ac:dyDescent="0.45">
      <c r="A15" s="2" t="s">
        <v>161</v>
      </c>
      <c r="C15" s="1" t="s">
        <v>276</v>
      </c>
      <c r="E15" s="7">
        <v>112</v>
      </c>
      <c r="F15" s="7"/>
      <c r="G15" s="27">
        <f t="shared" si="0"/>
        <v>3.9666480226524218E-8</v>
      </c>
      <c r="H15" s="7"/>
      <c r="I15" s="7">
        <v>10979013766</v>
      </c>
      <c r="K15" s="23">
        <f t="shared" si="1"/>
        <v>0.86971343387239586</v>
      </c>
    </row>
    <row r="16" spans="1:11" ht="18.75" x14ac:dyDescent="0.45">
      <c r="A16" s="2" t="s">
        <v>167</v>
      </c>
      <c r="C16" s="1" t="s">
        <v>168</v>
      </c>
      <c r="E16" s="7">
        <v>-126710887</v>
      </c>
      <c r="F16" s="7"/>
      <c r="G16" s="27">
        <f t="shared" si="0"/>
        <v>-4.4876561550632542E-2</v>
      </c>
      <c r="H16" s="7"/>
      <c r="I16" s="7">
        <v>151883</v>
      </c>
      <c r="K16" s="23">
        <f t="shared" si="1"/>
        <v>1.2031562059418688E-5</v>
      </c>
    </row>
    <row r="17" spans="1:11" ht="18.75" x14ac:dyDescent="0.45">
      <c r="A17" s="2" t="s">
        <v>170</v>
      </c>
      <c r="C17" s="1" t="s">
        <v>171</v>
      </c>
      <c r="E17" s="7">
        <v>0</v>
      </c>
      <c r="F17" s="7"/>
      <c r="G17" s="27">
        <f t="shared" si="0"/>
        <v>0</v>
      </c>
      <c r="H17" s="7"/>
      <c r="I17" s="7">
        <v>17846</v>
      </c>
      <c r="K17" s="23">
        <f t="shared" si="1"/>
        <v>1.4136885399444701E-6</v>
      </c>
    </row>
    <row r="18" spans="1:11" ht="18.75" x14ac:dyDescent="0.45">
      <c r="A18" s="2" t="s">
        <v>173</v>
      </c>
      <c r="C18" s="1" t="s">
        <v>174</v>
      </c>
      <c r="E18" s="7">
        <v>5080</v>
      </c>
      <c r="F18" s="7"/>
      <c r="G18" s="27">
        <f t="shared" si="0"/>
        <v>1.7991582102744913E-6</v>
      </c>
      <c r="H18" s="7"/>
      <c r="I18" s="7">
        <v>34070</v>
      </c>
      <c r="K18" s="23">
        <f t="shared" si="1"/>
        <v>2.6988887457081749E-6</v>
      </c>
    </row>
    <row r="19" spans="1:11" ht="18.75" x14ac:dyDescent="0.45">
      <c r="A19" s="2" t="s">
        <v>233</v>
      </c>
      <c r="C19" s="1" t="s">
        <v>277</v>
      </c>
      <c r="E19" s="7">
        <v>-47</v>
      </c>
      <c r="F19" s="7"/>
      <c r="G19" s="27">
        <f t="shared" si="0"/>
        <v>-1.6645755095059272E-8</v>
      </c>
      <c r="H19" s="7"/>
      <c r="I19" s="7">
        <v>4699720000</v>
      </c>
      <c r="K19" s="23">
        <f t="shared" si="1"/>
        <v>0.37229296788904093</v>
      </c>
    </row>
    <row r="20" spans="1:11" ht="18.75" x14ac:dyDescent="0.45">
      <c r="A20" s="2" t="s">
        <v>176</v>
      </c>
      <c r="C20" s="1" t="s">
        <v>177</v>
      </c>
      <c r="E20" s="7">
        <v>1906849296</v>
      </c>
      <c r="F20" s="7"/>
      <c r="G20" s="27">
        <f t="shared" si="0"/>
        <v>0.67533928477451455</v>
      </c>
      <c r="H20" s="7"/>
      <c r="I20" s="7">
        <v>19486058794</v>
      </c>
      <c r="K20" s="23">
        <f t="shared" si="1"/>
        <v>1.5436074193523457</v>
      </c>
    </row>
    <row r="21" spans="1:11" ht="18.75" x14ac:dyDescent="0.45">
      <c r="A21" s="2" t="s">
        <v>167</v>
      </c>
      <c r="C21" s="1" t="s">
        <v>278</v>
      </c>
      <c r="E21" s="7">
        <v>0</v>
      </c>
      <c r="F21" s="7"/>
      <c r="G21" s="27">
        <f t="shared" si="0"/>
        <v>0</v>
      </c>
      <c r="H21" s="7"/>
      <c r="I21" s="7">
        <v>37550684877</v>
      </c>
      <c r="K21" s="23">
        <f t="shared" si="1"/>
        <v>2.9746146406859251</v>
      </c>
    </row>
    <row r="22" spans="1:11" ht="18.75" x14ac:dyDescent="0.45">
      <c r="A22" s="2" t="s">
        <v>173</v>
      </c>
      <c r="C22" s="1" t="s">
        <v>279</v>
      </c>
      <c r="E22" s="7">
        <v>0</v>
      </c>
      <c r="F22" s="7"/>
      <c r="G22" s="27">
        <f t="shared" si="0"/>
        <v>0</v>
      </c>
      <c r="H22" s="7"/>
      <c r="I22" s="7">
        <v>12163287653</v>
      </c>
      <c r="K22" s="23">
        <f t="shared" si="1"/>
        <v>0.96352686109459651</v>
      </c>
    </row>
    <row r="23" spans="1:11" ht="18.75" x14ac:dyDescent="0.45">
      <c r="A23" s="2" t="s">
        <v>173</v>
      </c>
      <c r="C23" s="1" t="s">
        <v>280</v>
      </c>
      <c r="E23" s="7">
        <v>0</v>
      </c>
      <c r="F23" s="7"/>
      <c r="G23" s="27">
        <f t="shared" si="0"/>
        <v>0</v>
      </c>
      <c r="H23" s="7"/>
      <c r="I23" s="7">
        <v>9161643820</v>
      </c>
      <c r="K23" s="23">
        <f t="shared" si="1"/>
        <v>0.72574867619562233</v>
      </c>
    </row>
    <row r="24" spans="1:11" ht="18.75" x14ac:dyDescent="0.45">
      <c r="A24" s="2" t="s">
        <v>173</v>
      </c>
      <c r="C24" s="1" t="s">
        <v>281</v>
      </c>
      <c r="E24" s="7">
        <v>0</v>
      </c>
      <c r="F24" s="7"/>
      <c r="G24" s="27">
        <f t="shared" si="0"/>
        <v>0</v>
      </c>
      <c r="H24" s="7"/>
      <c r="I24" s="7">
        <v>79169863003</v>
      </c>
      <c r="K24" s="23">
        <f t="shared" si="1"/>
        <v>6.2715189978883101</v>
      </c>
    </row>
    <row r="25" spans="1:11" ht="18.75" x14ac:dyDescent="0.45">
      <c r="A25" s="2" t="s">
        <v>173</v>
      </c>
      <c r="C25" s="1" t="s">
        <v>282</v>
      </c>
      <c r="E25" s="7">
        <v>0</v>
      </c>
      <c r="F25" s="7"/>
      <c r="G25" s="27">
        <f t="shared" si="0"/>
        <v>0</v>
      </c>
      <c r="H25" s="7"/>
      <c r="I25" s="7">
        <v>75945205420</v>
      </c>
      <c r="K25" s="23">
        <f t="shared" si="1"/>
        <v>6.0160745582193575</v>
      </c>
    </row>
    <row r="26" spans="1:11" ht="18.75" x14ac:dyDescent="0.45">
      <c r="A26" s="2" t="s">
        <v>167</v>
      </c>
      <c r="C26" s="1" t="s">
        <v>283</v>
      </c>
      <c r="E26" s="7">
        <v>0</v>
      </c>
      <c r="F26" s="7"/>
      <c r="G26" s="27">
        <f t="shared" si="0"/>
        <v>0</v>
      </c>
      <c r="H26" s="7"/>
      <c r="I26" s="7">
        <v>43198356162</v>
      </c>
      <c r="K26" s="23">
        <f t="shared" si="1"/>
        <v>3.4220005071533666</v>
      </c>
    </row>
    <row r="27" spans="1:11" ht="18.75" x14ac:dyDescent="0.45">
      <c r="A27" s="2" t="s">
        <v>176</v>
      </c>
      <c r="C27" s="1" t="s">
        <v>180</v>
      </c>
      <c r="E27" s="7">
        <v>6673972594</v>
      </c>
      <c r="F27" s="7"/>
      <c r="G27" s="27">
        <f t="shared" si="0"/>
        <v>2.3636875172523713</v>
      </c>
      <c r="H27" s="7"/>
      <c r="I27" s="7">
        <v>45567123228</v>
      </c>
      <c r="K27" s="23">
        <f t="shared" si="1"/>
        <v>3.6096447330304309</v>
      </c>
    </row>
    <row r="28" spans="1:11" ht="18.75" x14ac:dyDescent="0.45">
      <c r="A28" s="2" t="s">
        <v>167</v>
      </c>
      <c r="C28" s="1" t="s">
        <v>284</v>
      </c>
      <c r="E28" s="7">
        <v>0</v>
      </c>
      <c r="F28" s="7"/>
      <c r="G28" s="27">
        <f t="shared" si="0"/>
        <v>0</v>
      </c>
      <c r="H28" s="7"/>
      <c r="I28" s="7">
        <v>4303561626</v>
      </c>
      <c r="K28" s="23">
        <f t="shared" si="1"/>
        <v>0.34091089048643891</v>
      </c>
    </row>
    <row r="29" spans="1:11" ht="18.75" x14ac:dyDescent="0.45">
      <c r="A29" s="2" t="s">
        <v>170</v>
      </c>
      <c r="C29" s="1" t="s">
        <v>285</v>
      </c>
      <c r="E29" s="7">
        <v>0</v>
      </c>
      <c r="F29" s="7"/>
      <c r="G29" s="27">
        <f t="shared" si="0"/>
        <v>0</v>
      </c>
      <c r="H29" s="7"/>
      <c r="I29" s="7">
        <v>31494246546</v>
      </c>
      <c r="K29" s="23">
        <f t="shared" si="1"/>
        <v>2.4948478883932483</v>
      </c>
    </row>
    <row r="30" spans="1:11" ht="18.75" x14ac:dyDescent="0.45">
      <c r="A30" s="2" t="s">
        <v>167</v>
      </c>
      <c r="C30" s="1" t="s">
        <v>286</v>
      </c>
      <c r="E30" s="7">
        <v>0</v>
      </c>
      <c r="F30" s="7"/>
      <c r="G30" s="27">
        <f t="shared" si="0"/>
        <v>0</v>
      </c>
      <c r="H30" s="7"/>
      <c r="I30" s="7">
        <v>3427419168</v>
      </c>
      <c r="K30" s="23">
        <f t="shared" si="1"/>
        <v>0.27150639915878128</v>
      </c>
    </row>
    <row r="31" spans="1:11" ht="18.75" x14ac:dyDescent="0.45">
      <c r="A31" s="2" t="s">
        <v>234</v>
      </c>
      <c r="C31" s="1" t="s">
        <v>287</v>
      </c>
      <c r="E31" s="7">
        <v>0</v>
      </c>
      <c r="F31" s="7"/>
      <c r="G31" s="27">
        <f t="shared" si="0"/>
        <v>0</v>
      </c>
      <c r="H31" s="7"/>
      <c r="I31" s="7">
        <v>26629041074</v>
      </c>
      <c r="K31" s="23">
        <f t="shared" si="1"/>
        <v>2.1094458251722727</v>
      </c>
    </row>
    <row r="32" spans="1:11" ht="18.75" x14ac:dyDescent="0.45">
      <c r="A32" s="2" t="s">
        <v>167</v>
      </c>
      <c r="C32" s="1" t="s">
        <v>288</v>
      </c>
      <c r="E32" s="7">
        <v>0</v>
      </c>
      <c r="F32" s="7"/>
      <c r="G32" s="27">
        <f t="shared" si="0"/>
        <v>0</v>
      </c>
      <c r="H32" s="7"/>
      <c r="I32" s="7">
        <v>41046575315</v>
      </c>
      <c r="K32" s="23">
        <f t="shared" si="1"/>
        <v>3.2515450592168031</v>
      </c>
    </row>
    <row r="33" spans="1:11" ht="18.75" x14ac:dyDescent="0.45">
      <c r="A33" s="2" t="s">
        <v>167</v>
      </c>
      <c r="C33" s="1" t="s">
        <v>289</v>
      </c>
      <c r="E33" s="7">
        <v>0</v>
      </c>
      <c r="F33" s="7"/>
      <c r="G33" s="27">
        <f t="shared" si="0"/>
        <v>0</v>
      </c>
      <c r="H33" s="7"/>
      <c r="I33" s="7">
        <v>50967671216</v>
      </c>
      <c r="K33" s="23">
        <f t="shared" si="1"/>
        <v>4.0374544831176076</v>
      </c>
    </row>
    <row r="34" spans="1:11" ht="18.75" x14ac:dyDescent="0.45">
      <c r="A34" s="2" t="s">
        <v>167</v>
      </c>
      <c r="C34" s="1" t="s">
        <v>290</v>
      </c>
      <c r="E34" s="7">
        <v>0</v>
      </c>
      <c r="F34" s="7"/>
      <c r="G34" s="27">
        <f t="shared" si="0"/>
        <v>0</v>
      </c>
      <c r="H34" s="7"/>
      <c r="I34" s="7">
        <v>6817106835</v>
      </c>
      <c r="K34" s="23">
        <f t="shared" si="1"/>
        <v>0.54002386014886339</v>
      </c>
    </row>
    <row r="35" spans="1:11" ht="18.75" x14ac:dyDescent="0.45">
      <c r="A35" s="2" t="s">
        <v>182</v>
      </c>
      <c r="C35" s="1" t="s">
        <v>183</v>
      </c>
      <c r="E35" s="7">
        <v>11890410933</v>
      </c>
      <c r="F35" s="7"/>
      <c r="G35" s="27">
        <f t="shared" si="0"/>
        <v>4.21116741213475</v>
      </c>
      <c r="H35" s="7"/>
      <c r="I35" s="7">
        <v>45589041040</v>
      </c>
      <c r="K35" s="23">
        <f t="shared" si="1"/>
        <v>3.611380974185034</v>
      </c>
    </row>
    <row r="36" spans="1:11" ht="18.75" x14ac:dyDescent="0.45">
      <c r="A36" s="2" t="s">
        <v>170</v>
      </c>
      <c r="C36" s="1" t="s">
        <v>291</v>
      </c>
      <c r="E36" s="7">
        <v>0</v>
      </c>
      <c r="F36" s="7"/>
      <c r="G36" s="27">
        <f t="shared" si="0"/>
        <v>0</v>
      </c>
      <c r="H36" s="7"/>
      <c r="I36" s="7">
        <v>31884931464</v>
      </c>
      <c r="K36" s="23">
        <f t="shared" si="1"/>
        <v>2.5257963805654855</v>
      </c>
    </row>
    <row r="37" spans="1:11" ht="18.75" x14ac:dyDescent="0.45">
      <c r="A37" s="2" t="s">
        <v>170</v>
      </c>
      <c r="C37" s="1" t="s">
        <v>292</v>
      </c>
      <c r="E37" s="7">
        <v>0</v>
      </c>
      <c r="F37" s="7"/>
      <c r="G37" s="27">
        <f t="shared" si="0"/>
        <v>0</v>
      </c>
      <c r="H37" s="7"/>
      <c r="I37" s="7">
        <v>32029862992</v>
      </c>
      <c r="K37" s="23">
        <f t="shared" si="1"/>
        <v>2.5372772748953207</v>
      </c>
    </row>
    <row r="38" spans="1:11" ht="18.75" x14ac:dyDescent="0.45">
      <c r="A38" s="2" t="s">
        <v>235</v>
      </c>
      <c r="C38" s="1" t="s">
        <v>293</v>
      </c>
      <c r="E38" s="7">
        <v>0</v>
      </c>
      <c r="F38" s="7"/>
      <c r="G38" s="27">
        <f t="shared" si="0"/>
        <v>0</v>
      </c>
      <c r="H38" s="7"/>
      <c r="I38" s="7">
        <v>20909588991</v>
      </c>
      <c r="K38" s="23">
        <f t="shared" si="1"/>
        <v>1.6563737717990448</v>
      </c>
    </row>
    <row r="39" spans="1:11" ht="18.75" x14ac:dyDescent="0.45">
      <c r="A39" s="2" t="s">
        <v>185</v>
      </c>
      <c r="C39" s="1" t="s">
        <v>186</v>
      </c>
      <c r="E39" s="7">
        <v>-56516948</v>
      </c>
      <c r="F39" s="7"/>
      <c r="G39" s="27">
        <f t="shared" si="0"/>
        <v>-2.0016325002727656E-2</v>
      </c>
      <c r="H39" s="7"/>
      <c r="I39" s="7">
        <v>28</v>
      </c>
      <c r="K39" s="23">
        <f t="shared" si="1"/>
        <v>2.2180476923929823E-9</v>
      </c>
    </row>
    <row r="40" spans="1:11" ht="18.75" x14ac:dyDescent="0.45">
      <c r="A40" s="2" t="s">
        <v>185</v>
      </c>
      <c r="C40" s="1" t="s">
        <v>294</v>
      </c>
      <c r="E40" s="7">
        <v>0</v>
      </c>
      <c r="F40" s="7"/>
      <c r="G40" s="27">
        <f t="shared" si="0"/>
        <v>0</v>
      </c>
      <c r="H40" s="7"/>
      <c r="I40" s="7">
        <v>53957260272</v>
      </c>
      <c r="K40" s="23">
        <f t="shared" si="1"/>
        <v>4.2742777369341827</v>
      </c>
    </row>
    <row r="41" spans="1:11" ht="18.75" x14ac:dyDescent="0.45">
      <c r="A41" s="2" t="s">
        <v>167</v>
      </c>
      <c r="C41" s="1" t="s">
        <v>188</v>
      </c>
      <c r="E41" s="7">
        <v>7240917411</v>
      </c>
      <c r="F41" s="7"/>
      <c r="G41" s="27">
        <f t="shared" si="0"/>
        <v>2.5644795295118437</v>
      </c>
      <c r="H41" s="7"/>
      <c r="I41" s="7">
        <v>50397081791</v>
      </c>
      <c r="K41" s="23">
        <f t="shared" si="1"/>
        <v>3.9922546774952834</v>
      </c>
    </row>
    <row r="42" spans="1:11" ht="18.75" x14ac:dyDescent="0.45">
      <c r="A42" s="2" t="s">
        <v>194</v>
      </c>
      <c r="C42" s="1" t="s">
        <v>295</v>
      </c>
      <c r="E42" s="7">
        <v>0</v>
      </c>
      <c r="F42" s="7"/>
      <c r="G42" s="27">
        <f t="shared" si="0"/>
        <v>0</v>
      </c>
      <c r="H42" s="7"/>
      <c r="I42" s="7">
        <v>28767123280</v>
      </c>
      <c r="K42" s="23">
        <f t="shared" si="1"/>
        <v>2.2788161217138727</v>
      </c>
    </row>
    <row r="43" spans="1:11" ht="18.75" x14ac:dyDescent="0.45">
      <c r="A43" s="2" t="s">
        <v>167</v>
      </c>
      <c r="C43" s="1" t="s">
        <v>190</v>
      </c>
      <c r="E43" s="7">
        <v>4761643839</v>
      </c>
      <c r="F43" s="7"/>
      <c r="G43" s="27">
        <f t="shared" si="0"/>
        <v>1.6864075998700392</v>
      </c>
      <c r="H43" s="7"/>
      <c r="I43" s="7">
        <v>31426849315</v>
      </c>
      <c r="K43" s="23">
        <f t="shared" si="1"/>
        <v>2.4895089500827758</v>
      </c>
    </row>
    <row r="44" spans="1:11" ht="18.75" x14ac:dyDescent="0.45">
      <c r="A44" s="2" t="s">
        <v>173</v>
      </c>
      <c r="C44" s="1" t="s">
        <v>191</v>
      </c>
      <c r="E44" s="7">
        <v>9643835618</v>
      </c>
      <c r="F44" s="7"/>
      <c r="G44" s="27">
        <f t="shared" si="0"/>
        <v>3.4155090611539909</v>
      </c>
      <c r="H44" s="7"/>
      <c r="I44" s="7">
        <v>37369863014</v>
      </c>
      <c r="K44" s="23">
        <f t="shared" si="1"/>
        <v>2.9602906579730197</v>
      </c>
    </row>
    <row r="45" spans="1:11" ht="18.75" x14ac:dyDescent="0.45">
      <c r="A45" s="2" t="s">
        <v>170</v>
      </c>
      <c r="C45" s="1" t="s">
        <v>193</v>
      </c>
      <c r="E45" s="7">
        <v>20794520538</v>
      </c>
      <c r="F45" s="7"/>
      <c r="G45" s="27">
        <f t="shared" si="0"/>
        <v>7.3646914083984711</v>
      </c>
      <c r="H45" s="7"/>
      <c r="I45" s="7">
        <v>64273972572</v>
      </c>
      <c r="K45" s="23">
        <f t="shared" si="1"/>
        <v>5.0915263051519437</v>
      </c>
    </row>
    <row r="46" spans="1:11" ht="18.75" x14ac:dyDescent="0.45">
      <c r="A46" s="2" t="s">
        <v>194</v>
      </c>
      <c r="C46" s="1" t="s">
        <v>195</v>
      </c>
      <c r="E46" s="7">
        <v>84246575327</v>
      </c>
      <c r="F46" s="7"/>
      <c r="G46" s="27">
        <f t="shared" si="0"/>
        <v>29.837188521078829</v>
      </c>
      <c r="H46" s="7"/>
      <c r="I46" s="7">
        <v>147260273948</v>
      </c>
      <c r="K46" s="23">
        <f t="shared" si="1"/>
        <v>11.665368243268565</v>
      </c>
    </row>
    <row r="47" spans="1:11" ht="18.75" x14ac:dyDescent="0.45">
      <c r="A47" s="2" t="s">
        <v>167</v>
      </c>
      <c r="C47" s="1" t="s">
        <v>196</v>
      </c>
      <c r="E47" s="7">
        <v>6780821910</v>
      </c>
      <c r="F47" s="7"/>
      <c r="G47" s="27">
        <f t="shared" si="0"/>
        <v>2.4015298054696177</v>
      </c>
      <c r="H47" s="7"/>
      <c r="I47" s="7">
        <v>13561643820</v>
      </c>
      <c r="K47" s="23">
        <f t="shared" si="1"/>
        <v>1.0742990278573767</v>
      </c>
    </row>
    <row r="48" spans="1:11" ht="18.75" x14ac:dyDescent="0.45">
      <c r="A48" s="2" t="s">
        <v>170</v>
      </c>
      <c r="C48" s="1" t="s">
        <v>198</v>
      </c>
      <c r="E48" s="7">
        <v>23441095873</v>
      </c>
      <c r="F48" s="7"/>
      <c r="G48" s="27">
        <f t="shared" si="0"/>
        <v>8.3020157672715449</v>
      </c>
      <c r="H48" s="7"/>
      <c r="I48" s="7">
        <v>24197260256</v>
      </c>
      <c r="K48" s="23">
        <f t="shared" si="1"/>
        <v>1.9168099026090437</v>
      </c>
    </row>
    <row r="49" spans="1:13" ht="18.75" x14ac:dyDescent="0.45">
      <c r="A49" s="2" t="s">
        <v>194</v>
      </c>
      <c r="C49" s="1" t="s">
        <v>200</v>
      </c>
      <c r="E49" s="7">
        <v>25253424653</v>
      </c>
      <c r="F49" s="7"/>
      <c r="G49" s="27">
        <f t="shared" si="0"/>
        <v>8.9438791933057473</v>
      </c>
      <c r="H49" s="7"/>
      <c r="I49" s="7">
        <v>26054794516</v>
      </c>
      <c r="K49" s="23">
        <f t="shared" si="1"/>
        <v>2.0639563161423973</v>
      </c>
    </row>
    <row r="50" spans="1:13" ht="18.75" x14ac:dyDescent="0.45">
      <c r="A50" s="2" t="s">
        <v>170</v>
      </c>
      <c r="C50" s="1" t="s">
        <v>201</v>
      </c>
      <c r="E50" s="7">
        <v>2646575340</v>
      </c>
      <c r="F50" s="7"/>
      <c r="G50" s="27">
        <f t="shared" si="0"/>
        <v>0.93732436064389835</v>
      </c>
      <c r="H50" s="7"/>
      <c r="I50" s="7">
        <v>2646575340</v>
      </c>
      <c r="K50" s="23">
        <f t="shared" si="1"/>
        <v>0.20965108305825617</v>
      </c>
    </row>
    <row r="51" spans="1:13" ht="18.75" x14ac:dyDescent="0.45">
      <c r="A51" s="2" t="s">
        <v>167</v>
      </c>
      <c r="C51" s="1" t="s">
        <v>203</v>
      </c>
      <c r="E51" s="7">
        <v>38733410950</v>
      </c>
      <c r="F51" s="7"/>
      <c r="G51" s="27">
        <f t="shared" si="0"/>
        <v>13.718018567446533</v>
      </c>
      <c r="H51" s="7"/>
      <c r="I51" s="7">
        <v>38733410950</v>
      </c>
      <c r="K51" s="23">
        <f t="shared" si="1"/>
        <v>3.0683054562913061</v>
      </c>
    </row>
    <row r="52" spans="1:13" ht="18.75" x14ac:dyDescent="0.45">
      <c r="A52" s="2" t="s">
        <v>176</v>
      </c>
      <c r="C52" s="1" t="s">
        <v>205</v>
      </c>
      <c r="E52" s="7">
        <v>21939726016</v>
      </c>
      <c r="F52" s="7"/>
      <c r="G52" s="27">
        <f t="shared" si="0"/>
        <v>7.7702831088305624</v>
      </c>
      <c r="H52" s="7"/>
      <c r="I52" s="7">
        <v>21939726016</v>
      </c>
      <c r="K52" s="23">
        <f t="shared" si="1"/>
        <v>1.7379770950543956</v>
      </c>
    </row>
    <row r="53" spans="1:13" ht="18.75" x14ac:dyDescent="0.45">
      <c r="A53" s="2" t="s">
        <v>206</v>
      </c>
      <c r="C53" s="1" t="s">
        <v>207</v>
      </c>
      <c r="E53" s="7">
        <v>1265753420</v>
      </c>
      <c r="F53" s="7"/>
      <c r="G53" s="27">
        <f t="shared" si="0"/>
        <v>0.44828556255433405</v>
      </c>
      <c r="H53" s="7"/>
      <c r="I53" s="7">
        <v>1265753420</v>
      </c>
      <c r="K53" s="23">
        <v>0</v>
      </c>
      <c r="M53" s="35"/>
    </row>
    <row r="54" spans="1:13" ht="18.75" x14ac:dyDescent="0.45">
      <c r="A54" s="2" t="s">
        <v>208</v>
      </c>
      <c r="C54" s="1" t="s">
        <v>209</v>
      </c>
      <c r="E54" s="7">
        <v>7074849313</v>
      </c>
      <c r="F54" s="7"/>
      <c r="G54" s="27">
        <f t="shared" si="0"/>
        <v>2.5056640212477941</v>
      </c>
      <c r="H54" s="7"/>
      <c r="I54" s="7">
        <v>7074849313</v>
      </c>
      <c r="K54" s="23">
        <f t="shared" si="1"/>
        <v>0.56044118545456156</v>
      </c>
    </row>
    <row r="55" spans="1:13" ht="18.75" x14ac:dyDescent="0.45">
      <c r="A55" s="2" t="s">
        <v>167</v>
      </c>
      <c r="C55" s="1" t="s">
        <v>211</v>
      </c>
      <c r="E55" s="7">
        <v>6657534240</v>
      </c>
      <c r="F55" s="7"/>
      <c r="G55" s="27">
        <f t="shared" si="0"/>
        <v>2.3578656275747139</v>
      </c>
      <c r="H55" s="7"/>
      <c r="I55" s="7">
        <v>6657534240</v>
      </c>
      <c r="K55" s="23">
        <f t="shared" si="1"/>
        <v>0.52738315921640244</v>
      </c>
    </row>
    <row r="56" spans="1:13" ht="18.75" x14ac:dyDescent="0.45">
      <c r="A56" s="2" t="s">
        <v>170</v>
      </c>
      <c r="C56" s="1" t="s">
        <v>213</v>
      </c>
      <c r="E56" s="7">
        <v>1512328765</v>
      </c>
      <c r="F56" s="7"/>
      <c r="G56" s="27">
        <f t="shared" si="0"/>
        <v>0.53561392011496689</v>
      </c>
      <c r="H56" s="7"/>
      <c r="I56" s="7">
        <v>1512328765</v>
      </c>
      <c r="K56" s="23">
        <f t="shared" si="1"/>
        <v>0.11980061883384924</v>
      </c>
    </row>
    <row r="57" spans="1:13" ht="18.75" thickBot="1" x14ac:dyDescent="0.45">
      <c r="E57" s="12">
        <f>SUM(E8:E56)</f>
        <v>282354268290</v>
      </c>
      <c r="G57" s="28">
        <f>SUM(G8:G56)</f>
        <v>100</v>
      </c>
      <c r="I57" s="13">
        <f>SUM(I8:I56)</f>
        <v>1262371413204</v>
      </c>
      <c r="K57" s="24">
        <f>SUM(K8:K56)</f>
        <v>99.899732090986802</v>
      </c>
    </row>
    <row r="58" spans="1:13" ht="18.75" thickTop="1" x14ac:dyDescent="0.4"/>
    <row r="59" spans="1:13" x14ac:dyDescent="0.4">
      <c r="I59" s="35"/>
    </row>
    <row r="60" spans="1:13" x14ac:dyDescent="0.4">
      <c r="I60" s="35"/>
    </row>
    <row r="61" spans="1:13" x14ac:dyDescent="0.4">
      <c r="I61" s="10"/>
    </row>
    <row r="63" spans="1:13" x14ac:dyDescent="0.4">
      <c r="I63" s="10"/>
    </row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paperSize="9" scale="4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4"/>
  <sheetViews>
    <sheetView rightToLeft="1" view="pageBreakPreview" zoomScaleNormal="100" zoomScaleSheetLayoutView="100" workbookViewId="0">
      <selection activeCell="A38" sqref="A38"/>
    </sheetView>
  </sheetViews>
  <sheetFormatPr defaultRowHeight="18" x14ac:dyDescent="0.4"/>
  <cols>
    <col min="1" max="1" width="35.5703125" style="1" bestFit="1" customWidth="1"/>
    <col min="2" max="2" width="1" style="1" customWidth="1"/>
    <col min="3" max="3" width="10.7109375" style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7.75" x14ac:dyDescent="0.4">
      <c r="A2" s="48" t="s">
        <v>0</v>
      </c>
      <c r="B2" s="48"/>
      <c r="C2" s="48"/>
      <c r="D2" s="48"/>
      <c r="E2" s="48"/>
    </row>
    <row r="3" spans="1:5" ht="27.75" x14ac:dyDescent="0.4">
      <c r="A3" s="48" t="s">
        <v>215</v>
      </c>
      <c r="B3" s="48"/>
      <c r="C3" s="48"/>
      <c r="D3" s="48"/>
      <c r="E3" s="48"/>
    </row>
    <row r="4" spans="1:5" ht="27.75" x14ac:dyDescent="0.4">
      <c r="A4" s="48" t="s">
        <v>2</v>
      </c>
      <c r="B4" s="48"/>
      <c r="C4" s="48"/>
      <c r="D4" s="48"/>
      <c r="E4" s="48"/>
    </row>
    <row r="6" spans="1:5" ht="27.75" x14ac:dyDescent="0.4">
      <c r="A6" s="45" t="s">
        <v>296</v>
      </c>
      <c r="C6" s="46" t="s">
        <v>217</v>
      </c>
      <c r="E6" s="46" t="s">
        <v>6</v>
      </c>
    </row>
    <row r="7" spans="1:5" ht="27.75" x14ac:dyDescent="0.4">
      <c r="A7" s="46" t="s">
        <v>296</v>
      </c>
      <c r="C7" s="49" t="s">
        <v>147</v>
      </c>
      <c r="E7" s="49" t="s">
        <v>147</v>
      </c>
    </row>
    <row r="8" spans="1:5" ht="18.75" x14ac:dyDescent="0.45">
      <c r="A8" s="2" t="s">
        <v>296</v>
      </c>
      <c r="C8" s="7">
        <v>97</v>
      </c>
      <c r="D8" s="7"/>
      <c r="E8" s="7">
        <v>11606561</v>
      </c>
    </row>
    <row r="9" spans="1:5" ht="18.75" x14ac:dyDescent="0.45">
      <c r="A9" s="2" t="s">
        <v>297</v>
      </c>
      <c r="C9" s="7">
        <v>0</v>
      </c>
      <c r="D9" s="7"/>
      <c r="E9" s="7">
        <v>269043682</v>
      </c>
    </row>
    <row r="10" spans="1:5" ht="18.75" x14ac:dyDescent="0.45">
      <c r="A10" s="2" t="s">
        <v>298</v>
      </c>
      <c r="C10" s="7">
        <v>6261308</v>
      </c>
      <c r="D10" s="7"/>
      <c r="E10" s="7">
        <v>123054077</v>
      </c>
    </row>
    <row r="11" spans="1:5" ht="18.75" x14ac:dyDescent="0.45">
      <c r="A11" s="2" t="s">
        <v>304</v>
      </c>
      <c r="C11" s="7">
        <v>700232931</v>
      </c>
      <c r="D11" s="7"/>
      <c r="E11" s="7">
        <v>0</v>
      </c>
    </row>
    <row r="12" spans="1:5" ht="19.5" thickBot="1" x14ac:dyDescent="0.5">
      <c r="A12" s="2" t="s">
        <v>224</v>
      </c>
      <c r="C12" s="12">
        <f>SUM(C8:C11)</f>
        <v>706494336</v>
      </c>
      <c r="D12" s="7"/>
      <c r="E12" s="12">
        <f>SUM(E8:E11)</f>
        <v>403704320</v>
      </c>
    </row>
    <row r="13" spans="1:5" ht="18.75" thickTop="1" x14ac:dyDescent="0.4">
      <c r="C13" s="30"/>
      <c r="D13" s="7"/>
      <c r="E13" s="30"/>
    </row>
    <row r="14" spans="1:5" x14ac:dyDescent="0.4">
      <c r="C14" s="21"/>
      <c r="E14" s="21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view="pageBreakPreview" zoomScale="85" zoomScaleNormal="100" zoomScaleSheetLayoutView="85" workbookViewId="0">
      <selection activeCell="A38" sqref="A38"/>
    </sheetView>
  </sheetViews>
  <sheetFormatPr defaultRowHeight="18" x14ac:dyDescent="0.4"/>
  <cols>
    <col min="1" max="1" width="24" style="1" bestFit="1" customWidth="1"/>
    <col min="2" max="2" width="1" style="1" customWidth="1"/>
    <col min="3" max="3" width="24.140625" style="1" customWidth="1"/>
    <col min="4" max="4" width="1" style="1" customWidth="1"/>
    <col min="5" max="5" width="24.7109375" style="1" bestFit="1" customWidth="1"/>
    <col min="6" max="6" width="1" style="1" customWidth="1"/>
    <col min="7" max="7" width="37.855468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7.75" x14ac:dyDescent="0.4">
      <c r="A2" s="48" t="s">
        <v>0</v>
      </c>
      <c r="B2" s="48"/>
      <c r="C2" s="48"/>
      <c r="D2" s="48"/>
      <c r="E2" s="48"/>
      <c r="F2" s="48"/>
      <c r="G2" s="48"/>
    </row>
    <row r="3" spans="1:7" ht="27.75" x14ac:dyDescent="0.4">
      <c r="A3" s="48" t="s">
        <v>215</v>
      </c>
      <c r="B3" s="48"/>
      <c r="C3" s="48"/>
      <c r="D3" s="48"/>
      <c r="E3" s="48"/>
      <c r="F3" s="48"/>
      <c r="G3" s="48"/>
    </row>
    <row r="4" spans="1:7" ht="27.75" x14ac:dyDescent="0.4">
      <c r="A4" s="48" t="s">
        <v>2</v>
      </c>
      <c r="B4" s="48"/>
      <c r="C4" s="48"/>
      <c r="D4" s="48"/>
      <c r="E4" s="48"/>
      <c r="F4" s="48"/>
      <c r="G4" s="48"/>
    </row>
    <row r="6" spans="1:7" ht="27.75" x14ac:dyDescent="0.4">
      <c r="A6" s="46" t="s">
        <v>219</v>
      </c>
      <c r="C6" s="46" t="s">
        <v>147</v>
      </c>
      <c r="E6" s="46" t="s">
        <v>266</v>
      </c>
      <c r="G6" s="46" t="s">
        <v>13</v>
      </c>
    </row>
    <row r="7" spans="1:7" ht="18.75" x14ac:dyDescent="0.45">
      <c r="A7" s="2" t="s">
        <v>299</v>
      </c>
      <c r="C7" s="9">
        <v>42883426139</v>
      </c>
      <c r="E7" s="6">
        <v>3.85</v>
      </c>
      <c r="F7" s="6"/>
      <c r="G7" s="6">
        <v>7.0000000000000007E-2</v>
      </c>
    </row>
    <row r="8" spans="1:7" ht="18.75" x14ac:dyDescent="0.45">
      <c r="A8" s="2" t="s">
        <v>300</v>
      </c>
      <c r="C8" s="9">
        <v>766643151023</v>
      </c>
      <c r="E8" s="6">
        <v>68.77</v>
      </c>
      <c r="F8" s="6"/>
      <c r="G8" s="6">
        <v>1.22</v>
      </c>
    </row>
    <row r="9" spans="1:7" ht="18.75" x14ac:dyDescent="0.45">
      <c r="A9" s="2" t="s">
        <v>301</v>
      </c>
      <c r="C9" s="9">
        <v>282354268290</v>
      </c>
      <c r="E9" s="6">
        <v>25.33</v>
      </c>
      <c r="F9" s="6"/>
      <c r="G9" s="6">
        <v>0.45</v>
      </c>
    </row>
    <row r="10" spans="1:7" ht="18.75" thickBot="1" x14ac:dyDescent="0.45">
      <c r="C10" s="8">
        <f>SUM(C7:C9)</f>
        <v>1091880845452</v>
      </c>
      <c r="E10" s="28">
        <f>SUM(E7:E9)</f>
        <v>97.949999999999989</v>
      </c>
      <c r="F10" s="29"/>
      <c r="G10" s="28">
        <f>SUM(G7:G9)</f>
        <v>1.74</v>
      </c>
    </row>
    <row r="11" spans="1:7" ht="18.75" thickTop="1" x14ac:dyDescent="0.4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9"/>
  <sheetViews>
    <sheetView rightToLeft="1" view="pageBreakPreview" zoomScaleNormal="100" zoomScaleSheetLayoutView="100" workbookViewId="0">
      <selection activeCell="A38" sqref="A38"/>
    </sheetView>
  </sheetViews>
  <sheetFormatPr defaultRowHeight="18" x14ac:dyDescent="0.4"/>
  <cols>
    <col min="1" max="1" width="33.5703125" style="1" bestFit="1" customWidth="1"/>
    <col min="2" max="2" width="1" style="1" customWidth="1"/>
    <col min="3" max="3" width="21.1406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21.1406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5.7109375" style="1" bestFit="1" customWidth="1"/>
    <col min="16" max="16" width="1" style="1" customWidth="1"/>
    <col min="17" max="17" width="11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9" ht="27.75" x14ac:dyDescent="0.4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spans="1:19" ht="27.75" x14ac:dyDescent="0.4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9" ht="27.75" x14ac:dyDescent="0.4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</row>
    <row r="6" spans="1:19" ht="27.75" x14ac:dyDescent="0.4">
      <c r="A6" s="45" t="s">
        <v>3</v>
      </c>
      <c r="C6" s="46" t="s">
        <v>4</v>
      </c>
      <c r="D6" s="46" t="s">
        <v>4</v>
      </c>
      <c r="E6" s="46" t="s">
        <v>4</v>
      </c>
      <c r="F6" s="46" t="s">
        <v>4</v>
      </c>
      <c r="G6" s="46" t="s">
        <v>4</v>
      </c>
      <c r="H6" s="46" t="s">
        <v>4</v>
      </c>
      <c r="I6" s="46" t="s">
        <v>4</v>
      </c>
      <c r="K6" s="46" t="s">
        <v>6</v>
      </c>
      <c r="L6" s="46" t="s">
        <v>6</v>
      </c>
      <c r="M6" s="46" t="s">
        <v>6</v>
      </c>
      <c r="N6" s="46" t="s">
        <v>6</v>
      </c>
      <c r="O6" s="46" t="s">
        <v>6</v>
      </c>
      <c r="P6" s="46" t="s">
        <v>6</v>
      </c>
      <c r="Q6" s="46" t="s">
        <v>6</v>
      </c>
    </row>
    <row r="7" spans="1:19" ht="27.75" x14ac:dyDescent="0.4">
      <c r="A7" s="46" t="s">
        <v>3</v>
      </c>
      <c r="C7" s="49" t="s">
        <v>26</v>
      </c>
      <c r="E7" s="49" t="s">
        <v>27</v>
      </c>
      <c r="G7" s="49" t="s">
        <v>28</v>
      </c>
      <c r="I7" s="49" t="s">
        <v>29</v>
      </c>
      <c r="K7" s="49" t="s">
        <v>26</v>
      </c>
      <c r="M7" s="49" t="s">
        <v>27</v>
      </c>
      <c r="O7" s="49" t="s">
        <v>28</v>
      </c>
      <c r="Q7" s="49" t="s">
        <v>29</v>
      </c>
    </row>
    <row r="8" spans="1:19" ht="18.75" x14ac:dyDescent="0.45">
      <c r="A8" s="2" t="s">
        <v>30</v>
      </c>
      <c r="C8" s="4">
        <v>59405940</v>
      </c>
      <c r="D8" s="3"/>
      <c r="E8" s="4">
        <v>19543</v>
      </c>
      <c r="F8" s="3"/>
      <c r="G8" s="3" t="s">
        <v>31</v>
      </c>
      <c r="H8" s="3"/>
      <c r="I8" s="4">
        <v>0.21934692614504001</v>
      </c>
      <c r="J8" s="3"/>
      <c r="K8" s="4">
        <v>59405940</v>
      </c>
      <c r="L8" s="3"/>
      <c r="M8" s="4">
        <v>19243</v>
      </c>
      <c r="N8" s="3"/>
      <c r="O8" s="3" t="s">
        <v>31</v>
      </c>
      <c r="P8" s="3"/>
      <c r="Q8" s="4">
        <v>0.21934692614504001</v>
      </c>
      <c r="R8" s="3"/>
      <c r="S8" s="3"/>
    </row>
    <row r="9" spans="1:19" ht="18.75" x14ac:dyDescent="0.45">
      <c r="A9" s="2" t="s">
        <v>32</v>
      </c>
      <c r="C9" s="4">
        <v>5487000</v>
      </c>
      <c r="D9" s="3"/>
      <c r="E9" s="4">
        <v>270739</v>
      </c>
      <c r="F9" s="3"/>
      <c r="G9" s="3" t="s">
        <v>33</v>
      </c>
      <c r="H9" s="3"/>
      <c r="I9" s="4">
        <v>0.21933518795041401</v>
      </c>
      <c r="J9" s="3"/>
      <c r="K9" s="4">
        <v>5487000</v>
      </c>
      <c r="L9" s="3"/>
      <c r="M9" s="4">
        <v>253239</v>
      </c>
      <c r="N9" s="3"/>
      <c r="O9" s="3" t="s">
        <v>33</v>
      </c>
      <c r="P9" s="3"/>
      <c r="Q9" s="4">
        <v>0.21933518795041401</v>
      </c>
      <c r="R9" s="3"/>
      <c r="S9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41"/>
  <sheetViews>
    <sheetView rightToLeft="1" view="pageBreakPreview" zoomScale="60" zoomScaleNormal="96" workbookViewId="0">
      <selection activeCell="E43" sqref="A43:E50"/>
    </sheetView>
  </sheetViews>
  <sheetFormatPr defaultRowHeight="18" x14ac:dyDescent="0.4"/>
  <cols>
    <col min="1" max="1" width="34.85546875" style="1" bestFit="1" customWidth="1"/>
    <col min="2" max="2" width="1" style="1" customWidth="1"/>
    <col min="3" max="3" width="27.42578125" style="1" bestFit="1" customWidth="1"/>
    <col min="4" max="4" width="1" style="1" customWidth="1"/>
    <col min="5" max="5" width="24.5703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5703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1.85546875" style="1" bestFit="1" customWidth="1"/>
    <col min="14" max="14" width="1" style="1" customWidth="1"/>
    <col min="15" max="15" width="8.7109375" style="1" bestFit="1" customWidth="1"/>
    <col min="16" max="16" width="1" style="1" customWidth="1"/>
    <col min="17" max="17" width="19.5703125" style="1" bestFit="1" customWidth="1"/>
    <col min="18" max="18" width="1" style="1" customWidth="1"/>
    <col min="19" max="19" width="25.42578125" style="1" bestFit="1" customWidth="1"/>
    <col min="20" max="20" width="1" style="1" customWidth="1"/>
    <col min="21" max="21" width="8.7109375" style="1" bestFit="1" customWidth="1"/>
    <col min="22" max="22" width="1" style="1" customWidth="1"/>
    <col min="23" max="23" width="19.5703125" style="1" bestFit="1" customWidth="1"/>
    <col min="24" max="24" width="1" style="1" customWidth="1"/>
    <col min="25" max="25" width="8.7109375" style="1" bestFit="1" customWidth="1"/>
    <col min="26" max="26" width="1" style="1" customWidth="1"/>
    <col min="27" max="27" width="15.5703125" style="1" bestFit="1" customWidth="1"/>
    <col min="28" max="28" width="1" style="1" customWidth="1"/>
    <col min="29" max="29" width="8.7109375" style="1" bestFit="1" customWidth="1"/>
    <col min="30" max="30" width="1" style="1" customWidth="1"/>
    <col min="31" max="31" width="23.7109375" style="1" bestFit="1" customWidth="1"/>
    <col min="32" max="32" width="1" style="1" customWidth="1"/>
    <col min="33" max="33" width="19.5703125" style="1" bestFit="1" customWidth="1"/>
    <col min="34" max="34" width="1" style="1" customWidth="1"/>
    <col min="35" max="35" width="25.42578125" style="1" bestFit="1" customWidth="1"/>
    <col min="36" max="36" width="1" style="1" customWidth="1"/>
    <col min="37" max="37" width="37.85546875" style="3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7.75" x14ac:dyDescent="0.4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</row>
    <row r="3" spans="1:37" ht="27.75" x14ac:dyDescent="0.4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</row>
    <row r="4" spans="1:37" ht="27.75" x14ac:dyDescent="0.4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</row>
    <row r="6" spans="1:37" ht="27.75" x14ac:dyDescent="0.4">
      <c r="A6" s="46" t="s">
        <v>34</v>
      </c>
      <c r="B6" s="46" t="s">
        <v>34</v>
      </c>
      <c r="C6" s="46" t="s">
        <v>34</v>
      </c>
      <c r="D6" s="46" t="s">
        <v>34</v>
      </c>
      <c r="E6" s="46" t="s">
        <v>34</v>
      </c>
      <c r="F6" s="46" t="s">
        <v>34</v>
      </c>
      <c r="G6" s="46" t="s">
        <v>34</v>
      </c>
      <c r="H6" s="46" t="s">
        <v>34</v>
      </c>
      <c r="I6" s="46" t="s">
        <v>34</v>
      </c>
      <c r="J6" s="46" t="s">
        <v>34</v>
      </c>
      <c r="K6" s="46" t="s">
        <v>34</v>
      </c>
      <c r="L6" s="46" t="s">
        <v>34</v>
      </c>
      <c r="M6" s="46" t="s">
        <v>34</v>
      </c>
      <c r="O6" s="46" t="s">
        <v>4</v>
      </c>
      <c r="P6" s="46" t="s">
        <v>4</v>
      </c>
      <c r="Q6" s="46" t="s">
        <v>4</v>
      </c>
      <c r="R6" s="46" t="s">
        <v>4</v>
      </c>
      <c r="S6" s="46" t="s">
        <v>4</v>
      </c>
      <c r="U6" s="46" t="s">
        <v>5</v>
      </c>
      <c r="V6" s="46" t="s">
        <v>5</v>
      </c>
      <c r="W6" s="46" t="s">
        <v>5</v>
      </c>
      <c r="X6" s="46" t="s">
        <v>5</v>
      </c>
      <c r="Y6" s="46" t="s">
        <v>5</v>
      </c>
      <c r="Z6" s="46" t="s">
        <v>5</v>
      </c>
      <c r="AA6" s="46" t="s">
        <v>5</v>
      </c>
      <c r="AC6" s="46" t="s">
        <v>6</v>
      </c>
      <c r="AD6" s="46" t="s">
        <v>6</v>
      </c>
      <c r="AE6" s="46" t="s">
        <v>6</v>
      </c>
      <c r="AF6" s="46" t="s">
        <v>6</v>
      </c>
      <c r="AG6" s="46" t="s">
        <v>6</v>
      </c>
      <c r="AH6" s="46" t="s">
        <v>6</v>
      </c>
      <c r="AI6" s="46" t="s">
        <v>6</v>
      </c>
      <c r="AJ6" s="46" t="s">
        <v>6</v>
      </c>
      <c r="AK6" s="46" t="s">
        <v>6</v>
      </c>
    </row>
    <row r="7" spans="1:37" ht="27.75" x14ac:dyDescent="0.4">
      <c r="A7" s="47" t="s">
        <v>35</v>
      </c>
      <c r="C7" s="47" t="s">
        <v>36</v>
      </c>
      <c r="E7" s="47" t="s">
        <v>37</v>
      </c>
      <c r="G7" s="47" t="s">
        <v>38</v>
      </c>
      <c r="I7" s="47" t="s">
        <v>39</v>
      </c>
      <c r="K7" s="47" t="s">
        <v>40</v>
      </c>
      <c r="M7" s="47" t="s">
        <v>29</v>
      </c>
      <c r="O7" s="47" t="s">
        <v>7</v>
      </c>
      <c r="Q7" s="47" t="s">
        <v>8</v>
      </c>
      <c r="S7" s="47" t="s">
        <v>9</v>
      </c>
      <c r="U7" s="49" t="s">
        <v>10</v>
      </c>
      <c r="V7" s="49" t="s">
        <v>10</v>
      </c>
      <c r="W7" s="49" t="s">
        <v>10</v>
      </c>
      <c r="Y7" s="49" t="s">
        <v>11</v>
      </c>
      <c r="Z7" s="49" t="s">
        <v>11</v>
      </c>
      <c r="AA7" s="49" t="s">
        <v>11</v>
      </c>
      <c r="AC7" s="47" t="s">
        <v>7</v>
      </c>
      <c r="AE7" s="47" t="s">
        <v>41</v>
      </c>
      <c r="AG7" s="47" t="s">
        <v>8</v>
      </c>
      <c r="AI7" s="47" t="s">
        <v>9</v>
      </c>
      <c r="AK7" s="47" t="s">
        <v>13</v>
      </c>
    </row>
    <row r="8" spans="1:37" ht="27.75" x14ac:dyDescent="0.4">
      <c r="A8" s="46" t="s">
        <v>35</v>
      </c>
      <c r="C8" s="46" t="s">
        <v>36</v>
      </c>
      <c r="E8" s="46" t="s">
        <v>37</v>
      </c>
      <c r="G8" s="46" t="s">
        <v>38</v>
      </c>
      <c r="I8" s="46" t="s">
        <v>39</v>
      </c>
      <c r="K8" s="46" t="s">
        <v>40</v>
      </c>
      <c r="M8" s="46" t="s">
        <v>29</v>
      </c>
      <c r="O8" s="46" t="s">
        <v>7</v>
      </c>
      <c r="Q8" s="46" t="s">
        <v>8</v>
      </c>
      <c r="S8" s="46" t="s">
        <v>9</v>
      </c>
      <c r="U8" s="49" t="s">
        <v>7</v>
      </c>
      <c r="W8" s="49" t="s">
        <v>8</v>
      </c>
      <c r="Y8" s="49" t="s">
        <v>7</v>
      </c>
      <c r="AA8" s="49" t="s">
        <v>14</v>
      </c>
      <c r="AC8" s="46" t="s">
        <v>7</v>
      </c>
      <c r="AE8" s="46" t="s">
        <v>41</v>
      </c>
      <c r="AG8" s="46" t="s">
        <v>8</v>
      </c>
      <c r="AI8" s="46" t="s">
        <v>9</v>
      </c>
      <c r="AK8" s="46" t="s">
        <v>13</v>
      </c>
    </row>
    <row r="9" spans="1:37" ht="18.75" x14ac:dyDescent="0.45">
      <c r="A9" s="2" t="s">
        <v>42</v>
      </c>
      <c r="C9" s="1" t="s">
        <v>43</v>
      </c>
      <c r="E9" s="1" t="s">
        <v>43</v>
      </c>
      <c r="G9" s="1" t="s">
        <v>44</v>
      </c>
      <c r="I9" s="3" t="s">
        <v>45</v>
      </c>
      <c r="J9" s="3"/>
      <c r="K9" s="4">
        <v>18</v>
      </c>
      <c r="L9" s="3"/>
      <c r="M9" s="4">
        <v>18</v>
      </c>
      <c r="N9" s="3"/>
      <c r="O9" s="4">
        <v>1839750</v>
      </c>
      <c r="P9" s="3"/>
      <c r="Q9" s="4">
        <v>499999896000</v>
      </c>
      <c r="R9" s="3"/>
      <c r="S9" s="4">
        <v>631266156236</v>
      </c>
      <c r="T9" s="3"/>
      <c r="U9" s="4">
        <v>0</v>
      </c>
      <c r="V9" s="3"/>
      <c r="W9" s="4">
        <v>0</v>
      </c>
      <c r="X9" s="3"/>
      <c r="Y9" s="4">
        <v>0</v>
      </c>
      <c r="Z9" s="3"/>
      <c r="AA9" s="4">
        <v>0</v>
      </c>
      <c r="AB9" s="3"/>
      <c r="AC9" s="4">
        <v>1839750</v>
      </c>
      <c r="AD9" s="3"/>
      <c r="AE9" s="4">
        <v>355083</v>
      </c>
      <c r="AF9" s="3"/>
      <c r="AG9" s="4">
        <v>499999896000</v>
      </c>
      <c r="AH9" s="3"/>
      <c r="AI9" s="4">
        <v>652790332886</v>
      </c>
      <c r="AK9" s="23">
        <f t="shared" ref="AK9:AK15" si="0">AI9/63009942309246*100</f>
        <v>1.0360116339770247</v>
      </c>
    </row>
    <row r="10" spans="1:37" ht="18.75" x14ac:dyDescent="0.45">
      <c r="A10" s="2" t="s">
        <v>46</v>
      </c>
      <c r="C10" s="1" t="s">
        <v>43</v>
      </c>
      <c r="E10" s="1" t="s">
        <v>43</v>
      </c>
      <c r="G10" s="1" t="s">
        <v>47</v>
      </c>
      <c r="I10" s="3" t="s">
        <v>48</v>
      </c>
      <c r="J10" s="3"/>
      <c r="K10" s="4">
        <v>0</v>
      </c>
      <c r="L10" s="3"/>
      <c r="M10" s="4">
        <v>0</v>
      </c>
      <c r="N10" s="3"/>
      <c r="O10" s="4">
        <v>3490000</v>
      </c>
      <c r="P10" s="3"/>
      <c r="Q10" s="4">
        <v>3503188710000</v>
      </c>
      <c r="R10" s="3"/>
      <c r="S10" s="4">
        <v>3665131430438</v>
      </c>
      <c r="T10" s="3"/>
      <c r="U10" s="4">
        <v>0</v>
      </c>
      <c r="V10" s="3"/>
      <c r="W10" s="4">
        <v>0</v>
      </c>
      <c r="X10" s="3"/>
      <c r="Y10" s="4">
        <v>0</v>
      </c>
      <c r="Z10" s="3"/>
      <c r="AA10" s="4">
        <v>0</v>
      </c>
      <c r="AB10" s="3"/>
      <c r="AC10" s="4">
        <v>3490000</v>
      </c>
      <c r="AD10" s="3"/>
      <c r="AE10" s="4">
        <v>1065862</v>
      </c>
      <c r="AF10" s="3"/>
      <c r="AG10" s="4">
        <v>3503188710000</v>
      </c>
      <c r="AH10" s="3"/>
      <c r="AI10" s="4">
        <v>3717161619383</v>
      </c>
      <c r="AK10" s="23">
        <f t="shared" si="0"/>
        <v>5.8993255399910884</v>
      </c>
    </row>
    <row r="11" spans="1:37" ht="18.75" x14ac:dyDescent="0.45">
      <c r="A11" s="2" t="s">
        <v>49</v>
      </c>
      <c r="C11" s="1" t="s">
        <v>43</v>
      </c>
      <c r="E11" s="1" t="s">
        <v>43</v>
      </c>
      <c r="G11" s="1" t="s">
        <v>50</v>
      </c>
      <c r="I11" s="3" t="s">
        <v>51</v>
      </c>
      <c r="J11" s="3"/>
      <c r="K11" s="4">
        <v>0</v>
      </c>
      <c r="L11" s="3"/>
      <c r="M11" s="4">
        <v>0</v>
      </c>
      <c r="N11" s="3"/>
      <c r="O11" s="4">
        <v>200</v>
      </c>
      <c r="P11" s="3"/>
      <c r="Q11" s="4">
        <v>396287100</v>
      </c>
      <c r="R11" s="3"/>
      <c r="S11" s="4">
        <v>433924176</v>
      </c>
      <c r="T11" s="3"/>
      <c r="U11" s="4">
        <v>0</v>
      </c>
      <c r="V11" s="3"/>
      <c r="W11" s="4">
        <v>0</v>
      </c>
      <c r="X11" s="3"/>
      <c r="Y11" s="4">
        <v>0</v>
      </c>
      <c r="Z11" s="3"/>
      <c r="AA11" s="4">
        <v>0</v>
      </c>
      <c r="AB11" s="3"/>
      <c r="AC11" s="4">
        <v>200</v>
      </c>
      <c r="AD11" s="3"/>
      <c r="AE11" s="4">
        <v>2199027</v>
      </c>
      <c r="AF11" s="3"/>
      <c r="AG11" s="4">
        <v>396287100</v>
      </c>
      <c r="AH11" s="3"/>
      <c r="AI11" s="4">
        <v>439486541</v>
      </c>
      <c r="AK11" s="23">
        <f t="shared" si="0"/>
        <v>6.9748761051557147E-4</v>
      </c>
    </row>
    <row r="12" spans="1:37" ht="18.75" x14ac:dyDescent="0.45">
      <c r="A12" s="2" t="s">
        <v>52</v>
      </c>
      <c r="C12" s="1" t="s">
        <v>43</v>
      </c>
      <c r="E12" s="1" t="s">
        <v>43</v>
      </c>
      <c r="G12" s="1" t="s">
        <v>53</v>
      </c>
      <c r="I12" s="3" t="s">
        <v>54</v>
      </c>
      <c r="J12" s="3"/>
      <c r="K12" s="4">
        <v>18</v>
      </c>
      <c r="L12" s="3"/>
      <c r="M12" s="4">
        <v>18</v>
      </c>
      <c r="N12" s="3"/>
      <c r="O12" s="4">
        <v>2500000</v>
      </c>
      <c r="P12" s="3"/>
      <c r="Q12" s="4">
        <v>2500000000000</v>
      </c>
      <c r="R12" s="3"/>
      <c r="S12" s="4">
        <v>2499546875000</v>
      </c>
      <c r="T12" s="3"/>
      <c r="U12" s="4">
        <v>0</v>
      </c>
      <c r="V12" s="3"/>
      <c r="W12" s="4">
        <v>0</v>
      </c>
      <c r="X12" s="3"/>
      <c r="Y12" s="4">
        <v>0</v>
      </c>
      <c r="Z12" s="3"/>
      <c r="AA12" s="4">
        <v>0</v>
      </c>
      <c r="AB12" s="3"/>
      <c r="AC12" s="4">
        <v>2500000</v>
      </c>
      <c r="AD12" s="3"/>
      <c r="AE12" s="4">
        <v>1000000</v>
      </c>
      <c r="AF12" s="3"/>
      <c r="AG12" s="4">
        <v>2500000000000</v>
      </c>
      <c r="AH12" s="3"/>
      <c r="AI12" s="4">
        <v>2499546875000</v>
      </c>
      <c r="AK12" s="23">
        <f t="shared" si="0"/>
        <v>3.9669086867791332</v>
      </c>
    </row>
    <row r="13" spans="1:37" ht="18.75" x14ac:dyDescent="0.45">
      <c r="A13" s="2" t="s">
        <v>55</v>
      </c>
      <c r="C13" s="1" t="s">
        <v>43</v>
      </c>
      <c r="E13" s="1" t="s">
        <v>43</v>
      </c>
      <c r="G13" s="1" t="s">
        <v>56</v>
      </c>
      <c r="I13" s="3" t="s">
        <v>57</v>
      </c>
      <c r="J13" s="3"/>
      <c r="K13" s="4">
        <v>18</v>
      </c>
      <c r="L13" s="3"/>
      <c r="M13" s="4">
        <v>18</v>
      </c>
      <c r="N13" s="3"/>
      <c r="O13" s="4">
        <v>154095</v>
      </c>
      <c r="P13" s="3"/>
      <c r="Q13" s="4">
        <v>154096558075</v>
      </c>
      <c r="R13" s="3"/>
      <c r="S13" s="4">
        <v>154067070281</v>
      </c>
      <c r="T13" s="3"/>
      <c r="U13" s="4">
        <v>0</v>
      </c>
      <c r="V13" s="3"/>
      <c r="W13" s="4">
        <v>0</v>
      </c>
      <c r="X13" s="3"/>
      <c r="Y13" s="4">
        <v>0</v>
      </c>
      <c r="Z13" s="3"/>
      <c r="AA13" s="4">
        <v>0</v>
      </c>
      <c r="AB13" s="3"/>
      <c r="AC13" s="4">
        <v>154095</v>
      </c>
      <c r="AD13" s="3"/>
      <c r="AE13" s="4">
        <v>1000000</v>
      </c>
      <c r="AF13" s="3"/>
      <c r="AG13" s="4">
        <v>154096558075</v>
      </c>
      <c r="AH13" s="3"/>
      <c r="AI13" s="4">
        <v>154067070281</v>
      </c>
      <c r="AK13" s="23">
        <f t="shared" si="0"/>
        <v>0.24451231763529543</v>
      </c>
    </row>
    <row r="14" spans="1:37" ht="18.75" x14ac:dyDescent="0.45">
      <c r="A14" s="2" t="s">
        <v>58</v>
      </c>
      <c r="C14" s="1" t="s">
        <v>43</v>
      </c>
      <c r="E14" s="1" t="s">
        <v>43</v>
      </c>
      <c r="G14" s="1" t="s">
        <v>59</v>
      </c>
      <c r="I14" s="3" t="s">
        <v>60</v>
      </c>
      <c r="J14" s="3"/>
      <c r="K14" s="4">
        <v>0</v>
      </c>
      <c r="L14" s="3"/>
      <c r="M14" s="4">
        <v>0</v>
      </c>
      <c r="N14" s="3"/>
      <c r="O14" s="4">
        <v>17203</v>
      </c>
      <c r="P14" s="3"/>
      <c r="Q14" s="4">
        <v>15440447428</v>
      </c>
      <c r="R14" s="3"/>
      <c r="S14" s="4">
        <v>17141918354</v>
      </c>
      <c r="T14" s="3"/>
      <c r="U14" s="4">
        <v>0</v>
      </c>
      <c r="V14" s="3"/>
      <c r="W14" s="4">
        <v>0</v>
      </c>
      <c r="X14" s="3"/>
      <c r="Y14" s="4">
        <v>17203</v>
      </c>
      <c r="Z14" s="3"/>
      <c r="AA14" s="4">
        <v>17203000000</v>
      </c>
      <c r="AB14" s="3"/>
      <c r="AC14" s="4">
        <v>0</v>
      </c>
      <c r="AD14" s="3"/>
      <c r="AE14" s="4">
        <v>0</v>
      </c>
      <c r="AF14" s="3"/>
      <c r="AG14" s="4">
        <v>0</v>
      </c>
      <c r="AH14" s="3"/>
      <c r="AI14" s="4">
        <v>0</v>
      </c>
      <c r="AK14" s="23">
        <f t="shared" si="0"/>
        <v>0</v>
      </c>
    </row>
    <row r="15" spans="1:37" ht="18.75" x14ac:dyDescent="0.45">
      <c r="A15" s="2" t="s">
        <v>61</v>
      </c>
      <c r="C15" s="1" t="s">
        <v>43</v>
      </c>
      <c r="E15" s="1" t="s">
        <v>43</v>
      </c>
      <c r="G15" s="1" t="s">
        <v>62</v>
      </c>
      <c r="I15" s="3" t="s">
        <v>63</v>
      </c>
      <c r="J15" s="3"/>
      <c r="K15" s="4">
        <v>0</v>
      </c>
      <c r="L15" s="3"/>
      <c r="M15" s="4">
        <v>0</v>
      </c>
      <c r="N15" s="3"/>
      <c r="O15" s="4">
        <v>166772</v>
      </c>
      <c r="P15" s="3"/>
      <c r="Q15" s="4">
        <v>98316005177</v>
      </c>
      <c r="R15" s="3"/>
      <c r="S15" s="4">
        <v>127315680449</v>
      </c>
      <c r="T15" s="3"/>
      <c r="U15" s="4">
        <v>0</v>
      </c>
      <c r="V15" s="3"/>
      <c r="W15" s="4">
        <v>0</v>
      </c>
      <c r="X15" s="3"/>
      <c r="Y15" s="4">
        <v>0</v>
      </c>
      <c r="Z15" s="3"/>
      <c r="AA15" s="4">
        <v>0</v>
      </c>
      <c r="AB15" s="3"/>
      <c r="AC15" s="4">
        <v>166772</v>
      </c>
      <c r="AD15" s="3"/>
      <c r="AE15" s="4">
        <v>774200</v>
      </c>
      <c r="AF15" s="3"/>
      <c r="AG15" s="4">
        <v>98316005177</v>
      </c>
      <c r="AH15" s="3"/>
      <c r="AI15" s="4">
        <v>129091480327</v>
      </c>
      <c r="AK15" s="23">
        <f t="shared" si="0"/>
        <v>0.20487477943311383</v>
      </c>
    </row>
    <row r="16" spans="1:37" ht="18.75" x14ac:dyDescent="0.45">
      <c r="A16" s="2" t="s">
        <v>64</v>
      </c>
      <c r="C16" s="1" t="s">
        <v>43</v>
      </c>
      <c r="E16" s="1" t="s">
        <v>43</v>
      </c>
      <c r="G16" s="1" t="s">
        <v>65</v>
      </c>
      <c r="I16" s="3" t="s">
        <v>66</v>
      </c>
      <c r="J16" s="3"/>
      <c r="K16" s="4">
        <v>0</v>
      </c>
      <c r="L16" s="3"/>
      <c r="M16" s="4">
        <v>0</v>
      </c>
      <c r="N16" s="3"/>
      <c r="O16" s="4">
        <v>25500</v>
      </c>
      <c r="P16" s="3"/>
      <c r="Q16" s="4">
        <v>17862380662</v>
      </c>
      <c r="R16" s="3"/>
      <c r="S16" s="4">
        <v>22800261703</v>
      </c>
      <c r="T16" s="3"/>
      <c r="U16" s="4">
        <v>0</v>
      </c>
      <c r="V16" s="3"/>
      <c r="W16" s="4">
        <v>0</v>
      </c>
      <c r="X16" s="3"/>
      <c r="Y16" s="4">
        <v>0</v>
      </c>
      <c r="Z16" s="3"/>
      <c r="AA16" s="4">
        <v>0</v>
      </c>
      <c r="AB16" s="3"/>
      <c r="AC16" s="4">
        <v>25500</v>
      </c>
      <c r="AD16" s="3"/>
      <c r="AE16" s="4">
        <v>910800</v>
      </c>
      <c r="AF16" s="3"/>
      <c r="AG16" s="4">
        <v>17862380662</v>
      </c>
      <c r="AH16" s="3"/>
      <c r="AI16" s="4">
        <v>23221190396</v>
      </c>
      <c r="AK16" s="23">
        <f t="shared" ref="AK16:AK37" si="1">AI16/63009942309246*100</f>
        <v>3.6853216405171273E-2</v>
      </c>
    </row>
    <row r="17" spans="1:37" ht="18.75" x14ac:dyDescent="0.45">
      <c r="A17" s="2" t="s">
        <v>67</v>
      </c>
      <c r="C17" s="1" t="s">
        <v>43</v>
      </c>
      <c r="E17" s="1" t="s">
        <v>43</v>
      </c>
      <c r="G17" s="1" t="s">
        <v>68</v>
      </c>
      <c r="I17" s="3" t="s">
        <v>69</v>
      </c>
      <c r="J17" s="3"/>
      <c r="K17" s="4">
        <v>0</v>
      </c>
      <c r="L17" s="3"/>
      <c r="M17" s="4">
        <v>0</v>
      </c>
      <c r="N17" s="3"/>
      <c r="O17" s="4">
        <v>156899</v>
      </c>
      <c r="P17" s="3"/>
      <c r="Q17" s="4">
        <v>83637896726</v>
      </c>
      <c r="R17" s="3"/>
      <c r="S17" s="4">
        <v>94053314186</v>
      </c>
      <c r="T17" s="3"/>
      <c r="U17" s="4">
        <v>0</v>
      </c>
      <c r="V17" s="3"/>
      <c r="W17" s="4">
        <v>0</v>
      </c>
      <c r="X17" s="3"/>
      <c r="Y17" s="4">
        <v>0</v>
      </c>
      <c r="Z17" s="3"/>
      <c r="AA17" s="4">
        <v>0</v>
      </c>
      <c r="AB17" s="3"/>
      <c r="AC17" s="4">
        <v>156899</v>
      </c>
      <c r="AD17" s="3"/>
      <c r="AE17" s="4">
        <v>610000</v>
      </c>
      <c r="AF17" s="3"/>
      <c r="AG17" s="4">
        <v>83637896726</v>
      </c>
      <c r="AH17" s="3"/>
      <c r="AI17" s="4">
        <v>95691042854</v>
      </c>
      <c r="AK17" s="23">
        <f t="shared" si="1"/>
        <v>0.1518665774749621</v>
      </c>
    </row>
    <row r="18" spans="1:37" ht="18.75" x14ac:dyDescent="0.45">
      <c r="A18" s="2" t="s">
        <v>70</v>
      </c>
      <c r="C18" s="1" t="s">
        <v>43</v>
      </c>
      <c r="E18" s="1" t="s">
        <v>43</v>
      </c>
      <c r="G18" s="1" t="s">
        <v>71</v>
      </c>
      <c r="I18" s="3" t="s">
        <v>72</v>
      </c>
      <c r="J18" s="3"/>
      <c r="K18" s="4">
        <v>0</v>
      </c>
      <c r="L18" s="3"/>
      <c r="M18" s="4">
        <v>0</v>
      </c>
      <c r="N18" s="3"/>
      <c r="O18" s="4">
        <v>45170</v>
      </c>
      <c r="P18" s="3"/>
      <c r="Q18" s="4">
        <v>28868798627</v>
      </c>
      <c r="R18" s="3"/>
      <c r="S18" s="4">
        <v>35113309558</v>
      </c>
      <c r="T18" s="3"/>
      <c r="U18" s="4">
        <v>0</v>
      </c>
      <c r="V18" s="3"/>
      <c r="W18" s="4">
        <v>0</v>
      </c>
      <c r="X18" s="3"/>
      <c r="Y18" s="4">
        <v>0</v>
      </c>
      <c r="Z18" s="3"/>
      <c r="AA18" s="4">
        <v>0</v>
      </c>
      <c r="AB18" s="3"/>
      <c r="AC18" s="4">
        <v>45170</v>
      </c>
      <c r="AD18" s="3"/>
      <c r="AE18" s="4">
        <v>791400</v>
      </c>
      <c r="AF18" s="3"/>
      <c r="AG18" s="4">
        <v>28868798627</v>
      </c>
      <c r="AH18" s="3"/>
      <c r="AI18" s="4">
        <v>35741058758</v>
      </c>
      <c r="AK18" s="23">
        <f t="shared" si="1"/>
        <v>5.672288760809642E-2</v>
      </c>
    </row>
    <row r="19" spans="1:37" ht="18.75" x14ac:dyDescent="0.45">
      <c r="A19" s="2" t="s">
        <v>73</v>
      </c>
      <c r="C19" s="1" t="s">
        <v>43</v>
      </c>
      <c r="E19" s="1" t="s">
        <v>43</v>
      </c>
      <c r="G19" s="1" t="s">
        <v>74</v>
      </c>
      <c r="I19" s="3" t="s">
        <v>75</v>
      </c>
      <c r="J19" s="3"/>
      <c r="K19" s="4">
        <v>0</v>
      </c>
      <c r="L19" s="3"/>
      <c r="M19" s="4">
        <v>0</v>
      </c>
      <c r="N19" s="3"/>
      <c r="O19" s="4">
        <v>38458</v>
      </c>
      <c r="P19" s="3"/>
      <c r="Q19" s="4">
        <v>25246565100</v>
      </c>
      <c r="R19" s="3"/>
      <c r="S19" s="4">
        <v>31775930768</v>
      </c>
      <c r="T19" s="3"/>
      <c r="U19" s="4">
        <v>0</v>
      </c>
      <c r="V19" s="3"/>
      <c r="W19" s="4">
        <v>0</v>
      </c>
      <c r="X19" s="3"/>
      <c r="Y19" s="4">
        <v>0</v>
      </c>
      <c r="Z19" s="3"/>
      <c r="AA19" s="4">
        <v>0</v>
      </c>
      <c r="AB19" s="3"/>
      <c r="AC19" s="4">
        <v>38458</v>
      </c>
      <c r="AD19" s="3"/>
      <c r="AE19" s="4">
        <v>838410</v>
      </c>
      <c r="AF19" s="3"/>
      <c r="AG19" s="4">
        <v>25246565100</v>
      </c>
      <c r="AH19" s="3"/>
      <c r="AI19" s="4">
        <v>32237727632</v>
      </c>
      <c r="AK19" s="23">
        <f t="shared" si="1"/>
        <v>5.1162921993771572E-2</v>
      </c>
    </row>
    <row r="20" spans="1:37" ht="18.75" x14ac:dyDescent="0.45">
      <c r="A20" s="2" t="s">
        <v>76</v>
      </c>
      <c r="C20" s="1" t="s">
        <v>43</v>
      </c>
      <c r="E20" s="1" t="s">
        <v>43</v>
      </c>
      <c r="G20" s="1" t="s">
        <v>77</v>
      </c>
      <c r="I20" s="3" t="s">
        <v>78</v>
      </c>
      <c r="J20" s="3"/>
      <c r="K20" s="4">
        <v>18</v>
      </c>
      <c r="L20" s="3"/>
      <c r="M20" s="4">
        <v>18</v>
      </c>
      <c r="N20" s="3"/>
      <c r="O20" s="4">
        <v>6500000</v>
      </c>
      <c r="P20" s="3"/>
      <c r="Q20" s="4">
        <v>6500000000000</v>
      </c>
      <c r="R20" s="3"/>
      <c r="S20" s="4">
        <v>6498821875000</v>
      </c>
      <c r="T20" s="3"/>
      <c r="U20" s="4">
        <v>0</v>
      </c>
      <c r="V20" s="3"/>
      <c r="W20" s="4">
        <v>0</v>
      </c>
      <c r="X20" s="3"/>
      <c r="Y20" s="4">
        <v>0</v>
      </c>
      <c r="Z20" s="3"/>
      <c r="AA20" s="4">
        <v>0</v>
      </c>
      <c r="AB20" s="3"/>
      <c r="AC20" s="4">
        <v>6500000</v>
      </c>
      <c r="AD20" s="3"/>
      <c r="AE20" s="4">
        <v>1000000</v>
      </c>
      <c r="AF20" s="3"/>
      <c r="AG20" s="4">
        <v>6500000000000</v>
      </c>
      <c r="AH20" s="3"/>
      <c r="AI20" s="4">
        <v>6498821875000</v>
      </c>
      <c r="AK20" s="23">
        <f t="shared" si="1"/>
        <v>10.313962585625747</v>
      </c>
    </row>
    <row r="21" spans="1:37" ht="18.75" x14ac:dyDescent="0.45">
      <c r="A21" s="2" t="s">
        <v>79</v>
      </c>
      <c r="C21" s="1" t="s">
        <v>43</v>
      </c>
      <c r="E21" s="1" t="s">
        <v>43</v>
      </c>
      <c r="G21" s="1" t="s">
        <v>80</v>
      </c>
      <c r="I21" s="3" t="s">
        <v>81</v>
      </c>
      <c r="J21" s="3"/>
      <c r="K21" s="4">
        <v>18</v>
      </c>
      <c r="L21" s="3"/>
      <c r="M21" s="4">
        <v>18</v>
      </c>
      <c r="N21" s="3"/>
      <c r="O21" s="4">
        <v>2000000</v>
      </c>
      <c r="P21" s="3"/>
      <c r="Q21" s="4">
        <v>2000000000000</v>
      </c>
      <c r="R21" s="3"/>
      <c r="S21" s="4">
        <v>1999637500000</v>
      </c>
      <c r="T21" s="3"/>
      <c r="U21" s="4">
        <v>0</v>
      </c>
      <c r="V21" s="3"/>
      <c r="W21" s="4">
        <v>0</v>
      </c>
      <c r="X21" s="3"/>
      <c r="Y21" s="4">
        <v>0</v>
      </c>
      <c r="Z21" s="3"/>
      <c r="AA21" s="4">
        <v>0</v>
      </c>
      <c r="AB21" s="3"/>
      <c r="AC21" s="4">
        <v>2000000</v>
      </c>
      <c r="AD21" s="3"/>
      <c r="AE21" s="4">
        <v>1000000</v>
      </c>
      <c r="AF21" s="3"/>
      <c r="AG21" s="4">
        <v>2000000000000</v>
      </c>
      <c r="AH21" s="3"/>
      <c r="AI21" s="4">
        <v>1999637500000</v>
      </c>
      <c r="AK21" s="23">
        <f t="shared" si="1"/>
        <v>3.1735269494233069</v>
      </c>
    </row>
    <row r="22" spans="1:37" ht="18.75" x14ac:dyDescent="0.45">
      <c r="A22" s="2" t="s">
        <v>82</v>
      </c>
      <c r="C22" s="1" t="s">
        <v>43</v>
      </c>
      <c r="E22" s="1" t="s">
        <v>43</v>
      </c>
      <c r="G22" s="1" t="s">
        <v>83</v>
      </c>
      <c r="I22" s="3" t="s">
        <v>84</v>
      </c>
      <c r="J22" s="3"/>
      <c r="K22" s="4">
        <v>18</v>
      </c>
      <c r="L22" s="3"/>
      <c r="M22" s="4">
        <v>18</v>
      </c>
      <c r="N22" s="3"/>
      <c r="O22" s="4">
        <v>2000000</v>
      </c>
      <c r="P22" s="3"/>
      <c r="Q22" s="4">
        <v>2000000000000</v>
      </c>
      <c r="R22" s="3"/>
      <c r="S22" s="4">
        <v>1999637500000</v>
      </c>
      <c r="T22" s="3"/>
      <c r="U22" s="4">
        <v>0</v>
      </c>
      <c r="V22" s="3"/>
      <c r="W22" s="4">
        <v>0</v>
      </c>
      <c r="X22" s="3"/>
      <c r="Y22" s="4">
        <v>0</v>
      </c>
      <c r="Z22" s="3"/>
      <c r="AA22" s="4">
        <v>0</v>
      </c>
      <c r="AB22" s="3"/>
      <c r="AC22" s="4">
        <v>2000000</v>
      </c>
      <c r="AD22" s="3"/>
      <c r="AE22" s="4">
        <v>1000000</v>
      </c>
      <c r="AF22" s="3"/>
      <c r="AG22" s="4">
        <v>2000000000000</v>
      </c>
      <c r="AH22" s="3"/>
      <c r="AI22" s="4">
        <v>1999637500000</v>
      </c>
      <c r="AK22" s="23">
        <f t="shared" si="1"/>
        <v>3.1735269494233069</v>
      </c>
    </row>
    <row r="23" spans="1:37" ht="18.75" x14ac:dyDescent="0.45">
      <c r="A23" s="2" t="s">
        <v>85</v>
      </c>
      <c r="C23" s="1" t="s">
        <v>43</v>
      </c>
      <c r="E23" s="1" t="s">
        <v>43</v>
      </c>
      <c r="G23" s="1" t="s">
        <v>86</v>
      </c>
      <c r="I23" s="3" t="s">
        <v>87</v>
      </c>
      <c r="J23" s="3"/>
      <c r="K23" s="4">
        <v>18</v>
      </c>
      <c r="L23" s="3"/>
      <c r="M23" s="4">
        <v>18</v>
      </c>
      <c r="N23" s="3"/>
      <c r="O23" s="4">
        <v>3000000</v>
      </c>
      <c r="P23" s="3"/>
      <c r="Q23" s="4">
        <v>3000000000000</v>
      </c>
      <c r="R23" s="3"/>
      <c r="S23" s="4">
        <v>2999456250000</v>
      </c>
      <c r="T23" s="3"/>
      <c r="U23" s="4">
        <v>0</v>
      </c>
      <c r="V23" s="3"/>
      <c r="W23" s="4">
        <v>0</v>
      </c>
      <c r="X23" s="3"/>
      <c r="Y23" s="4">
        <v>0</v>
      </c>
      <c r="Z23" s="3"/>
      <c r="AA23" s="4">
        <v>0</v>
      </c>
      <c r="AB23" s="3"/>
      <c r="AC23" s="4">
        <v>3000000</v>
      </c>
      <c r="AD23" s="3"/>
      <c r="AE23" s="4">
        <v>1000000</v>
      </c>
      <c r="AF23" s="3"/>
      <c r="AG23" s="4">
        <v>3000000000000</v>
      </c>
      <c r="AH23" s="3"/>
      <c r="AI23" s="4">
        <v>2999456250000</v>
      </c>
      <c r="AK23" s="23">
        <f t="shared" si="1"/>
        <v>4.7602904241349604</v>
      </c>
    </row>
    <row r="24" spans="1:37" ht="18.75" x14ac:dyDescent="0.45">
      <c r="A24" s="2" t="s">
        <v>88</v>
      </c>
      <c r="C24" s="1" t="s">
        <v>43</v>
      </c>
      <c r="E24" s="1" t="s">
        <v>43</v>
      </c>
      <c r="G24" s="1" t="s">
        <v>89</v>
      </c>
      <c r="I24" s="3" t="s">
        <v>90</v>
      </c>
      <c r="J24" s="3"/>
      <c r="K24" s="4">
        <v>18.5</v>
      </c>
      <c r="L24" s="3"/>
      <c r="M24" s="4">
        <v>18.5</v>
      </c>
      <c r="N24" s="3"/>
      <c r="O24" s="4">
        <v>100</v>
      </c>
      <c r="P24" s="3"/>
      <c r="Q24" s="4">
        <v>103528759</v>
      </c>
      <c r="R24" s="3"/>
      <c r="S24" s="4">
        <v>100981693</v>
      </c>
      <c r="T24" s="3"/>
      <c r="U24" s="4">
        <v>0</v>
      </c>
      <c r="V24" s="3"/>
      <c r="W24" s="4">
        <v>0</v>
      </c>
      <c r="X24" s="3"/>
      <c r="Y24" s="4">
        <v>0</v>
      </c>
      <c r="Z24" s="3"/>
      <c r="AA24" s="4">
        <v>0</v>
      </c>
      <c r="AB24" s="3"/>
      <c r="AC24" s="4">
        <v>100</v>
      </c>
      <c r="AD24" s="3"/>
      <c r="AE24" s="4">
        <v>1010000</v>
      </c>
      <c r="AF24" s="3"/>
      <c r="AG24" s="4">
        <v>103528759</v>
      </c>
      <c r="AH24" s="3"/>
      <c r="AI24" s="4">
        <v>100981693</v>
      </c>
      <c r="AK24" s="23">
        <f t="shared" si="1"/>
        <v>1.6026310975558866E-4</v>
      </c>
    </row>
    <row r="25" spans="1:37" ht="18.75" x14ac:dyDescent="0.45">
      <c r="A25" s="2" t="s">
        <v>91</v>
      </c>
      <c r="C25" s="1" t="s">
        <v>43</v>
      </c>
      <c r="E25" s="1" t="s">
        <v>43</v>
      </c>
      <c r="G25" s="1" t="s">
        <v>92</v>
      </c>
      <c r="I25" s="3" t="s">
        <v>93</v>
      </c>
      <c r="J25" s="3"/>
      <c r="K25" s="4">
        <v>17</v>
      </c>
      <c r="L25" s="3"/>
      <c r="M25" s="4">
        <v>17</v>
      </c>
      <c r="N25" s="3"/>
      <c r="O25" s="4">
        <v>3195000</v>
      </c>
      <c r="P25" s="3"/>
      <c r="Q25" s="4">
        <v>2936597282778</v>
      </c>
      <c r="R25" s="3"/>
      <c r="S25" s="4">
        <v>2954018372108</v>
      </c>
      <c r="T25" s="3"/>
      <c r="U25" s="4">
        <v>0</v>
      </c>
      <c r="V25" s="3"/>
      <c r="W25" s="4">
        <v>0</v>
      </c>
      <c r="X25" s="3"/>
      <c r="Y25" s="4">
        <v>0</v>
      </c>
      <c r="Z25" s="3"/>
      <c r="AA25" s="4">
        <v>0</v>
      </c>
      <c r="AB25" s="3"/>
      <c r="AC25" s="4">
        <v>3195000</v>
      </c>
      <c r="AD25" s="3"/>
      <c r="AE25" s="4">
        <v>927113</v>
      </c>
      <c r="AF25" s="3"/>
      <c r="AG25" s="4">
        <v>2936597282778</v>
      </c>
      <c r="AH25" s="3"/>
      <c r="AI25" s="4">
        <v>2961589149656</v>
      </c>
      <c r="AK25" s="23">
        <f t="shared" si="1"/>
        <v>4.700193399830205</v>
      </c>
    </row>
    <row r="26" spans="1:37" ht="18.75" x14ac:dyDescent="0.45">
      <c r="A26" s="2" t="s">
        <v>94</v>
      </c>
      <c r="C26" s="1" t="s">
        <v>43</v>
      </c>
      <c r="E26" s="1" t="s">
        <v>43</v>
      </c>
      <c r="G26" s="1" t="s">
        <v>95</v>
      </c>
      <c r="I26" s="3" t="s">
        <v>96</v>
      </c>
      <c r="J26" s="3"/>
      <c r="K26" s="4">
        <v>18</v>
      </c>
      <c r="L26" s="3"/>
      <c r="M26" s="4">
        <v>18</v>
      </c>
      <c r="N26" s="3"/>
      <c r="O26" s="4">
        <v>1300000</v>
      </c>
      <c r="P26" s="3"/>
      <c r="Q26" s="4">
        <v>1273012000000</v>
      </c>
      <c r="R26" s="3"/>
      <c r="S26" s="4">
        <v>1274364379583</v>
      </c>
      <c r="T26" s="3"/>
      <c r="U26" s="4">
        <v>0</v>
      </c>
      <c r="V26" s="3"/>
      <c r="W26" s="4">
        <v>0</v>
      </c>
      <c r="X26" s="3"/>
      <c r="Y26" s="4">
        <v>0</v>
      </c>
      <c r="Z26" s="3"/>
      <c r="AA26" s="4">
        <v>0</v>
      </c>
      <c r="AB26" s="3"/>
      <c r="AC26" s="4">
        <v>1300000</v>
      </c>
      <c r="AD26" s="3"/>
      <c r="AE26" s="4">
        <v>982255</v>
      </c>
      <c r="AF26" s="3"/>
      <c r="AG26" s="4">
        <v>1273012000000</v>
      </c>
      <c r="AH26" s="3"/>
      <c r="AI26" s="4">
        <v>1276700056165</v>
      </c>
      <c r="AK26" s="23">
        <f t="shared" si="1"/>
        <v>2.0261882639077715</v>
      </c>
    </row>
    <row r="27" spans="1:37" ht="18.75" x14ac:dyDescent="0.45">
      <c r="A27" s="2" t="s">
        <v>97</v>
      </c>
      <c r="C27" s="1" t="s">
        <v>43</v>
      </c>
      <c r="E27" s="1" t="s">
        <v>43</v>
      </c>
      <c r="G27" s="1" t="s">
        <v>98</v>
      </c>
      <c r="I27" s="3" t="s">
        <v>99</v>
      </c>
      <c r="J27" s="3"/>
      <c r="K27" s="4">
        <v>15</v>
      </c>
      <c r="L27" s="3"/>
      <c r="M27" s="4">
        <v>15</v>
      </c>
      <c r="N27" s="3"/>
      <c r="O27" s="4">
        <v>1300000</v>
      </c>
      <c r="P27" s="3"/>
      <c r="Q27" s="4">
        <v>1229859000000</v>
      </c>
      <c r="R27" s="3"/>
      <c r="S27" s="4">
        <v>1299764375000</v>
      </c>
      <c r="T27" s="3"/>
      <c r="U27" s="4">
        <v>0</v>
      </c>
      <c r="V27" s="3"/>
      <c r="W27" s="4">
        <v>0</v>
      </c>
      <c r="X27" s="3"/>
      <c r="Y27" s="4">
        <v>1300000</v>
      </c>
      <c r="Z27" s="3"/>
      <c r="AA27" s="4">
        <v>1300000000000</v>
      </c>
      <c r="AB27" s="3"/>
      <c r="AC27" s="4">
        <v>0</v>
      </c>
      <c r="AD27" s="3"/>
      <c r="AE27" s="4">
        <v>0</v>
      </c>
      <c r="AF27" s="3"/>
      <c r="AG27" s="4">
        <v>0</v>
      </c>
      <c r="AH27" s="3"/>
      <c r="AI27" s="4">
        <v>0</v>
      </c>
      <c r="AK27" s="23">
        <f t="shared" si="1"/>
        <v>0</v>
      </c>
    </row>
    <row r="28" spans="1:37" ht="18.75" x14ac:dyDescent="0.45">
      <c r="A28" s="2" t="s">
        <v>100</v>
      </c>
      <c r="C28" s="1" t="s">
        <v>43</v>
      </c>
      <c r="E28" s="1" t="s">
        <v>43</v>
      </c>
      <c r="G28" s="1" t="s">
        <v>101</v>
      </c>
      <c r="I28" s="3" t="s">
        <v>102</v>
      </c>
      <c r="J28" s="3"/>
      <c r="K28" s="4">
        <v>15</v>
      </c>
      <c r="L28" s="3"/>
      <c r="M28" s="4">
        <v>15</v>
      </c>
      <c r="N28" s="3"/>
      <c r="O28" s="4">
        <v>4333000</v>
      </c>
      <c r="P28" s="3"/>
      <c r="Q28" s="4">
        <v>4000072280000</v>
      </c>
      <c r="R28" s="3"/>
      <c r="S28" s="4">
        <v>4060684426523</v>
      </c>
      <c r="T28" s="3"/>
      <c r="U28" s="4">
        <v>0</v>
      </c>
      <c r="V28" s="3"/>
      <c r="W28" s="4">
        <v>0</v>
      </c>
      <c r="X28" s="3"/>
      <c r="Y28" s="4">
        <v>0</v>
      </c>
      <c r="Z28" s="3"/>
      <c r="AA28" s="4">
        <v>0</v>
      </c>
      <c r="AB28" s="3"/>
      <c r="AC28" s="4">
        <v>4333000</v>
      </c>
      <c r="AD28" s="3"/>
      <c r="AE28" s="4">
        <v>940960</v>
      </c>
      <c r="AF28" s="3"/>
      <c r="AG28" s="4">
        <v>4000072280000</v>
      </c>
      <c r="AH28" s="3"/>
      <c r="AI28" s="4">
        <v>4076440691183</v>
      </c>
      <c r="AK28" s="23">
        <f t="shared" si="1"/>
        <v>6.4695197960605464</v>
      </c>
    </row>
    <row r="29" spans="1:37" ht="18.75" x14ac:dyDescent="0.45">
      <c r="A29" s="2" t="s">
        <v>103</v>
      </c>
      <c r="C29" s="1" t="s">
        <v>43</v>
      </c>
      <c r="E29" s="1" t="s">
        <v>43</v>
      </c>
      <c r="G29" s="1" t="s">
        <v>104</v>
      </c>
      <c r="I29" s="3" t="s">
        <v>105</v>
      </c>
      <c r="J29" s="3"/>
      <c r="K29" s="4">
        <v>17</v>
      </c>
      <c r="L29" s="3"/>
      <c r="M29" s="4">
        <v>17</v>
      </c>
      <c r="N29" s="3"/>
      <c r="O29" s="4">
        <v>1596900</v>
      </c>
      <c r="P29" s="3"/>
      <c r="Q29" s="4">
        <v>1495778519937</v>
      </c>
      <c r="R29" s="3"/>
      <c r="S29" s="4">
        <v>1559468610374</v>
      </c>
      <c r="T29" s="3"/>
      <c r="U29" s="4">
        <v>0</v>
      </c>
      <c r="V29" s="3"/>
      <c r="W29" s="4">
        <v>0</v>
      </c>
      <c r="X29" s="3"/>
      <c r="Y29" s="4">
        <v>0</v>
      </c>
      <c r="Z29" s="3"/>
      <c r="AA29" s="4">
        <v>0</v>
      </c>
      <c r="AB29" s="3"/>
      <c r="AC29" s="4">
        <v>1596900</v>
      </c>
      <c r="AD29" s="3"/>
      <c r="AE29" s="4">
        <v>978526</v>
      </c>
      <c r="AF29" s="3"/>
      <c r="AG29" s="4">
        <v>1495778519937</v>
      </c>
      <c r="AH29" s="3"/>
      <c r="AI29" s="4">
        <v>1562324946669</v>
      </c>
      <c r="AK29" s="23">
        <f t="shared" si="1"/>
        <v>2.4794895684894893</v>
      </c>
    </row>
    <row r="30" spans="1:37" ht="18.75" x14ac:dyDescent="0.45">
      <c r="A30" s="2" t="s">
        <v>106</v>
      </c>
      <c r="C30" s="1" t="s">
        <v>43</v>
      </c>
      <c r="E30" s="1" t="s">
        <v>43</v>
      </c>
      <c r="G30" s="1" t="s">
        <v>107</v>
      </c>
      <c r="I30" s="3" t="s">
        <v>108</v>
      </c>
      <c r="J30" s="3"/>
      <c r="K30" s="4">
        <v>18</v>
      </c>
      <c r="L30" s="3"/>
      <c r="M30" s="4">
        <v>18</v>
      </c>
      <c r="N30" s="3"/>
      <c r="O30" s="4">
        <v>4100</v>
      </c>
      <c r="P30" s="3"/>
      <c r="Q30" s="4">
        <v>3775684218</v>
      </c>
      <c r="R30" s="3"/>
      <c r="S30" s="4">
        <v>3812308893</v>
      </c>
      <c r="T30" s="3"/>
      <c r="U30" s="4">
        <v>0</v>
      </c>
      <c r="V30" s="3"/>
      <c r="W30" s="4">
        <v>0</v>
      </c>
      <c r="X30" s="3"/>
      <c r="Y30" s="4">
        <v>0</v>
      </c>
      <c r="Z30" s="3"/>
      <c r="AA30" s="4">
        <v>0</v>
      </c>
      <c r="AB30" s="3"/>
      <c r="AC30" s="4">
        <v>4100</v>
      </c>
      <c r="AD30" s="3"/>
      <c r="AE30" s="4">
        <v>964000</v>
      </c>
      <c r="AF30" s="3"/>
      <c r="AG30" s="4">
        <v>3775684218</v>
      </c>
      <c r="AH30" s="3"/>
      <c r="AI30" s="4">
        <v>3951683627</v>
      </c>
      <c r="AK30" s="23">
        <f t="shared" si="1"/>
        <v>6.271523956656813E-3</v>
      </c>
    </row>
    <row r="31" spans="1:37" ht="18.75" x14ac:dyDescent="0.45">
      <c r="A31" s="2" t="s">
        <v>110</v>
      </c>
      <c r="C31" s="1" t="s">
        <v>43</v>
      </c>
      <c r="E31" s="1" t="s">
        <v>43</v>
      </c>
      <c r="G31" s="1" t="s">
        <v>111</v>
      </c>
      <c r="I31" s="3" t="s">
        <v>112</v>
      </c>
      <c r="J31" s="3"/>
      <c r="K31" s="4">
        <v>17</v>
      </c>
      <c r="L31" s="3"/>
      <c r="M31" s="4">
        <v>17</v>
      </c>
      <c r="N31" s="3"/>
      <c r="O31" s="4">
        <v>3200000</v>
      </c>
      <c r="P31" s="3"/>
      <c r="Q31" s="4">
        <v>2945504000000</v>
      </c>
      <c r="R31" s="3"/>
      <c r="S31" s="4">
        <v>3197471553220</v>
      </c>
      <c r="T31" s="3"/>
      <c r="U31" s="4">
        <v>0</v>
      </c>
      <c r="V31" s="3"/>
      <c r="W31" s="4">
        <v>0</v>
      </c>
      <c r="X31" s="3"/>
      <c r="Y31" s="4">
        <v>0</v>
      </c>
      <c r="Z31" s="3"/>
      <c r="AA31" s="4">
        <v>0</v>
      </c>
      <c r="AB31" s="3"/>
      <c r="AC31" s="4">
        <v>3200000</v>
      </c>
      <c r="AD31" s="3"/>
      <c r="AE31" s="4">
        <v>1000000</v>
      </c>
      <c r="AF31" s="3"/>
      <c r="AG31" s="4">
        <v>2945504000000</v>
      </c>
      <c r="AH31" s="3"/>
      <c r="AI31" s="4">
        <v>3199420000000</v>
      </c>
      <c r="AK31" s="23">
        <f t="shared" si="1"/>
        <v>5.0776431190772904</v>
      </c>
    </row>
    <row r="32" spans="1:37" ht="18.75" x14ac:dyDescent="0.45">
      <c r="A32" s="2" t="s">
        <v>113</v>
      </c>
      <c r="C32" s="1" t="s">
        <v>43</v>
      </c>
      <c r="E32" s="1" t="s">
        <v>43</v>
      </c>
      <c r="G32" s="1" t="s">
        <v>114</v>
      </c>
      <c r="I32" s="3" t="s">
        <v>115</v>
      </c>
      <c r="J32" s="3"/>
      <c r="K32" s="4">
        <v>16</v>
      </c>
      <c r="L32" s="3"/>
      <c r="M32" s="4">
        <v>16</v>
      </c>
      <c r="N32" s="3"/>
      <c r="O32" s="4">
        <v>539400</v>
      </c>
      <c r="P32" s="3"/>
      <c r="Q32" s="4">
        <v>500512317583</v>
      </c>
      <c r="R32" s="3"/>
      <c r="S32" s="4">
        <v>539302233750</v>
      </c>
      <c r="T32" s="3"/>
      <c r="U32" s="4">
        <v>0</v>
      </c>
      <c r="V32" s="3"/>
      <c r="W32" s="4">
        <v>0</v>
      </c>
      <c r="X32" s="3"/>
      <c r="Y32" s="4">
        <v>0</v>
      </c>
      <c r="Z32" s="3"/>
      <c r="AA32" s="4">
        <v>0</v>
      </c>
      <c r="AB32" s="3"/>
      <c r="AC32" s="4">
        <v>539400</v>
      </c>
      <c r="AD32" s="3"/>
      <c r="AE32" s="4">
        <v>1000000</v>
      </c>
      <c r="AF32" s="3"/>
      <c r="AG32" s="4">
        <v>500512317583</v>
      </c>
      <c r="AH32" s="3"/>
      <c r="AI32" s="4">
        <v>539302233750</v>
      </c>
      <c r="AK32" s="23">
        <f t="shared" si="1"/>
        <v>0.85590021825946572</v>
      </c>
    </row>
    <row r="33" spans="1:37" ht="18.75" x14ac:dyDescent="0.45">
      <c r="A33" s="2" t="s">
        <v>116</v>
      </c>
      <c r="C33" s="1" t="s">
        <v>43</v>
      </c>
      <c r="E33" s="1" t="s">
        <v>43</v>
      </c>
      <c r="G33" s="1" t="s">
        <v>117</v>
      </c>
      <c r="I33" s="3" t="s">
        <v>118</v>
      </c>
      <c r="J33" s="3"/>
      <c r="K33" s="4">
        <v>18</v>
      </c>
      <c r="L33" s="3"/>
      <c r="M33" s="4">
        <v>18</v>
      </c>
      <c r="N33" s="3"/>
      <c r="O33" s="4">
        <v>1993999</v>
      </c>
      <c r="P33" s="3"/>
      <c r="Q33" s="4">
        <v>1993999000000</v>
      </c>
      <c r="R33" s="3"/>
      <c r="S33" s="4">
        <v>1993637587681</v>
      </c>
      <c r="T33" s="3"/>
      <c r="U33" s="4">
        <v>0</v>
      </c>
      <c r="V33" s="3"/>
      <c r="W33" s="4">
        <v>0</v>
      </c>
      <c r="X33" s="3"/>
      <c r="Y33" s="4">
        <v>0</v>
      </c>
      <c r="Z33" s="3"/>
      <c r="AA33" s="4">
        <v>0</v>
      </c>
      <c r="AB33" s="3"/>
      <c r="AC33" s="4">
        <v>1993999</v>
      </c>
      <c r="AD33" s="3"/>
      <c r="AE33" s="4">
        <v>1000000</v>
      </c>
      <c r="AF33" s="3"/>
      <c r="AG33" s="4">
        <v>1993999000000</v>
      </c>
      <c r="AH33" s="3"/>
      <c r="AI33" s="4">
        <v>1993637587681</v>
      </c>
      <c r="AK33" s="23">
        <f t="shared" si="1"/>
        <v>3.1640047818111654</v>
      </c>
    </row>
    <row r="34" spans="1:37" ht="18.75" x14ac:dyDescent="0.45">
      <c r="A34" s="2" t="s">
        <v>119</v>
      </c>
      <c r="C34" s="1" t="s">
        <v>43</v>
      </c>
      <c r="E34" s="1" t="s">
        <v>43</v>
      </c>
      <c r="G34" s="1" t="s">
        <v>117</v>
      </c>
      <c r="I34" s="3" t="s">
        <v>118</v>
      </c>
      <c r="J34" s="3"/>
      <c r="K34" s="4">
        <v>18</v>
      </c>
      <c r="L34" s="3"/>
      <c r="M34" s="4">
        <v>18</v>
      </c>
      <c r="N34" s="3"/>
      <c r="O34" s="4">
        <v>1999000</v>
      </c>
      <c r="P34" s="3"/>
      <c r="Q34" s="4">
        <v>1999000000000</v>
      </c>
      <c r="R34" s="3"/>
      <c r="S34" s="4">
        <v>1998637681250</v>
      </c>
      <c r="T34" s="3"/>
      <c r="U34" s="4">
        <v>0</v>
      </c>
      <c r="V34" s="3"/>
      <c r="W34" s="4">
        <v>0</v>
      </c>
      <c r="X34" s="3"/>
      <c r="Y34" s="4">
        <v>0</v>
      </c>
      <c r="Z34" s="3"/>
      <c r="AA34" s="4">
        <v>0</v>
      </c>
      <c r="AB34" s="3"/>
      <c r="AC34" s="4">
        <v>1999000</v>
      </c>
      <c r="AD34" s="3"/>
      <c r="AE34" s="4">
        <v>1000000</v>
      </c>
      <c r="AF34" s="3"/>
      <c r="AG34" s="4">
        <v>1999000000000</v>
      </c>
      <c r="AH34" s="3"/>
      <c r="AI34" s="4">
        <v>1998637681250</v>
      </c>
      <c r="AK34" s="23">
        <f t="shared" si="1"/>
        <v>3.1719401859485949</v>
      </c>
    </row>
    <row r="35" spans="1:37" ht="18.75" x14ac:dyDescent="0.45">
      <c r="A35" s="2" t="s">
        <v>120</v>
      </c>
      <c r="C35" s="1" t="s">
        <v>43</v>
      </c>
      <c r="E35" s="1" t="s">
        <v>43</v>
      </c>
      <c r="G35" s="1" t="s">
        <v>121</v>
      </c>
      <c r="I35" s="3" t="s">
        <v>122</v>
      </c>
      <c r="J35" s="3"/>
      <c r="K35" s="4">
        <v>18</v>
      </c>
      <c r="L35" s="3"/>
      <c r="M35" s="4">
        <v>18</v>
      </c>
      <c r="N35" s="3"/>
      <c r="O35" s="4">
        <v>1500</v>
      </c>
      <c r="P35" s="3"/>
      <c r="Q35" s="4">
        <v>1466265712</v>
      </c>
      <c r="R35" s="3"/>
      <c r="S35" s="4">
        <v>1499726625</v>
      </c>
      <c r="T35" s="3"/>
      <c r="U35" s="4">
        <v>0</v>
      </c>
      <c r="V35" s="3"/>
      <c r="W35" s="4">
        <v>0</v>
      </c>
      <c r="X35" s="3"/>
      <c r="Y35" s="4">
        <v>0</v>
      </c>
      <c r="Z35" s="3"/>
      <c r="AA35" s="4">
        <v>0</v>
      </c>
      <c r="AB35" s="3"/>
      <c r="AC35" s="4">
        <v>1500</v>
      </c>
      <c r="AD35" s="3"/>
      <c r="AE35" s="4">
        <v>999999</v>
      </c>
      <c r="AF35" s="3"/>
      <c r="AG35" s="4">
        <v>1466265712</v>
      </c>
      <c r="AH35" s="3"/>
      <c r="AI35" s="4">
        <v>1499726625</v>
      </c>
      <c r="AK35" s="23">
        <f t="shared" si="1"/>
        <v>2.3801428314907886E-3</v>
      </c>
    </row>
    <row r="36" spans="1:37" ht="18.75" x14ac:dyDescent="0.45">
      <c r="A36" s="2" t="s">
        <v>123</v>
      </c>
      <c r="C36" s="1" t="s">
        <v>43</v>
      </c>
      <c r="E36" s="1" t="s">
        <v>43</v>
      </c>
      <c r="G36" s="1" t="s">
        <v>124</v>
      </c>
      <c r="I36" s="3" t="s">
        <v>125</v>
      </c>
      <c r="J36" s="3"/>
      <c r="K36" s="4">
        <v>0</v>
      </c>
      <c r="L36" s="3"/>
      <c r="M36" s="4">
        <v>0</v>
      </c>
      <c r="N36" s="3"/>
      <c r="O36" s="4">
        <v>0</v>
      </c>
      <c r="P36" s="3"/>
      <c r="Q36" s="4">
        <v>0</v>
      </c>
      <c r="R36" s="3"/>
      <c r="S36" s="4">
        <v>0</v>
      </c>
      <c r="T36" s="3"/>
      <c r="U36" s="4">
        <v>3466000</v>
      </c>
      <c r="V36" s="3"/>
      <c r="W36" s="4">
        <v>2999947776000</v>
      </c>
      <c r="X36" s="3"/>
      <c r="Y36" s="4">
        <v>0</v>
      </c>
      <c r="Z36" s="3"/>
      <c r="AA36" s="4">
        <v>0</v>
      </c>
      <c r="AB36" s="3"/>
      <c r="AC36" s="4">
        <v>3466000</v>
      </c>
      <c r="AD36" s="3"/>
      <c r="AE36" s="4">
        <v>889896</v>
      </c>
      <c r="AF36" s="3"/>
      <c r="AG36" s="4">
        <v>2999947776000</v>
      </c>
      <c r="AH36" s="3"/>
      <c r="AI36" s="4">
        <v>3082143360836</v>
      </c>
      <c r="AK36" s="23">
        <f t="shared" si="1"/>
        <v>4.8915190966358502</v>
      </c>
    </row>
    <row r="37" spans="1:37" ht="18.75" x14ac:dyDescent="0.45">
      <c r="A37" s="2" t="s">
        <v>126</v>
      </c>
      <c r="C37" s="1" t="s">
        <v>43</v>
      </c>
      <c r="E37" s="1" t="s">
        <v>43</v>
      </c>
      <c r="G37" s="1" t="s">
        <v>127</v>
      </c>
      <c r="I37" s="3" t="s">
        <v>128</v>
      </c>
      <c r="J37" s="3"/>
      <c r="K37" s="4">
        <v>18</v>
      </c>
      <c r="L37" s="3"/>
      <c r="M37" s="4">
        <v>18</v>
      </c>
      <c r="N37" s="3"/>
      <c r="O37" s="4">
        <v>0</v>
      </c>
      <c r="P37" s="3"/>
      <c r="Q37" s="4">
        <v>0</v>
      </c>
      <c r="R37" s="3"/>
      <c r="S37" s="4">
        <v>0</v>
      </c>
      <c r="T37" s="3"/>
      <c r="U37" s="4">
        <v>2105500</v>
      </c>
      <c r="V37" s="3"/>
      <c r="W37" s="4">
        <v>1999993395000</v>
      </c>
      <c r="X37" s="3"/>
      <c r="Y37" s="4">
        <v>0</v>
      </c>
      <c r="Z37" s="3"/>
      <c r="AA37" s="4">
        <v>0</v>
      </c>
      <c r="AB37" s="3"/>
      <c r="AC37" s="4">
        <v>2105500</v>
      </c>
      <c r="AD37" s="3"/>
      <c r="AE37" s="4">
        <v>951322</v>
      </c>
      <c r="AF37" s="3"/>
      <c r="AG37" s="4">
        <v>1999993395000</v>
      </c>
      <c r="AH37" s="3"/>
      <c r="AI37" s="4">
        <v>2002645425713</v>
      </c>
      <c r="AK37" s="23">
        <f t="shared" si="1"/>
        <v>3.1783006813182468</v>
      </c>
    </row>
    <row r="38" spans="1:37" ht="18.75" thickBot="1" x14ac:dyDescent="0.45">
      <c r="I38" s="3"/>
      <c r="J38" s="3"/>
      <c r="K38" s="3"/>
      <c r="L38" s="3"/>
      <c r="M38" s="3"/>
      <c r="N38" s="3"/>
      <c r="O38" s="3"/>
      <c r="P38" s="3"/>
      <c r="Q38" s="15">
        <f>SUM(Q9:Q37)</f>
        <v>38806733423882</v>
      </c>
      <c r="R38" s="3"/>
      <c r="S38" s="15">
        <f>SUM(S9:S37)</f>
        <v>39658961232849</v>
      </c>
      <c r="T38" s="3"/>
      <c r="U38" s="3"/>
      <c r="V38" s="3"/>
      <c r="W38" s="15">
        <f>SUM(W9:W37)</f>
        <v>4999941171000</v>
      </c>
      <c r="X38" s="3"/>
      <c r="Y38" s="3"/>
      <c r="Z38" s="3"/>
      <c r="AA38" s="15">
        <f>SUM(AA9:AA37)</f>
        <v>1317203000000</v>
      </c>
      <c r="AB38" s="3"/>
      <c r="AC38" s="3"/>
      <c r="AD38" s="3"/>
      <c r="AE38" s="3"/>
      <c r="AF38" s="3"/>
      <c r="AG38" s="15">
        <f>SUM(AG9:AG37)</f>
        <v>42561375147454</v>
      </c>
      <c r="AH38" s="3"/>
      <c r="AI38" s="15">
        <f>SUM(AI9:AI37)</f>
        <v>43535934533906</v>
      </c>
      <c r="AK38" s="24">
        <f>SUM(AK9:AK37)</f>
        <v>69.093753998752021</v>
      </c>
    </row>
    <row r="39" spans="1:37" ht="18.75" thickTop="1" x14ac:dyDescent="0.4"/>
    <row r="41" spans="1:37" x14ac:dyDescent="0.4">
      <c r="AK41" s="4"/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scale="2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18"/>
  <sheetViews>
    <sheetView rightToLeft="1" view="pageBreakPreview" zoomScale="60" zoomScaleNormal="100" workbookViewId="0">
      <selection activeCell="A38" sqref="A38"/>
    </sheetView>
  </sheetViews>
  <sheetFormatPr defaultRowHeight="18" x14ac:dyDescent="0.4"/>
  <cols>
    <col min="1" max="1" width="32.42578125" style="1" bestFit="1" customWidth="1"/>
    <col min="2" max="2" width="1" style="1" customWidth="1"/>
    <col min="3" max="3" width="9.140625" style="1" customWidth="1"/>
    <col min="4" max="4" width="1" style="1" customWidth="1"/>
    <col min="5" max="5" width="15.7109375" style="1" bestFit="1" customWidth="1"/>
    <col min="6" max="6" width="1" style="1" customWidth="1"/>
    <col min="7" max="7" width="24.425781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33.7109375" style="1" bestFit="1" customWidth="1"/>
    <col min="12" max="13" width="1" style="1" customWidth="1"/>
    <col min="14" max="14" width="9.140625" style="1" customWidth="1"/>
    <col min="15" max="16384" width="9.140625" style="1"/>
  </cols>
  <sheetData>
    <row r="2" spans="1:12" ht="27.75" x14ac:dyDescent="0.4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27.75" x14ac:dyDescent="0.4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ht="27.75" x14ac:dyDescent="0.4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6" spans="1:12" ht="27.75" x14ac:dyDescent="0.4">
      <c r="A6" s="45" t="s">
        <v>3</v>
      </c>
      <c r="C6" s="46" t="s">
        <v>6</v>
      </c>
      <c r="D6" s="46" t="s">
        <v>6</v>
      </c>
      <c r="E6" s="46" t="s">
        <v>6</v>
      </c>
      <c r="F6" s="46" t="s">
        <v>6</v>
      </c>
      <c r="G6" s="46" t="s">
        <v>6</v>
      </c>
      <c r="H6" s="46" t="s">
        <v>6</v>
      </c>
      <c r="I6" s="46" t="s">
        <v>6</v>
      </c>
      <c r="J6" s="46" t="s">
        <v>6</v>
      </c>
      <c r="K6" s="46" t="s">
        <v>6</v>
      </c>
      <c r="L6" s="46" t="s">
        <v>6</v>
      </c>
    </row>
    <row r="7" spans="1:12" ht="27.75" x14ac:dyDescent="0.4">
      <c r="A7" s="46" t="s">
        <v>3</v>
      </c>
      <c r="C7" s="49" t="s">
        <v>7</v>
      </c>
      <c r="E7" s="49" t="s">
        <v>129</v>
      </c>
      <c r="G7" s="49" t="s">
        <v>130</v>
      </c>
      <c r="I7" s="49" t="s">
        <v>131</v>
      </c>
      <c r="K7" s="49" t="s">
        <v>132</v>
      </c>
    </row>
    <row r="8" spans="1:12" ht="18.75" x14ac:dyDescent="0.45">
      <c r="A8" s="2" t="s">
        <v>113</v>
      </c>
      <c r="C8" s="5">
        <v>539400</v>
      </c>
      <c r="D8" s="6"/>
      <c r="E8" s="5">
        <v>994450</v>
      </c>
      <c r="F8" s="6"/>
      <c r="G8" s="5">
        <v>1000000</v>
      </c>
      <c r="H8" s="6"/>
      <c r="I8" s="6" t="s">
        <v>133</v>
      </c>
      <c r="J8" s="6"/>
      <c r="K8" s="5">
        <v>539400000000</v>
      </c>
    </row>
    <row r="9" spans="1:12" ht="18.75" x14ac:dyDescent="0.45">
      <c r="A9" s="2" t="s">
        <v>55</v>
      </c>
      <c r="C9" s="5">
        <v>154095</v>
      </c>
      <c r="D9" s="6"/>
      <c r="E9" s="5">
        <v>976300</v>
      </c>
      <c r="F9" s="6"/>
      <c r="G9" s="5">
        <v>1000000</v>
      </c>
      <c r="H9" s="6"/>
      <c r="I9" s="6" t="s">
        <v>134</v>
      </c>
      <c r="J9" s="6"/>
      <c r="K9" s="5">
        <v>154095000000</v>
      </c>
    </row>
    <row r="10" spans="1:12" ht="18.75" x14ac:dyDescent="0.45">
      <c r="A10" s="2" t="s">
        <v>100</v>
      </c>
      <c r="C10" s="5">
        <v>4333000</v>
      </c>
      <c r="D10" s="6"/>
      <c r="E10" s="5">
        <v>940000</v>
      </c>
      <c r="F10" s="6"/>
      <c r="G10" s="5">
        <v>940960</v>
      </c>
      <c r="H10" s="6"/>
      <c r="I10" s="6" t="s">
        <v>135</v>
      </c>
      <c r="J10" s="6"/>
      <c r="K10" s="5">
        <v>4077179680000</v>
      </c>
    </row>
    <row r="11" spans="1:12" ht="18.75" x14ac:dyDescent="0.45">
      <c r="A11" s="2" t="s">
        <v>103</v>
      </c>
      <c r="C11" s="5">
        <v>1596900</v>
      </c>
      <c r="D11" s="6"/>
      <c r="E11" s="5">
        <v>1000000</v>
      </c>
      <c r="F11" s="6"/>
      <c r="G11" s="5">
        <v>978526</v>
      </c>
      <c r="H11" s="6"/>
      <c r="I11" s="6" t="s">
        <v>136</v>
      </c>
      <c r="J11" s="6"/>
      <c r="K11" s="5">
        <v>1562608169400</v>
      </c>
    </row>
    <row r="12" spans="1:12" ht="18.75" x14ac:dyDescent="0.45">
      <c r="A12" s="2" t="s">
        <v>49</v>
      </c>
      <c r="C12" s="5">
        <v>200</v>
      </c>
      <c r="D12" s="6"/>
      <c r="E12" s="5">
        <v>2137050</v>
      </c>
      <c r="F12" s="6"/>
      <c r="G12" s="5">
        <v>2199027</v>
      </c>
      <c r="H12" s="6"/>
      <c r="I12" s="6" t="s">
        <v>137</v>
      </c>
      <c r="J12" s="6"/>
      <c r="K12" s="5">
        <v>439805400</v>
      </c>
    </row>
    <row r="13" spans="1:12" ht="18.75" x14ac:dyDescent="0.45">
      <c r="A13" s="2" t="s">
        <v>110</v>
      </c>
      <c r="C13" s="5">
        <v>3200000</v>
      </c>
      <c r="D13" s="6"/>
      <c r="E13" s="5">
        <v>931000</v>
      </c>
      <c r="F13" s="6"/>
      <c r="G13" s="5">
        <v>1000000</v>
      </c>
      <c r="H13" s="6"/>
      <c r="I13" s="6" t="s">
        <v>138</v>
      </c>
      <c r="J13" s="6"/>
      <c r="K13" s="5">
        <v>3200000000000</v>
      </c>
    </row>
    <row r="14" spans="1:12" ht="18.75" x14ac:dyDescent="0.45">
      <c r="A14" s="2" t="s">
        <v>91</v>
      </c>
      <c r="C14" s="5">
        <v>3195000</v>
      </c>
      <c r="D14" s="6"/>
      <c r="E14" s="5">
        <v>964870</v>
      </c>
      <c r="F14" s="6"/>
      <c r="G14" s="5">
        <v>927113</v>
      </c>
      <c r="H14" s="6"/>
      <c r="I14" s="6" t="s">
        <v>139</v>
      </c>
      <c r="J14" s="6"/>
      <c r="K14" s="5">
        <v>2962126035000</v>
      </c>
    </row>
    <row r="15" spans="1:12" ht="18.75" x14ac:dyDescent="0.45">
      <c r="A15" s="2" t="s">
        <v>94</v>
      </c>
      <c r="C15" s="5">
        <v>1300000</v>
      </c>
      <c r="D15" s="6"/>
      <c r="E15" s="5">
        <v>979240</v>
      </c>
      <c r="F15" s="6"/>
      <c r="G15" s="5">
        <v>982255</v>
      </c>
      <c r="H15" s="6"/>
      <c r="I15" s="6" t="s">
        <v>140</v>
      </c>
      <c r="J15" s="6"/>
      <c r="K15" s="5">
        <v>1276931500000</v>
      </c>
    </row>
    <row r="16" spans="1:12" ht="18.75" x14ac:dyDescent="0.45">
      <c r="A16" s="2" t="s">
        <v>126</v>
      </c>
      <c r="C16" s="5">
        <v>2105500</v>
      </c>
      <c r="D16" s="6"/>
      <c r="E16" s="5">
        <v>951220</v>
      </c>
      <c r="F16" s="6"/>
      <c r="G16" s="5">
        <v>951322</v>
      </c>
      <c r="H16" s="6"/>
      <c r="I16" s="6" t="s">
        <v>109</v>
      </c>
      <c r="J16" s="6"/>
      <c r="K16" s="5">
        <v>2003008471000</v>
      </c>
    </row>
    <row r="17" spans="3:11" ht="18.75" thickBot="1" x14ac:dyDescent="0.45">
      <c r="C17" s="6"/>
      <c r="D17" s="6"/>
      <c r="E17" s="19"/>
      <c r="F17" s="19"/>
      <c r="G17" s="19"/>
      <c r="H17" s="6"/>
      <c r="I17" s="19"/>
      <c r="J17" s="6"/>
      <c r="K17" s="16">
        <f>SUM(K8:K16)</f>
        <v>15775788660800</v>
      </c>
    </row>
    <row r="18" spans="3:11" ht="18.75" thickTop="1" x14ac:dyDescent="0.4"/>
  </sheetData>
  <mergeCells count="10">
    <mergeCell ref="A2:L2"/>
    <mergeCell ref="A3:L3"/>
    <mergeCell ref="A4:L4"/>
    <mergeCell ref="K7"/>
    <mergeCell ref="C6:L6"/>
    <mergeCell ref="A6:A7"/>
    <mergeCell ref="C7"/>
    <mergeCell ref="E7"/>
    <mergeCell ref="G7"/>
    <mergeCell ref="I7"/>
  </mergeCells>
  <pageMargins left="0.7" right="0.7" top="0.75" bottom="0.75" header="0.3" footer="0.3"/>
  <pageSetup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38"/>
  <sheetViews>
    <sheetView rightToLeft="1" view="pageBreakPreview" zoomScale="85" zoomScaleNormal="100" zoomScaleSheetLayoutView="85" workbookViewId="0">
      <selection activeCell="A38" sqref="A38"/>
    </sheetView>
  </sheetViews>
  <sheetFormatPr defaultRowHeight="18" x14ac:dyDescent="0.4"/>
  <cols>
    <col min="1" max="1" width="27.42578125" style="1" bestFit="1" customWidth="1"/>
    <col min="2" max="2" width="1" style="1" customWidth="1"/>
    <col min="3" max="3" width="19.710937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9.425781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19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18.28515625" style="1" customWidth="1"/>
    <col min="22" max="16384" width="9.140625" style="1"/>
  </cols>
  <sheetData>
    <row r="2" spans="1:21" ht="27.75" x14ac:dyDescent="0.4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1:21" ht="27.75" x14ac:dyDescent="0.4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</row>
    <row r="4" spans="1:21" ht="27.75" x14ac:dyDescent="0.4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</row>
    <row r="6" spans="1:21" ht="27.75" x14ac:dyDescent="0.4">
      <c r="A6" s="45" t="s">
        <v>142</v>
      </c>
      <c r="C6" s="46" t="s">
        <v>143</v>
      </c>
      <c r="D6" s="46" t="s">
        <v>143</v>
      </c>
      <c r="E6" s="46" t="s">
        <v>143</v>
      </c>
      <c r="F6" s="46" t="s">
        <v>143</v>
      </c>
      <c r="G6" s="46" t="s">
        <v>143</v>
      </c>
      <c r="H6" s="46" t="s">
        <v>143</v>
      </c>
      <c r="I6" s="46" t="s">
        <v>143</v>
      </c>
      <c r="K6" s="46" t="s">
        <v>4</v>
      </c>
      <c r="M6" s="46" t="s">
        <v>5</v>
      </c>
      <c r="N6" s="46" t="s">
        <v>5</v>
      </c>
      <c r="O6" s="46" t="s">
        <v>5</v>
      </c>
      <c r="Q6" s="46" t="s">
        <v>6</v>
      </c>
      <c r="R6" s="46" t="s">
        <v>6</v>
      </c>
      <c r="S6" s="46" t="s">
        <v>6</v>
      </c>
    </row>
    <row r="7" spans="1:21" ht="27.75" x14ac:dyDescent="0.4">
      <c r="A7" s="46" t="s">
        <v>142</v>
      </c>
      <c r="C7" s="49" t="s">
        <v>144</v>
      </c>
      <c r="E7" s="49" t="s">
        <v>145</v>
      </c>
      <c r="G7" s="49" t="s">
        <v>146</v>
      </c>
      <c r="I7" s="49" t="s">
        <v>40</v>
      </c>
      <c r="K7" s="49" t="s">
        <v>147</v>
      </c>
      <c r="M7" s="49" t="s">
        <v>148</v>
      </c>
      <c r="O7" s="49" t="s">
        <v>149</v>
      </c>
      <c r="Q7" s="49" t="s">
        <v>147</v>
      </c>
      <c r="S7" s="49" t="s">
        <v>141</v>
      </c>
    </row>
    <row r="8" spans="1:21" ht="18.75" x14ac:dyDescent="0.45">
      <c r="A8" s="2" t="s">
        <v>150</v>
      </c>
      <c r="C8" s="1" t="s">
        <v>151</v>
      </c>
      <c r="E8" s="1" t="s">
        <v>152</v>
      </c>
      <c r="G8" s="1" t="s">
        <v>153</v>
      </c>
      <c r="I8" s="4">
        <v>0</v>
      </c>
      <c r="J8" s="3"/>
      <c r="K8" s="4">
        <v>167586</v>
      </c>
      <c r="L8" s="3"/>
      <c r="M8" s="4">
        <v>1131</v>
      </c>
      <c r="N8" s="3"/>
      <c r="O8" s="4">
        <v>0</v>
      </c>
      <c r="P8" s="3"/>
      <c r="Q8" s="4">
        <v>168717</v>
      </c>
      <c r="R8" s="3"/>
      <c r="S8" s="23">
        <f t="shared" ref="S8:S9" si="0">Q8/63009942309246*100</f>
        <v>2.6776250511697847E-7</v>
      </c>
    </row>
    <row r="9" spans="1:21" ht="18.75" x14ac:dyDescent="0.45">
      <c r="A9" s="2" t="s">
        <v>154</v>
      </c>
      <c r="C9" s="1" t="s">
        <v>155</v>
      </c>
      <c r="E9" s="1" t="s">
        <v>156</v>
      </c>
      <c r="G9" s="1" t="s">
        <v>157</v>
      </c>
      <c r="I9" s="4">
        <v>0</v>
      </c>
      <c r="J9" s="3"/>
      <c r="K9" s="4">
        <v>181646858986</v>
      </c>
      <c r="L9" s="3"/>
      <c r="M9" s="4">
        <v>0</v>
      </c>
      <c r="N9" s="3"/>
      <c r="O9" s="4">
        <v>181646670000</v>
      </c>
      <c r="P9" s="3"/>
      <c r="Q9" s="4">
        <v>188986</v>
      </c>
      <c r="R9" s="3"/>
      <c r="S9" s="23">
        <f t="shared" si="0"/>
        <v>2.9993044442490855E-7</v>
      </c>
    </row>
    <row r="10" spans="1:21" ht="18.75" x14ac:dyDescent="0.45">
      <c r="A10" s="2" t="s">
        <v>158</v>
      </c>
      <c r="C10" s="1" t="s">
        <v>159</v>
      </c>
      <c r="E10" s="1" t="s">
        <v>156</v>
      </c>
      <c r="G10" s="1" t="s">
        <v>153</v>
      </c>
      <c r="I10" s="4">
        <v>0</v>
      </c>
      <c r="J10" s="3"/>
      <c r="K10" s="4">
        <v>686755975235</v>
      </c>
      <c r="L10" s="3"/>
      <c r="M10" s="4">
        <v>7399327931506</v>
      </c>
      <c r="N10" s="3"/>
      <c r="O10" s="4">
        <v>7523645879303</v>
      </c>
      <c r="P10" s="3"/>
      <c r="Q10" s="4">
        <v>562438027438</v>
      </c>
      <c r="R10" s="3"/>
      <c r="S10" s="23">
        <f>Q10/63009942309246*100</f>
        <v>0.89261790572290145</v>
      </c>
      <c r="U10" s="22"/>
    </row>
    <row r="11" spans="1:21" ht="18.75" x14ac:dyDescent="0.45">
      <c r="A11" s="2" t="s">
        <v>158</v>
      </c>
      <c r="C11" s="1" t="s">
        <v>160</v>
      </c>
      <c r="E11" s="1" t="s">
        <v>152</v>
      </c>
      <c r="G11" s="1" t="s">
        <v>153</v>
      </c>
      <c r="I11" s="4">
        <v>0</v>
      </c>
      <c r="J11" s="3"/>
      <c r="K11" s="4">
        <v>348316878359</v>
      </c>
      <c r="L11" s="3"/>
      <c r="M11" s="4">
        <v>2568736881390</v>
      </c>
      <c r="N11" s="3"/>
      <c r="O11" s="4">
        <v>2804139143448</v>
      </c>
      <c r="P11" s="3"/>
      <c r="Q11" s="4">
        <v>112914616301</v>
      </c>
      <c r="R11" s="3"/>
      <c r="S11" s="23">
        <f>Q11/63009942309246*100</f>
        <v>0.17920126913753903</v>
      </c>
    </row>
    <row r="12" spans="1:21" ht="18.75" x14ac:dyDescent="0.45">
      <c r="A12" s="2" t="s">
        <v>161</v>
      </c>
      <c r="C12" s="1" t="s">
        <v>162</v>
      </c>
      <c r="E12" s="1" t="s">
        <v>152</v>
      </c>
      <c r="G12" s="1" t="s">
        <v>153</v>
      </c>
      <c r="I12" s="4">
        <v>0</v>
      </c>
      <c r="J12" s="3"/>
      <c r="K12" s="4">
        <v>4788047543</v>
      </c>
      <c r="L12" s="3"/>
      <c r="M12" s="4">
        <v>1953643290232</v>
      </c>
      <c r="N12" s="3"/>
      <c r="O12" s="4">
        <v>1953960680000</v>
      </c>
      <c r="P12" s="3"/>
      <c r="Q12" s="4">
        <v>4470657775</v>
      </c>
      <c r="R12" s="3"/>
      <c r="S12" s="23">
        <f t="shared" ref="S12:S26" si="1">Q12/63009942309246*100</f>
        <v>7.0951624635021788E-3</v>
      </c>
    </row>
    <row r="13" spans="1:21" ht="18.75" x14ac:dyDescent="0.45">
      <c r="A13" s="2" t="s">
        <v>163</v>
      </c>
      <c r="C13" s="1" t="s">
        <v>164</v>
      </c>
      <c r="E13" s="1" t="s">
        <v>152</v>
      </c>
      <c r="G13" s="1" t="s">
        <v>153</v>
      </c>
      <c r="I13" s="4">
        <v>0</v>
      </c>
      <c r="J13" s="3"/>
      <c r="K13" s="4">
        <v>390200</v>
      </c>
      <c r="L13" s="3"/>
      <c r="M13" s="4">
        <v>3314</v>
      </c>
      <c r="N13" s="3"/>
      <c r="O13" s="4">
        <v>0</v>
      </c>
      <c r="P13" s="3"/>
      <c r="Q13" s="4">
        <v>393514</v>
      </c>
      <c r="R13" s="3"/>
      <c r="S13" s="23">
        <f t="shared" si="1"/>
        <v>6.2452683747697427E-7</v>
      </c>
    </row>
    <row r="14" spans="1:21" ht="18.75" x14ac:dyDescent="0.45">
      <c r="A14" s="2" t="s">
        <v>165</v>
      </c>
      <c r="C14" s="1" t="s">
        <v>166</v>
      </c>
      <c r="E14" s="1" t="s">
        <v>152</v>
      </c>
      <c r="G14" s="1" t="s">
        <v>153</v>
      </c>
      <c r="I14" s="4">
        <v>0</v>
      </c>
      <c r="J14" s="3"/>
      <c r="K14" s="4">
        <v>184875</v>
      </c>
      <c r="L14" s="3"/>
      <c r="M14" s="4">
        <v>0</v>
      </c>
      <c r="N14" s="3"/>
      <c r="O14" s="4">
        <v>70000</v>
      </c>
      <c r="P14" s="3"/>
      <c r="Q14" s="4">
        <v>114875</v>
      </c>
      <c r="R14" s="3"/>
      <c r="S14" s="23">
        <f t="shared" si="1"/>
        <v>1.8231249829781766E-7</v>
      </c>
    </row>
    <row r="15" spans="1:21" ht="18.75" x14ac:dyDescent="0.45">
      <c r="A15" s="2" t="s">
        <v>167</v>
      </c>
      <c r="C15" s="1" t="s">
        <v>168</v>
      </c>
      <c r="E15" s="1" t="s">
        <v>152</v>
      </c>
      <c r="G15" s="1" t="s">
        <v>169</v>
      </c>
      <c r="I15" s="4">
        <v>8</v>
      </c>
      <c r="J15" s="3"/>
      <c r="K15" s="4">
        <v>3616054950</v>
      </c>
      <c r="L15" s="3"/>
      <c r="M15" s="4">
        <v>4260744657533</v>
      </c>
      <c r="N15" s="3"/>
      <c r="O15" s="4">
        <v>4264315700000</v>
      </c>
      <c r="P15" s="3"/>
      <c r="Q15" s="4">
        <v>45012483</v>
      </c>
      <c r="R15" s="3"/>
      <c r="S15" s="23">
        <f t="shared" si="1"/>
        <v>7.1437111907012371E-5</v>
      </c>
    </row>
    <row r="16" spans="1:21" ht="18.75" x14ac:dyDescent="0.45">
      <c r="A16" s="2" t="s">
        <v>170</v>
      </c>
      <c r="C16" s="1" t="s">
        <v>171</v>
      </c>
      <c r="E16" s="1" t="s">
        <v>152</v>
      </c>
      <c r="G16" s="1" t="s">
        <v>172</v>
      </c>
      <c r="I16" s="4">
        <v>0</v>
      </c>
      <c r="J16" s="3"/>
      <c r="K16" s="4">
        <v>784380739</v>
      </c>
      <c r="L16" s="3"/>
      <c r="M16" s="4">
        <v>692963013699</v>
      </c>
      <c r="N16" s="3"/>
      <c r="O16" s="4">
        <v>693746690000</v>
      </c>
      <c r="P16" s="3"/>
      <c r="Q16" s="4">
        <v>704438</v>
      </c>
      <c r="R16" s="3"/>
      <c r="S16" s="23">
        <f t="shared" si="1"/>
        <v>1.1179791223148472E-6</v>
      </c>
    </row>
    <row r="17" spans="1:19" ht="18.75" x14ac:dyDescent="0.45">
      <c r="A17" s="2" t="s">
        <v>173</v>
      </c>
      <c r="C17" s="1" t="s">
        <v>174</v>
      </c>
      <c r="E17" s="1" t="s">
        <v>152</v>
      </c>
      <c r="G17" s="1" t="s">
        <v>175</v>
      </c>
      <c r="I17" s="4">
        <v>0</v>
      </c>
      <c r="J17" s="3"/>
      <c r="K17" s="4">
        <v>603144</v>
      </c>
      <c r="L17" s="3"/>
      <c r="M17" s="4">
        <v>2030575347546</v>
      </c>
      <c r="N17" s="3"/>
      <c r="O17" s="4">
        <v>2030575500000</v>
      </c>
      <c r="P17" s="3"/>
      <c r="Q17" s="4">
        <v>450690</v>
      </c>
      <c r="R17" s="3"/>
      <c r="S17" s="23">
        <f t="shared" si="1"/>
        <v>7.1526807275598206E-7</v>
      </c>
    </row>
    <row r="18" spans="1:19" ht="18.75" x14ac:dyDescent="0.45">
      <c r="A18" s="2" t="s">
        <v>176</v>
      </c>
      <c r="C18" s="1" t="s">
        <v>177</v>
      </c>
      <c r="E18" s="1" t="s">
        <v>178</v>
      </c>
      <c r="G18" s="1" t="s">
        <v>179</v>
      </c>
      <c r="I18" s="4">
        <v>20</v>
      </c>
      <c r="J18" s="3"/>
      <c r="K18" s="4">
        <v>120000000000</v>
      </c>
      <c r="L18" s="3"/>
      <c r="M18" s="4">
        <v>0</v>
      </c>
      <c r="N18" s="3"/>
      <c r="O18" s="4">
        <v>120000000000</v>
      </c>
      <c r="P18" s="3"/>
      <c r="Q18" s="4">
        <v>0</v>
      </c>
      <c r="R18" s="3"/>
      <c r="S18" s="23">
        <f t="shared" si="1"/>
        <v>0</v>
      </c>
    </row>
    <row r="19" spans="1:19" ht="18.75" x14ac:dyDescent="0.45">
      <c r="A19" s="2" t="s">
        <v>176</v>
      </c>
      <c r="C19" s="1" t="s">
        <v>180</v>
      </c>
      <c r="E19" s="1" t="s">
        <v>178</v>
      </c>
      <c r="G19" s="1" t="s">
        <v>181</v>
      </c>
      <c r="I19" s="4">
        <v>20</v>
      </c>
      <c r="J19" s="3"/>
      <c r="K19" s="4">
        <v>420000000000</v>
      </c>
      <c r="L19" s="3"/>
      <c r="M19" s="4">
        <v>0</v>
      </c>
      <c r="N19" s="3"/>
      <c r="O19" s="4">
        <v>420000000000</v>
      </c>
      <c r="P19" s="3"/>
      <c r="Q19" s="4">
        <v>0</v>
      </c>
      <c r="R19" s="3"/>
      <c r="S19" s="23">
        <f t="shared" si="1"/>
        <v>0</v>
      </c>
    </row>
    <row r="20" spans="1:19" ht="18.75" x14ac:dyDescent="0.45">
      <c r="A20" s="2" t="s">
        <v>182</v>
      </c>
      <c r="C20" s="1" t="s">
        <v>183</v>
      </c>
      <c r="E20" s="1" t="s">
        <v>178</v>
      </c>
      <c r="G20" s="1" t="s">
        <v>184</v>
      </c>
      <c r="I20" s="4">
        <v>20</v>
      </c>
      <c r="J20" s="3"/>
      <c r="K20" s="4">
        <v>700000000000</v>
      </c>
      <c r="L20" s="3"/>
      <c r="M20" s="4">
        <v>0</v>
      </c>
      <c r="N20" s="3"/>
      <c r="O20" s="4">
        <v>0</v>
      </c>
      <c r="P20" s="3"/>
      <c r="Q20" s="4">
        <v>700000000000</v>
      </c>
      <c r="R20" s="3"/>
      <c r="S20" s="23">
        <f t="shared" si="1"/>
        <v>1.1109357894099881</v>
      </c>
    </row>
    <row r="21" spans="1:19" ht="18.75" x14ac:dyDescent="0.45">
      <c r="A21" s="2" t="s">
        <v>185</v>
      </c>
      <c r="C21" s="1" t="s">
        <v>186</v>
      </c>
      <c r="E21" s="1" t="s">
        <v>152</v>
      </c>
      <c r="G21" s="1" t="s">
        <v>187</v>
      </c>
      <c r="I21" s="4">
        <v>10</v>
      </c>
      <c r="J21" s="3"/>
      <c r="K21" s="4">
        <v>279315</v>
      </c>
      <c r="L21" s="3"/>
      <c r="M21" s="4">
        <v>0</v>
      </c>
      <c r="N21" s="3"/>
      <c r="O21" s="4">
        <v>270000</v>
      </c>
      <c r="P21" s="3"/>
      <c r="Q21" s="4">
        <v>9315</v>
      </c>
      <c r="R21" s="3"/>
      <c r="S21" s="23">
        <f t="shared" si="1"/>
        <v>1.4783381254791482E-8</v>
      </c>
    </row>
    <row r="22" spans="1:19" ht="18.75" x14ac:dyDescent="0.45">
      <c r="A22" s="2" t="s">
        <v>167</v>
      </c>
      <c r="C22" s="1" t="s">
        <v>188</v>
      </c>
      <c r="E22" s="1" t="s">
        <v>178</v>
      </c>
      <c r="G22" s="1" t="s">
        <v>189</v>
      </c>
      <c r="I22" s="4">
        <v>22</v>
      </c>
      <c r="J22" s="3"/>
      <c r="K22" s="4">
        <v>800000000000</v>
      </c>
      <c r="L22" s="3"/>
      <c r="M22" s="4">
        <v>0</v>
      </c>
      <c r="N22" s="3"/>
      <c r="O22" s="4">
        <v>800000000000</v>
      </c>
      <c r="P22" s="3"/>
      <c r="Q22" s="4">
        <v>0</v>
      </c>
      <c r="R22" s="3"/>
      <c r="S22" s="23">
        <f t="shared" si="1"/>
        <v>0</v>
      </c>
    </row>
    <row r="23" spans="1:19" ht="18.75" x14ac:dyDescent="0.45">
      <c r="A23" s="2" t="s">
        <v>167</v>
      </c>
      <c r="C23" s="1" t="s">
        <v>190</v>
      </c>
      <c r="E23" s="1" t="s">
        <v>178</v>
      </c>
      <c r="G23" s="1" t="s">
        <v>95</v>
      </c>
      <c r="I23" s="4">
        <v>22</v>
      </c>
      <c r="J23" s="3"/>
      <c r="K23" s="4">
        <v>1580000000000</v>
      </c>
      <c r="L23" s="3"/>
      <c r="M23" s="4">
        <v>0</v>
      </c>
      <c r="N23" s="3"/>
      <c r="O23" s="4">
        <v>1580000000000</v>
      </c>
      <c r="P23" s="3"/>
      <c r="Q23" s="4">
        <v>0</v>
      </c>
      <c r="R23" s="3"/>
      <c r="S23" s="23">
        <f t="shared" si="1"/>
        <v>0</v>
      </c>
    </row>
    <row r="24" spans="1:19" ht="18.75" x14ac:dyDescent="0.45">
      <c r="A24" s="2" t="s">
        <v>173</v>
      </c>
      <c r="C24" s="1" t="s">
        <v>191</v>
      </c>
      <c r="E24" s="1" t="s">
        <v>178</v>
      </c>
      <c r="G24" s="1" t="s">
        <v>192</v>
      </c>
      <c r="I24" s="4">
        <v>22</v>
      </c>
      <c r="J24" s="3"/>
      <c r="K24" s="4">
        <v>2000000000000</v>
      </c>
      <c r="L24" s="3"/>
      <c r="M24" s="4">
        <v>0</v>
      </c>
      <c r="N24" s="3"/>
      <c r="O24" s="4">
        <v>2000000000000</v>
      </c>
      <c r="P24" s="3"/>
      <c r="Q24" s="4">
        <v>0</v>
      </c>
      <c r="R24" s="3"/>
      <c r="S24" s="23">
        <f t="shared" si="1"/>
        <v>0</v>
      </c>
    </row>
    <row r="25" spans="1:19" ht="18.75" x14ac:dyDescent="0.45">
      <c r="A25" s="2" t="s">
        <v>170</v>
      </c>
      <c r="C25" s="1" t="s">
        <v>193</v>
      </c>
      <c r="E25" s="1" t="s">
        <v>178</v>
      </c>
      <c r="G25" s="1" t="s">
        <v>192</v>
      </c>
      <c r="I25" s="4">
        <v>23</v>
      </c>
      <c r="J25" s="3"/>
      <c r="K25" s="4">
        <v>3000000000000</v>
      </c>
      <c r="L25" s="3"/>
      <c r="M25" s="4">
        <v>0</v>
      </c>
      <c r="N25" s="3"/>
      <c r="O25" s="4">
        <v>3000000000000</v>
      </c>
      <c r="P25" s="3"/>
      <c r="Q25" s="4">
        <v>0</v>
      </c>
      <c r="R25" s="3"/>
      <c r="S25" s="23">
        <f t="shared" si="1"/>
        <v>0</v>
      </c>
    </row>
    <row r="26" spans="1:19" ht="18.75" x14ac:dyDescent="0.45">
      <c r="A26" s="2" t="s">
        <v>194</v>
      </c>
      <c r="C26" s="1" t="s">
        <v>195</v>
      </c>
      <c r="E26" s="1" t="s">
        <v>178</v>
      </c>
      <c r="G26" s="1" t="s">
        <v>192</v>
      </c>
      <c r="I26" s="4">
        <v>20</v>
      </c>
      <c r="J26" s="3"/>
      <c r="K26" s="4">
        <v>5000000000000</v>
      </c>
      <c r="L26" s="3"/>
      <c r="M26" s="4">
        <v>0</v>
      </c>
      <c r="N26" s="3"/>
      <c r="O26" s="4">
        <v>0</v>
      </c>
      <c r="P26" s="3"/>
      <c r="Q26" s="4">
        <v>5000000000000</v>
      </c>
      <c r="R26" s="3"/>
      <c r="S26" s="23">
        <f t="shared" si="1"/>
        <v>7.9352556386427704</v>
      </c>
    </row>
    <row r="27" spans="1:19" ht="18.75" x14ac:dyDescent="0.45">
      <c r="A27" s="2" t="s">
        <v>167</v>
      </c>
      <c r="C27" s="1" t="s">
        <v>196</v>
      </c>
      <c r="E27" s="1" t="s">
        <v>178</v>
      </c>
      <c r="G27" s="1" t="s">
        <v>197</v>
      </c>
      <c r="I27" s="4">
        <v>22</v>
      </c>
      <c r="J27" s="3"/>
      <c r="K27" s="4">
        <v>750000000000</v>
      </c>
      <c r="L27" s="3"/>
      <c r="M27" s="4">
        <v>0</v>
      </c>
      <c r="N27" s="3"/>
      <c r="O27" s="4">
        <v>750000000000</v>
      </c>
      <c r="P27" s="3"/>
      <c r="Q27" s="4">
        <v>0</v>
      </c>
      <c r="R27" s="3"/>
      <c r="S27" s="23">
        <f>Q27/63009942309246*100</f>
        <v>0</v>
      </c>
    </row>
    <row r="28" spans="1:19" ht="18.75" x14ac:dyDescent="0.45">
      <c r="A28" s="2" t="s">
        <v>170</v>
      </c>
      <c r="C28" s="1" t="s">
        <v>198</v>
      </c>
      <c r="E28" s="1" t="s">
        <v>178</v>
      </c>
      <c r="G28" s="1" t="s">
        <v>199</v>
      </c>
      <c r="I28" s="4">
        <v>23</v>
      </c>
      <c r="J28" s="3"/>
      <c r="K28" s="4">
        <v>1200000000000</v>
      </c>
      <c r="L28" s="3"/>
      <c r="M28" s="4">
        <v>0</v>
      </c>
      <c r="N28" s="3"/>
      <c r="O28" s="4">
        <v>0</v>
      </c>
      <c r="P28" s="3"/>
      <c r="Q28" s="4">
        <v>1200000000000</v>
      </c>
      <c r="R28" s="3"/>
      <c r="S28" s="23">
        <f>Q28/63009942309246*100</f>
        <v>1.9044613532742651</v>
      </c>
    </row>
    <row r="29" spans="1:19" ht="18.75" x14ac:dyDescent="0.45">
      <c r="A29" s="2" t="s">
        <v>194</v>
      </c>
      <c r="C29" s="1" t="s">
        <v>200</v>
      </c>
      <c r="E29" s="1" t="s">
        <v>178</v>
      </c>
      <c r="G29" s="1" t="s">
        <v>199</v>
      </c>
      <c r="I29" s="4">
        <v>20</v>
      </c>
      <c r="J29" s="3"/>
      <c r="K29" s="4">
        <v>1500000000000</v>
      </c>
      <c r="L29" s="3"/>
      <c r="M29" s="4">
        <v>0</v>
      </c>
      <c r="N29" s="3"/>
      <c r="O29" s="4">
        <v>0</v>
      </c>
      <c r="P29" s="3"/>
      <c r="Q29" s="4">
        <v>1500000000000</v>
      </c>
      <c r="R29" s="3"/>
      <c r="S29" s="23">
        <f t="shared" ref="S29:S36" si="2">Q29/63009942309246*100</f>
        <v>2.380576691592831</v>
      </c>
    </row>
    <row r="30" spans="1:19" ht="18.75" x14ac:dyDescent="0.45">
      <c r="A30" s="2" t="s">
        <v>170</v>
      </c>
      <c r="C30" s="1" t="s">
        <v>201</v>
      </c>
      <c r="E30" s="1" t="s">
        <v>178</v>
      </c>
      <c r="G30" s="1" t="s">
        <v>202</v>
      </c>
      <c r="I30" s="4">
        <v>23</v>
      </c>
      <c r="J30" s="3"/>
      <c r="K30" s="4">
        <v>0</v>
      </c>
      <c r="L30" s="3"/>
      <c r="M30" s="4">
        <v>140000000000</v>
      </c>
      <c r="N30" s="3"/>
      <c r="O30" s="4">
        <v>0</v>
      </c>
      <c r="P30" s="3"/>
      <c r="Q30" s="4">
        <v>140000000000</v>
      </c>
      <c r="R30" s="3"/>
      <c r="S30" s="23">
        <f t="shared" si="2"/>
        <v>0.22218715788199758</v>
      </c>
    </row>
    <row r="31" spans="1:19" ht="18.75" x14ac:dyDescent="0.45">
      <c r="A31" s="2" t="s">
        <v>167</v>
      </c>
      <c r="C31" s="1" t="s">
        <v>203</v>
      </c>
      <c r="E31" s="1" t="s">
        <v>178</v>
      </c>
      <c r="G31" s="1" t="s">
        <v>204</v>
      </c>
      <c r="I31" s="4">
        <v>22.5</v>
      </c>
      <c r="J31" s="3"/>
      <c r="K31" s="4">
        <v>0</v>
      </c>
      <c r="L31" s="3"/>
      <c r="M31" s="4">
        <v>2416700000000</v>
      </c>
      <c r="N31" s="3"/>
      <c r="O31" s="4">
        <v>0</v>
      </c>
      <c r="P31" s="3"/>
      <c r="Q31" s="4">
        <v>2416700000000</v>
      </c>
      <c r="R31" s="3"/>
      <c r="S31" s="23">
        <f t="shared" si="2"/>
        <v>3.8354264603815968</v>
      </c>
    </row>
    <row r="32" spans="1:19" ht="18.75" x14ac:dyDescent="0.45">
      <c r="A32" s="2" t="s">
        <v>176</v>
      </c>
      <c r="C32" s="1" t="s">
        <v>205</v>
      </c>
      <c r="E32" s="1" t="s">
        <v>178</v>
      </c>
      <c r="G32" s="1" t="s">
        <v>204</v>
      </c>
      <c r="I32" s="4">
        <v>22</v>
      </c>
      <c r="J32" s="3"/>
      <c r="K32" s="4">
        <v>0</v>
      </c>
      <c r="L32" s="3"/>
      <c r="M32" s="4">
        <v>1400000000000</v>
      </c>
      <c r="N32" s="3"/>
      <c r="O32" s="4">
        <v>0</v>
      </c>
      <c r="P32" s="3"/>
      <c r="Q32" s="4">
        <v>1400000000000</v>
      </c>
      <c r="R32" s="3"/>
      <c r="S32" s="23">
        <f t="shared" si="2"/>
        <v>2.2218715788199761</v>
      </c>
    </row>
    <row r="33" spans="1:19" ht="18.75" x14ac:dyDescent="0.45">
      <c r="A33" s="2" t="s">
        <v>206</v>
      </c>
      <c r="C33" s="1" t="s">
        <v>207</v>
      </c>
      <c r="E33" s="1" t="s">
        <v>178</v>
      </c>
      <c r="G33" s="1" t="s">
        <v>124</v>
      </c>
      <c r="I33" s="4">
        <v>21</v>
      </c>
      <c r="J33" s="3"/>
      <c r="K33" s="4">
        <v>0</v>
      </c>
      <c r="L33" s="3"/>
      <c r="M33" s="4">
        <v>110000000000</v>
      </c>
      <c r="N33" s="3"/>
      <c r="O33" s="4">
        <v>0</v>
      </c>
      <c r="P33" s="3"/>
      <c r="Q33" s="4">
        <v>110000000000</v>
      </c>
      <c r="R33" s="3"/>
      <c r="S33" s="23">
        <f t="shared" si="2"/>
        <v>0.17457562405014096</v>
      </c>
    </row>
    <row r="34" spans="1:19" ht="18.75" x14ac:dyDescent="0.45">
      <c r="A34" s="2" t="s">
        <v>208</v>
      </c>
      <c r="C34" s="1" t="s">
        <v>209</v>
      </c>
      <c r="E34" s="1" t="s">
        <v>178</v>
      </c>
      <c r="G34" s="1" t="s">
        <v>210</v>
      </c>
      <c r="I34" s="4">
        <v>22.5</v>
      </c>
      <c r="J34" s="3"/>
      <c r="K34" s="4">
        <v>0</v>
      </c>
      <c r="L34" s="3"/>
      <c r="M34" s="4">
        <v>764000000000</v>
      </c>
      <c r="N34" s="3"/>
      <c r="O34" s="4">
        <v>0</v>
      </c>
      <c r="P34" s="3"/>
      <c r="Q34" s="4">
        <v>764000000000</v>
      </c>
      <c r="R34" s="3"/>
      <c r="S34" s="23">
        <f t="shared" si="2"/>
        <v>1.2125070615846154</v>
      </c>
    </row>
    <row r="35" spans="1:19" ht="18.75" x14ac:dyDescent="0.45">
      <c r="A35" s="2" t="s">
        <v>167</v>
      </c>
      <c r="C35" s="1" t="s">
        <v>211</v>
      </c>
      <c r="E35" s="1" t="s">
        <v>178</v>
      </c>
      <c r="G35" s="1" t="s">
        <v>212</v>
      </c>
      <c r="I35" s="4">
        <v>22.5</v>
      </c>
      <c r="J35" s="3"/>
      <c r="K35" s="4">
        <v>0</v>
      </c>
      <c r="L35" s="3"/>
      <c r="M35" s="4">
        <v>1080000000000</v>
      </c>
      <c r="N35" s="3"/>
      <c r="O35" s="4">
        <v>0</v>
      </c>
      <c r="P35" s="3"/>
      <c r="Q35" s="4">
        <v>1080000000000</v>
      </c>
      <c r="R35" s="3"/>
      <c r="S35" s="23">
        <f t="shared" si="2"/>
        <v>1.7140152179468384</v>
      </c>
    </row>
    <row r="36" spans="1:19" ht="18.75" x14ac:dyDescent="0.45">
      <c r="A36" s="2" t="s">
        <v>170</v>
      </c>
      <c r="C36" s="1" t="s">
        <v>213</v>
      </c>
      <c r="E36" s="1" t="s">
        <v>178</v>
      </c>
      <c r="G36" s="1" t="s">
        <v>214</v>
      </c>
      <c r="I36" s="4">
        <v>23</v>
      </c>
      <c r="J36" s="3"/>
      <c r="K36" s="4">
        <v>0</v>
      </c>
      <c r="L36" s="3"/>
      <c r="M36" s="4">
        <v>480000000000</v>
      </c>
      <c r="N36" s="3"/>
      <c r="O36" s="4">
        <v>0</v>
      </c>
      <c r="P36" s="3"/>
      <c r="Q36" s="4">
        <v>480000000000</v>
      </c>
      <c r="R36" s="3"/>
      <c r="S36" s="23">
        <f t="shared" si="2"/>
        <v>0.76178454130970596</v>
      </c>
    </row>
    <row r="37" spans="1:19" ht="18.75" thickBot="1" x14ac:dyDescent="0.45">
      <c r="K37" s="17">
        <f>SUM(K8:K36)</f>
        <v>18295909820932</v>
      </c>
      <c r="L37" s="18"/>
      <c r="M37" s="17">
        <f>SUM(M8:M36)</f>
        <v>25296691126351</v>
      </c>
      <c r="N37" s="18"/>
      <c r="O37" s="17">
        <f>SUM(O8:O36)</f>
        <v>28122030602751</v>
      </c>
      <c r="P37" s="18"/>
      <c r="Q37" s="17">
        <f>SUM(Q8:Q36)</f>
        <v>15470570344532</v>
      </c>
      <c r="S37" s="24">
        <f>SUM(S10:S36)</f>
        <v>24.552585544200486</v>
      </c>
    </row>
    <row r="38" spans="1:19" ht="18.75" thickTop="1" x14ac:dyDescent="0.4"/>
  </sheetData>
  <mergeCells count="17">
    <mergeCell ref="E7"/>
    <mergeCell ref="G7"/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</mergeCells>
  <pageMargins left="0.7" right="0.7" top="0.75" bottom="0.75" header="0.3" footer="0.3"/>
  <pageSetup scale="4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82"/>
  <sheetViews>
    <sheetView rightToLeft="1" view="pageBreakPreview" zoomScale="60" zoomScaleNormal="100" workbookViewId="0">
      <selection activeCell="O81" sqref="O81"/>
    </sheetView>
  </sheetViews>
  <sheetFormatPr defaultRowHeight="18" x14ac:dyDescent="0.4"/>
  <cols>
    <col min="1" max="1" width="40.5703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4.425781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1:19" ht="27.75" x14ac:dyDescent="0.4">
      <c r="A3" s="48" t="s">
        <v>215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</row>
    <row r="4" spans="1:19" ht="27.75" x14ac:dyDescent="0.4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</row>
    <row r="6" spans="1:19" ht="27.75" x14ac:dyDescent="0.4">
      <c r="A6" s="46" t="s">
        <v>216</v>
      </c>
      <c r="B6" s="46" t="s">
        <v>216</v>
      </c>
      <c r="C6" s="46" t="s">
        <v>216</v>
      </c>
      <c r="D6" s="46" t="s">
        <v>216</v>
      </c>
      <c r="E6" s="46" t="s">
        <v>216</v>
      </c>
      <c r="F6" s="46" t="s">
        <v>216</v>
      </c>
      <c r="G6" s="46" t="s">
        <v>216</v>
      </c>
      <c r="I6" s="46" t="s">
        <v>217</v>
      </c>
      <c r="J6" s="46" t="s">
        <v>217</v>
      </c>
      <c r="K6" s="46" t="s">
        <v>217</v>
      </c>
      <c r="L6" s="46" t="s">
        <v>217</v>
      </c>
      <c r="M6" s="46" t="s">
        <v>217</v>
      </c>
      <c r="O6" s="46" t="s">
        <v>218</v>
      </c>
      <c r="P6" s="46" t="s">
        <v>218</v>
      </c>
      <c r="Q6" s="46" t="s">
        <v>218</v>
      </c>
      <c r="R6" s="46" t="s">
        <v>218</v>
      </c>
      <c r="S6" s="46" t="s">
        <v>218</v>
      </c>
    </row>
    <row r="7" spans="1:19" ht="27.75" x14ac:dyDescent="0.4">
      <c r="A7" s="49" t="s">
        <v>219</v>
      </c>
      <c r="C7" s="49" t="s">
        <v>220</v>
      </c>
      <c r="E7" s="49" t="s">
        <v>39</v>
      </c>
      <c r="G7" s="46" t="s">
        <v>40</v>
      </c>
      <c r="I7" s="49" t="s">
        <v>221</v>
      </c>
      <c r="K7" s="49" t="s">
        <v>222</v>
      </c>
      <c r="M7" s="49" t="s">
        <v>223</v>
      </c>
      <c r="O7" s="49" t="s">
        <v>221</v>
      </c>
      <c r="Q7" s="49" t="s">
        <v>222</v>
      </c>
      <c r="S7" s="49" t="s">
        <v>223</v>
      </c>
    </row>
    <row r="8" spans="1:19" ht="18.75" x14ac:dyDescent="0.45">
      <c r="A8" s="2" t="s">
        <v>113</v>
      </c>
      <c r="C8" s="7">
        <v>0</v>
      </c>
      <c r="D8" s="3"/>
      <c r="E8" s="3" t="s">
        <v>115</v>
      </c>
      <c r="F8" s="3"/>
      <c r="G8" s="4">
        <v>16</v>
      </c>
      <c r="H8" s="3"/>
      <c r="I8" s="7">
        <v>7298059511</v>
      </c>
      <c r="J8" s="7"/>
      <c r="K8" s="7">
        <v>0</v>
      </c>
      <c r="L8" s="7"/>
      <c r="M8" s="7">
        <v>7298059511</v>
      </c>
      <c r="N8" s="7"/>
      <c r="O8" s="34">
        <v>50321233902</v>
      </c>
      <c r="P8" s="34"/>
      <c r="Q8" s="7">
        <v>0</v>
      </c>
      <c r="R8" s="7"/>
      <c r="S8" s="7">
        <f>O8-Q8</f>
        <v>50321233902</v>
      </c>
    </row>
    <row r="9" spans="1:19" ht="18.75" x14ac:dyDescent="0.45">
      <c r="A9" s="2" t="s">
        <v>225</v>
      </c>
      <c r="C9" s="7">
        <v>0</v>
      </c>
      <c r="D9" s="3"/>
      <c r="E9" s="3" t="s">
        <v>226</v>
      </c>
      <c r="F9" s="3"/>
      <c r="G9" s="4">
        <v>19</v>
      </c>
      <c r="H9" s="3"/>
      <c r="I9" s="7">
        <v>0</v>
      </c>
      <c r="J9" s="7"/>
      <c r="K9" s="7">
        <v>0</v>
      </c>
      <c r="L9" s="7"/>
      <c r="M9" s="7">
        <v>0</v>
      </c>
      <c r="N9" s="7"/>
      <c r="O9" s="34">
        <v>8054226563</v>
      </c>
      <c r="P9" s="34"/>
      <c r="Q9" s="7">
        <v>0</v>
      </c>
      <c r="R9" s="7"/>
      <c r="S9" s="7">
        <f t="shared" ref="S9:S72" si="0">O9-Q9</f>
        <v>8054226563</v>
      </c>
    </row>
    <row r="10" spans="1:19" ht="18.75" x14ac:dyDescent="0.45">
      <c r="A10" s="2" t="s">
        <v>227</v>
      </c>
      <c r="C10" s="7">
        <v>0</v>
      </c>
      <c r="D10" s="3"/>
      <c r="E10" s="3" t="s">
        <v>95</v>
      </c>
      <c r="F10" s="3"/>
      <c r="G10" s="4">
        <v>15</v>
      </c>
      <c r="H10" s="3"/>
      <c r="I10" s="7">
        <v>0</v>
      </c>
      <c r="J10" s="7"/>
      <c r="K10" s="7">
        <v>0</v>
      </c>
      <c r="L10" s="7"/>
      <c r="M10" s="7">
        <v>0</v>
      </c>
      <c r="N10" s="7"/>
      <c r="O10" s="34">
        <v>82392857145</v>
      </c>
      <c r="P10" s="34"/>
      <c r="Q10" s="7">
        <v>0</v>
      </c>
      <c r="R10" s="7"/>
      <c r="S10" s="7">
        <f t="shared" si="0"/>
        <v>82392857145</v>
      </c>
    </row>
    <row r="11" spans="1:19" ht="18.75" x14ac:dyDescent="0.45">
      <c r="A11" s="2" t="s">
        <v>97</v>
      </c>
      <c r="C11" s="7">
        <v>0</v>
      </c>
      <c r="D11" s="3"/>
      <c r="E11" s="3" t="s">
        <v>99</v>
      </c>
      <c r="F11" s="3"/>
      <c r="G11" s="4">
        <v>15</v>
      </c>
      <c r="H11" s="3"/>
      <c r="I11" s="7">
        <v>1721616971</v>
      </c>
      <c r="J11" s="7"/>
      <c r="K11" s="7">
        <v>0</v>
      </c>
      <c r="L11" s="7"/>
      <c r="M11" s="7">
        <v>1721616971</v>
      </c>
      <c r="N11" s="7"/>
      <c r="O11" s="34">
        <v>98954500980</v>
      </c>
      <c r="P11" s="34"/>
      <c r="Q11" s="7">
        <v>0</v>
      </c>
      <c r="R11" s="7"/>
      <c r="S11" s="7">
        <f t="shared" si="0"/>
        <v>98954500980</v>
      </c>
    </row>
    <row r="12" spans="1:19" ht="18.75" x14ac:dyDescent="0.45">
      <c r="A12" s="2" t="s">
        <v>55</v>
      </c>
      <c r="C12" s="7">
        <v>0</v>
      </c>
      <c r="D12" s="3"/>
      <c r="E12" s="3" t="s">
        <v>57</v>
      </c>
      <c r="F12" s="3"/>
      <c r="G12" s="4">
        <v>18</v>
      </c>
      <c r="H12" s="3"/>
      <c r="I12" s="7">
        <v>2408758157</v>
      </c>
      <c r="J12" s="7"/>
      <c r="K12" s="7">
        <v>0</v>
      </c>
      <c r="L12" s="7"/>
      <c r="M12" s="7">
        <v>2408758157</v>
      </c>
      <c r="N12" s="7"/>
      <c r="O12" s="34">
        <v>16236955801</v>
      </c>
      <c r="P12" s="34"/>
      <c r="Q12" s="7">
        <v>0</v>
      </c>
      <c r="R12" s="7"/>
      <c r="S12" s="7">
        <f t="shared" si="0"/>
        <v>16236955801</v>
      </c>
    </row>
    <row r="13" spans="1:19" ht="18.75" x14ac:dyDescent="0.45">
      <c r="A13" s="2" t="s">
        <v>126</v>
      </c>
      <c r="C13" s="7">
        <v>0</v>
      </c>
      <c r="D13" s="3"/>
      <c r="E13" s="3" t="s">
        <v>128</v>
      </c>
      <c r="F13" s="3"/>
      <c r="G13" s="4">
        <v>18</v>
      </c>
      <c r="H13" s="3"/>
      <c r="I13" s="7">
        <v>23302140155</v>
      </c>
      <c r="J13" s="7"/>
      <c r="K13" s="7">
        <v>0</v>
      </c>
      <c r="L13" s="7"/>
      <c r="M13" s="7">
        <v>23302140155</v>
      </c>
      <c r="N13" s="7"/>
      <c r="O13" s="34">
        <v>23302140155</v>
      </c>
      <c r="P13" s="34"/>
      <c r="Q13" s="7">
        <v>0</v>
      </c>
      <c r="R13" s="7"/>
      <c r="S13" s="7">
        <f t="shared" si="0"/>
        <v>23302140155</v>
      </c>
    </row>
    <row r="14" spans="1:19" ht="18.75" x14ac:dyDescent="0.45">
      <c r="A14" s="2" t="s">
        <v>79</v>
      </c>
      <c r="C14" s="7">
        <v>0</v>
      </c>
      <c r="D14" s="3"/>
      <c r="E14" s="3" t="s">
        <v>81</v>
      </c>
      <c r="F14" s="3"/>
      <c r="G14" s="4">
        <v>18</v>
      </c>
      <c r="H14" s="3"/>
      <c r="I14" s="7">
        <v>29947218584</v>
      </c>
      <c r="J14" s="7"/>
      <c r="K14" s="7">
        <v>0</v>
      </c>
      <c r="L14" s="7"/>
      <c r="M14" s="7">
        <v>29947218584</v>
      </c>
      <c r="N14" s="7"/>
      <c r="O14" s="34">
        <v>95687897558</v>
      </c>
      <c r="P14" s="34"/>
      <c r="Q14" s="7">
        <v>0</v>
      </c>
      <c r="R14" s="7"/>
      <c r="S14" s="7">
        <f t="shared" si="0"/>
        <v>95687897558</v>
      </c>
    </row>
    <row r="15" spans="1:19" ht="18.75" x14ac:dyDescent="0.45">
      <c r="A15" s="2" t="s">
        <v>94</v>
      </c>
      <c r="C15" s="7">
        <v>0</v>
      </c>
      <c r="D15" s="3"/>
      <c r="E15" s="3" t="s">
        <v>96</v>
      </c>
      <c r="F15" s="3"/>
      <c r="G15" s="4">
        <v>18</v>
      </c>
      <c r="H15" s="3"/>
      <c r="I15" s="7">
        <v>18925886369</v>
      </c>
      <c r="J15" s="7"/>
      <c r="K15" s="7">
        <v>0</v>
      </c>
      <c r="L15" s="7"/>
      <c r="M15" s="7">
        <v>18925886369</v>
      </c>
      <c r="N15" s="7"/>
      <c r="O15" s="34">
        <v>31402348079</v>
      </c>
      <c r="P15" s="34"/>
      <c r="Q15" s="7">
        <v>0</v>
      </c>
      <c r="R15" s="7"/>
      <c r="S15" s="7">
        <f t="shared" si="0"/>
        <v>31402348079</v>
      </c>
    </row>
    <row r="16" spans="1:19" ht="18.75" x14ac:dyDescent="0.45">
      <c r="A16" s="2" t="s">
        <v>85</v>
      </c>
      <c r="C16" s="7">
        <v>0</v>
      </c>
      <c r="D16" s="3"/>
      <c r="E16" s="3" t="s">
        <v>87</v>
      </c>
      <c r="F16" s="3"/>
      <c r="G16" s="4">
        <v>18</v>
      </c>
      <c r="H16" s="3"/>
      <c r="I16" s="7">
        <v>45863013697</v>
      </c>
      <c r="J16" s="7"/>
      <c r="K16" s="7">
        <v>0</v>
      </c>
      <c r="L16" s="7"/>
      <c r="M16" s="7">
        <v>45863013697</v>
      </c>
      <c r="N16" s="7"/>
      <c r="O16" s="34">
        <v>176185181655</v>
      </c>
      <c r="P16" s="34"/>
      <c r="Q16" s="7">
        <v>0</v>
      </c>
      <c r="R16" s="7"/>
      <c r="S16" s="7">
        <f t="shared" si="0"/>
        <v>176185181655</v>
      </c>
    </row>
    <row r="17" spans="1:19" ht="18.75" x14ac:dyDescent="0.45">
      <c r="A17" s="2" t="s">
        <v>91</v>
      </c>
      <c r="C17" s="7">
        <v>0</v>
      </c>
      <c r="D17" s="3"/>
      <c r="E17" s="3" t="s">
        <v>93</v>
      </c>
      <c r="F17" s="3"/>
      <c r="G17" s="4">
        <v>17</v>
      </c>
      <c r="H17" s="3"/>
      <c r="I17" s="7">
        <v>47608994196</v>
      </c>
      <c r="J17" s="7"/>
      <c r="K17" s="7">
        <v>0</v>
      </c>
      <c r="L17" s="7"/>
      <c r="M17" s="7">
        <v>47608994196</v>
      </c>
      <c r="N17" s="7"/>
      <c r="O17" s="34">
        <v>154941625050</v>
      </c>
      <c r="P17" s="34"/>
      <c r="Q17" s="7">
        <v>0</v>
      </c>
      <c r="R17" s="7"/>
      <c r="S17" s="7">
        <f t="shared" si="0"/>
        <v>154941625050</v>
      </c>
    </row>
    <row r="18" spans="1:19" ht="18.75" x14ac:dyDescent="0.45">
      <c r="A18" s="2" t="s">
        <v>116</v>
      </c>
      <c r="C18" s="7">
        <v>0</v>
      </c>
      <c r="D18" s="3"/>
      <c r="E18" s="3" t="s">
        <v>118</v>
      </c>
      <c r="F18" s="3"/>
      <c r="G18" s="4">
        <v>18</v>
      </c>
      <c r="H18" s="3"/>
      <c r="I18" s="7">
        <v>29648615553</v>
      </c>
      <c r="J18" s="7"/>
      <c r="K18" s="7">
        <v>0</v>
      </c>
      <c r="L18" s="7"/>
      <c r="M18" s="7">
        <v>29648615553</v>
      </c>
      <c r="N18" s="7"/>
      <c r="O18" s="34">
        <v>107763271040</v>
      </c>
      <c r="P18" s="34"/>
      <c r="Q18" s="7">
        <v>0</v>
      </c>
      <c r="R18" s="7"/>
      <c r="S18" s="7">
        <f t="shared" si="0"/>
        <v>107763271040</v>
      </c>
    </row>
    <row r="19" spans="1:19" ht="18.75" x14ac:dyDescent="0.45">
      <c r="A19" s="2" t="s">
        <v>82</v>
      </c>
      <c r="C19" s="7">
        <v>0</v>
      </c>
      <c r="D19" s="3"/>
      <c r="E19" s="3" t="s">
        <v>84</v>
      </c>
      <c r="F19" s="3"/>
      <c r="G19" s="4">
        <v>18</v>
      </c>
      <c r="H19" s="3"/>
      <c r="I19" s="7">
        <v>29827575938</v>
      </c>
      <c r="J19" s="7"/>
      <c r="K19" s="7">
        <v>0</v>
      </c>
      <c r="L19" s="7"/>
      <c r="M19" s="7">
        <v>29827575938</v>
      </c>
      <c r="N19" s="7"/>
      <c r="O19" s="34">
        <v>167946980344</v>
      </c>
      <c r="P19" s="34"/>
      <c r="Q19" s="7">
        <v>0</v>
      </c>
      <c r="R19" s="7"/>
      <c r="S19" s="7">
        <f t="shared" si="0"/>
        <v>167946980344</v>
      </c>
    </row>
    <row r="20" spans="1:19" ht="18.75" x14ac:dyDescent="0.45">
      <c r="A20" s="2" t="s">
        <v>76</v>
      </c>
      <c r="C20" s="7">
        <v>0</v>
      </c>
      <c r="D20" s="3"/>
      <c r="E20" s="3" t="s">
        <v>78</v>
      </c>
      <c r="F20" s="3"/>
      <c r="G20" s="4">
        <v>18</v>
      </c>
      <c r="H20" s="3"/>
      <c r="I20" s="7">
        <v>101569032113</v>
      </c>
      <c r="J20" s="7"/>
      <c r="K20" s="7">
        <v>0</v>
      </c>
      <c r="L20" s="7"/>
      <c r="M20" s="7">
        <v>101569032113</v>
      </c>
      <c r="N20" s="7"/>
      <c r="O20" s="34">
        <v>620945542329</v>
      </c>
      <c r="P20" s="34"/>
      <c r="Q20" s="7">
        <v>0</v>
      </c>
      <c r="R20" s="7"/>
      <c r="S20" s="7">
        <f t="shared" si="0"/>
        <v>620945542329</v>
      </c>
    </row>
    <row r="21" spans="1:19" ht="18.75" x14ac:dyDescent="0.45">
      <c r="A21" s="2" t="s">
        <v>119</v>
      </c>
      <c r="C21" s="7">
        <v>0</v>
      </c>
      <c r="D21" s="3"/>
      <c r="E21" s="3" t="s">
        <v>118</v>
      </c>
      <c r="F21" s="3"/>
      <c r="G21" s="4">
        <v>18</v>
      </c>
      <c r="H21" s="3"/>
      <c r="I21" s="7">
        <v>29722975032</v>
      </c>
      <c r="J21" s="7"/>
      <c r="K21" s="7">
        <v>0</v>
      </c>
      <c r="L21" s="7"/>
      <c r="M21" s="7">
        <v>29722975032</v>
      </c>
      <c r="N21" s="7"/>
      <c r="O21" s="34">
        <v>101319204275</v>
      </c>
      <c r="P21" s="34"/>
      <c r="Q21" s="7">
        <v>0</v>
      </c>
      <c r="R21" s="7"/>
      <c r="S21" s="7">
        <f t="shared" si="0"/>
        <v>101319204275</v>
      </c>
    </row>
    <row r="22" spans="1:19" ht="18.75" x14ac:dyDescent="0.45">
      <c r="A22" s="2" t="s">
        <v>52</v>
      </c>
      <c r="C22" s="7">
        <v>0</v>
      </c>
      <c r="D22" s="3"/>
      <c r="E22" s="3" t="s">
        <v>54</v>
      </c>
      <c r="F22" s="3"/>
      <c r="G22" s="4">
        <v>18</v>
      </c>
      <c r="H22" s="3"/>
      <c r="I22" s="7">
        <v>38181789755</v>
      </c>
      <c r="J22" s="7"/>
      <c r="K22" s="7">
        <v>0</v>
      </c>
      <c r="L22" s="7"/>
      <c r="M22" s="7">
        <v>38181789755</v>
      </c>
      <c r="N22" s="7"/>
      <c r="O22" s="34">
        <v>292533896661</v>
      </c>
      <c r="P22" s="34"/>
      <c r="Q22" s="7">
        <v>0</v>
      </c>
      <c r="R22" s="7"/>
      <c r="S22" s="7">
        <f t="shared" si="0"/>
        <v>292533896661</v>
      </c>
    </row>
    <row r="23" spans="1:19" ht="18.75" x14ac:dyDescent="0.45">
      <c r="A23" s="2" t="s">
        <v>110</v>
      </c>
      <c r="C23" s="7">
        <v>0</v>
      </c>
      <c r="D23" s="3"/>
      <c r="E23" s="3" t="s">
        <v>112</v>
      </c>
      <c r="F23" s="3"/>
      <c r="G23" s="4">
        <v>17</v>
      </c>
      <c r="H23" s="3"/>
      <c r="I23" s="7">
        <v>43563124186</v>
      </c>
      <c r="J23" s="7"/>
      <c r="K23" s="7">
        <v>0</v>
      </c>
      <c r="L23" s="7"/>
      <c r="M23" s="7">
        <v>43563124186</v>
      </c>
      <c r="N23" s="7"/>
      <c r="O23" s="34">
        <v>314708517385</v>
      </c>
      <c r="P23" s="34"/>
      <c r="Q23" s="7">
        <v>0</v>
      </c>
      <c r="R23" s="7"/>
      <c r="S23" s="7">
        <f t="shared" si="0"/>
        <v>314708517385</v>
      </c>
    </row>
    <row r="24" spans="1:19" ht="18.75" x14ac:dyDescent="0.45">
      <c r="A24" s="2" t="s">
        <v>100</v>
      </c>
      <c r="C24" s="7">
        <v>0</v>
      </c>
      <c r="D24" s="3"/>
      <c r="E24" s="3" t="s">
        <v>102</v>
      </c>
      <c r="F24" s="3"/>
      <c r="G24" s="4">
        <v>15</v>
      </c>
      <c r="H24" s="3"/>
      <c r="I24" s="7">
        <v>52554288514</v>
      </c>
      <c r="J24" s="7"/>
      <c r="K24" s="7">
        <v>0</v>
      </c>
      <c r="L24" s="7"/>
      <c r="M24" s="7">
        <v>52554288514</v>
      </c>
      <c r="N24" s="7"/>
      <c r="O24" s="34">
        <v>126078015219</v>
      </c>
      <c r="P24" s="34"/>
      <c r="Q24" s="7">
        <v>0</v>
      </c>
      <c r="R24" s="7"/>
      <c r="S24" s="7">
        <f t="shared" si="0"/>
        <v>126078015219</v>
      </c>
    </row>
    <row r="25" spans="1:19" ht="18.75" x14ac:dyDescent="0.45">
      <c r="A25" s="2" t="s">
        <v>228</v>
      </c>
      <c r="C25" s="7">
        <v>0</v>
      </c>
      <c r="D25" s="3"/>
      <c r="E25" s="3" t="s">
        <v>229</v>
      </c>
      <c r="F25" s="3"/>
      <c r="G25" s="4">
        <v>18</v>
      </c>
      <c r="H25" s="3"/>
      <c r="I25" s="7">
        <v>0</v>
      </c>
      <c r="J25" s="7"/>
      <c r="K25" s="7">
        <v>0</v>
      </c>
      <c r="L25" s="7"/>
      <c r="M25" s="7">
        <v>0</v>
      </c>
      <c r="N25" s="7"/>
      <c r="O25" s="34">
        <v>107453095871</v>
      </c>
      <c r="P25" s="34"/>
      <c r="Q25" s="7">
        <v>0</v>
      </c>
      <c r="R25" s="7"/>
      <c r="S25" s="7">
        <f t="shared" si="0"/>
        <v>107453095871</v>
      </c>
    </row>
    <row r="26" spans="1:19" ht="18.75" x14ac:dyDescent="0.45">
      <c r="A26" s="2" t="s">
        <v>230</v>
      </c>
      <c r="C26" s="7">
        <v>0</v>
      </c>
      <c r="D26" s="3"/>
      <c r="E26" s="3" t="s">
        <v>210</v>
      </c>
      <c r="F26" s="3"/>
      <c r="G26" s="4">
        <v>18</v>
      </c>
      <c r="H26" s="3"/>
      <c r="I26" s="7">
        <v>0</v>
      </c>
      <c r="J26" s="7"/>
      <c r="K26" s="7">
        <v>0</v>
      </c>
      <c r="L26" s="7"/>
      <c r="M26" s="7">
        <v>0</v>
      </c>
      <c r="N26" s="7"/>
      <c r="O26" s="34">
        <v>100602689352</v>
      </c>
      <c r="P26" s="34"/>
      <c r="Q26" s="7">
        <v>0</v>
      </c>
      <c r="R26" s="7"/>
      <c r="S26" s="7">
        <f t="shared" si="0"/>
        <v>100602689352</v>
      </c>
    </row>
    <row r="27" spans="1:19" ht="18.75" x14ac:dyDescent="0.45">
      <c r="A27" s="2" t="s">
        <v>88</v>
      </c>
      <c r="C27" s="7">
        <v>0</v>
      </c>
      <c r="D27" s="3"/>
      <c r="E27" s="3" t="s">
        <v>90</v>
      </c>
      <c r="F27" s="3"/>
      <c r="G27" s="4">
        <v>18.5</v>
      </c>
      <c r="H27" s="3"/>
      <c r="I27" s="7">
        <v>1616503</v>
      </c>
      <c r="J27" s="7"/>
      <c r="K27" s="7">
        <v>0</v>
      </c>
      <c r="L27" s="7"/>
      <c r="M27" s="7">
        <v>1616503</v>
      </c>
      <c r="N27" s="7"/>
      <c r="O27" s="34">
        <v>10825993</v>
      </c>
      <c r="P27" s="34"/>
      <c r="Q27" s="7">
        <v>0</v>
      </c>
      <c r="R27" s="7"/>
      <c r="S27" s="7">
        <f t="shared" si="0"/>
        <v>10825993</v>
      </c>
    </row>
    <row r="28" spans="1:19" ht="18.75" x14ac:dyDescent="0.45">
      <c r="A28" s="2" t="s">
        <v>106</v>
      </c>
      <c r="C28" s="7">
        <v>0</v>
      </c>
      <c r="D28" s="3"/>
      <c r="E28" s="3" t="s">
        <v>108</v>
      </c>
      <c r="F28" s="3"/>
      <c r="G28" s="4">
        <v>18</v>
      </c>
      <c r="H28" s="3"/>
      <c r="I28" s="7">
        <v>65114703</v>
      </c>
      <c r="J28" s="7"/>
      <c r="K28" s="7">
        <v>0</v>
      </c>
      <c r="L28" s="7"/>
      <c r="M28" s="7">
        <v>65114703</v>
      </c>
      <c r="N28" s="7"/>
      <c r="O28" s="34">
        <v>432547634</v>
      </c>
      <c r="P28" s="34"/>
      <c r="Q28" s="7">
        <v>0</v>
      </c>
      <c r="R28" s="7"/>
      <c r="S28" s="7">
        <f t="shared" si="0"/>
        <v>432547634</v>
      </c>
    </row>
    <row r="29" spans="1:19" ht="18.75" x14ac:dyDescent="0.45">
      <c r="A29" s="2" t="s">
        <v>231</v>
      </c>
      <c r="C29" s="7">
        <v>0</v>
      </c>
      <c r="D29" s="3"/>
      <c r="E29" s="3" t="s">
        <v>232</v>
      </c>
      <c r="F29" s="3"/>
      <c r="G29" s="4">
        <v>15</v>
      </c>
      <c r="H29" s="3"/>
      <c r="I29" s="7">
        <v>0</v>
      </c>
      <c r="J29" s="7"/>
      <c r="K29" s="7">
        <v>0</v>
      </c>
      <c r="L29" s="7"/>
      <c r="M29" s="7">
        <v>0</v>
      </c>
      <c r="N29" s="7"/>
      <c r="O29" s="34">
        <v>10684933</v>
      </c>
      <c r="P29" s="34"/>
      <c r="Q29" s="7">
        <v>0</v>
      </c>
      <c r="R29" s="7"/>
      <c r="S29" s="7">
        <f t="shared" si="0"/>
        <v>10684933</v>
      </c>
    </row>
    <row r="30" spans="1:19" ht="18.75" x14ac:dyDescent="0.45">
      <c r="A30" s="2" t="s">
        <v>103</v>
      </c>
      <c r="C30" s="7">
        <v>0</v>
      </c>
      <c r="D30" s="3"/>
      <c r="E30" s="3" t="s">
        <v>105</v>
      </c>
      <c r="F30" s="3"/>
      <c r="G30" s="4">
        <v>17</v>
      </c>
      <c r="H30" s="3"/>
      <c r="I30" s="7">
        <v>24542622204</v>
      </c>
      <c r="J30" s="7"/>
      <c r="K30" s="7">
        <v>0</v>
      </c>
      <c r="L30" s="7"/>
      <c r="M30" s="7">
        <v>24542622204</v>
      </c>
      <c r="N30" s="7"/>
      <c r="O30" s="34">
        <v>159867170099</v>
      </c>
      <c r="P30" s="34"/>
      <c r="Q30" s="7">
        <v>0</v>
      </c>
      <c r="R30" s="7"/>
      <c r="S30" s="7">
        <f t="shared" si="0"/>
        <v>159867170099</v>
      </c>
    </row>
    <row r="31" spans="1:19" ht="18.75" x14ac:dyDescent="0.45">
      <c r="A31" s="2" t="s">
        <v>120</v>
      </c>
      <c r="C31" s="7">
        <v>0</v>
      </c>
      <c r="D31" s="3"/>
      <c r="E31" s="3" t="s">
        <v>122</v>
      </c>
      <c r="F31" s="3"/>
      <c r="G31" s="4">
        <v>18</v>
      </c>
      <c r="H31" s="3"/>
      <c r="I31" s="7">
        <v>22072023</v>
      </c>
      <c r="J31" s="7"/>
      <c r="K31" s="7">
        <v>0</v>
      </c>
      <c r="L31" s="7"/>
      <c r="M31" s="7">
        <v>22072023</v>
      </c>
      <c r="N31" s="7"/>
      <c r="O31" s="34">
        <v>155866156</v>
      </c>
      <c r="P31" s="34"/>
      <c r="Q31" s="7">
        <v>0</v>
      </c>
      <c r="R31" s="7"/>
      <c r="S31" s="7">
        <f t="shared" si="0"/>
        <v>155866156</v>
      </c>
    </row>
    <row r="32" spans="1:19" ht="18.75" x14ac:dyDescent="0.45">
      <c r="A32" s="2" t="s">
        <v>302</v>
      </c>
      <c r="C32" s="7"/>
      <c r="D32" s="3"/>
      <c r="E32" s="3"/>
      <c r="F32" s="3"/>
      <c r="G32" s="4"/>
      <c r="H32" s="3"/>
      <c r="I32" s="7"/>
      <c r="J32" s="7"/>
      <c r="K32" s="7"/>
      <c r="L32" s="7"/>
      <c r="M32" s="7"/>
      <c r="N32" s="7"/>
      <c r="O32" s="34">
        <v>72300000000</v>
      </c>
      <c r="P32" s="34"/>
      <c r="Q32" s="7">
        <v>0</v>
      </c>
      <c r="R32" s="7"/>
      <c r="S32" s="7">
        <f t="shared" si="0"/>
        <v>72300000000</v>
      </c>
    </row>
    <row r="33" spans="1:19" ht="18.75" x14ac:dyDescent="0.45">
      <c r="A33" s="2" t="s">
        <v>150</v>
      </c>
      <c r="C33" s="4">
        <v>27</v>
      </c>
      <c r="D33" s="3"/>
      <c r="E33" s="7">
        <v>0</v>
      </c>
      <c r="F33" s="3"/>
      <c r="G33" s="4">
        <v>0</v>
      </c>
      <c r="H33" s="3"/>
      <c r="I33" s="7">
        <v>1131</v>
      </c>
      <c r="J33" s="7"/>
      <c r="K33" s="7">
        <v>0</v>
      </c>
      <c r="L33" s="7"/>
      <c r="M33" s="7">
        <v>1131</v>
      </c>
      <c r="N33" s="7"/>
      <c r="O33" s="34">
        <v>7592</v>
      </c>
      <c r="P33" s="34"/>
      <c r="Q33" s="7">
        <v>0</v>
      </c>
      <c r="R33" s="7"/>
      <c r="S33" s="7">
        <f t="shared" si="0"/>
        <v>7592</v>
      </c>
    </row>
    <row r="34" spans="1:19" ht="18.75" x14ac:dyDescent="0.45">
      <c r="A34" s="2" t="s">
        <v>158</v>
      </c>
      <c r="C34" s="4">
        <v>30</v>
      </c>
      <c r="D34" s="3"/>
      <c r="E34" s="7">
        <v>0</v>
      </c>
      <c r="F34" s="3"/>
      <c r="G34" s="4">
        <v>0</v>
      </c>
      <c r="H34" s="3"/>
      <c r="I34" s="7">
        <v>360764</v>
      </c>
      <c r="J34" s="7"/>
      <c r="K34" s="7">
        <v>0</v>
      </c>
      <c r="L34" s="7"/>
      <c r="M34" s="7">
        <v>360764</v>
      </c>
      <c r="N34" s="7"/>
      <c r="O34" s="34">
        <v>31127415</v>
      </c>
      <c r="P34" s="34"/>
      <c r="Q34" s="7">
        <v>0</v>
      </c>
      <c r="R34" s="7"/>
      <c r="S34" s="7">
        <f t="shared" si="0"/>
        <v>31127415</v>
      </c>
    </row>
    <row r="35" spans="1:19" ht="18.75" x14ac:dyDescent="0.45">
      <c r="A35" s="2" t="s">
        <v>161</v>
      </c>
      <c r="C35" s="4">
        <v>31</v>
      </c>
      <c r="D35" s="3"/>
      <c r="E35" s="7">
        <v>0</v>
      </c>
      <c r="F35" s="3"/>
      <c r="G35" s="4">
        <v>0</v>
      </c>
      <c r="H35" s="3"/>
      <c r="I35" s="7">
        <v>2474</v>
      </c>
      <c r="J35" s="7"/>
      <c r="K35" s="7">
        <v>0</v>
      </c>
      <c r="L35" s="7"/>
      <c r="M35" s="7">
        <v>2474</v>
      </c>
      <c r="N35" s="7"/>
      <c r="O35" s="7">
        <v>22107</v>
      </c>
      <c r="P35" s="7"/>
      <c r="Q35" s="7">
        <v>0</v>
      </c>
      <c r="R35" s="7"/>
      <c r="S35" s="7">
        <f t="shared" si="0"/>
        <v>22107</v>
      </c>
    </row>
    <row r="36" spans="1:19" ht="18.75" x14ac:dyDescent="0.45">
      <c r="A36" s="2" t="s">
        <v>163</v>
      </c>
      <c r="C36" s="4">
        <v>30</v>
      </c>
      <c r="D36" s="3"/>
      <c r="E36" s="7">
        <v>0</v>
      </c>
      <c r="F36" s="3"/>
      <c r="G36" s="4">
        <v>0</v>
      </c>
      <c r="H36" s="3"/>
      <c r="I36" s="7">
        <v>3314</v>
      </c>
      <c r="J36" s="7"/>
      <c r="K36" s="7">
        <v>0</v>
      </c>
      <c r="L36" s="7"/>
      <c r="M36" s="7">
        <v>3314</v>
      </c>
      <c r="N36" s="7"/>
      <c r="O36" s="7">
        <v>22116</v>
      </c>
      <c r="P36" s="7"/>
      <c r="Q36" s="7">
        <v>0</v>
      </c>
      <c r="R36" s="7"/>
      <c r="S36" s="7">
        <f t="shared" si="0"/>
        <v>22116</v>
      </c>
    </row>
    <row r="37" spans="1:19" ht="18.75" x14ac:dyDescent="0.45">
      <c r="A37" s="2" t="s">
        <v>161</v>
      </c>
      <c r="C37" s="4">
        <v>14</v>
      </c>
      <c r="D37" s="3"/>
      <c r="E37" s="7">
        <v>0</v>
      </c>
      <c r="F37" s="3"/>
      <c r="G37" s="4">
        <v>18</v>
      </c>
      <c r="H37" s="3"/>
      <c r="I37" s="7">
        <v>371</v>
      </c>
      <c r="J37" s="7"/>
      <c r="K37" s="7">
        <v>0</v>
      </c>
      <c r="L37" s="7"/>
      <c r="M37" s="7">
        <v>371</v>
      </c>
      <c r="N37" s="7"/>
      <c r="O37" s="7">
        <v>23832493363</v>
      </c>
      <c r="P37" s="7"/>
      <c r="Q37" s="7">
        <v>0</v>
      </c>
      <c r="R37" s="7"/>
      <c r="S37" s="7">
        <f t="shared" si="0"/>
        <v>23832493363</v>
      </c>
    </row>
    <row r="38" spans="1:19" ht="18.75" x14ac:dyDescent="0.45">
      <c r="A38" s="2" t="s">
        <v>161</v>
      </c>
      <c r="C38" s="4">
        <v>6</v>
      </c>
      <c r="D38" s="3"/>
      <c r="E38" s="7">
        <v>0</v>
      </c>
      <c r="F38" s="3"/>
      <c r="G38" s="4">
        <v>19</v>
      </c>
      <c r="H38" s="3"/>
      <c r="I38" s="7">
        <v>72876890</v>
      </c>
      <c r="J38" s="7"/>
      <c r="K38" s="7">
        <v>0</v>
      </c>
      <c r="L38" s="7"/>
      <c r="M38" s="7">
        <v>72876890</v>
      </c>
      <c r="N38" s="7"/>
      <c r="O38" s="7">
        <v>13263561762</v>
      </c>
      <c r="P38" s="7"/>
      <c r="Q38" s="7">
        <v>0</v>
      </c>
      <c r="R38" s="7"/>
      <c r="S38" s="7">
        <f t="shared" si="0"/>
        <v>13263561762</v>
      </c>
    </row>
    <row r="39" spans="1:19" ht="18.75" x14ac:dyDescent="0.45">
      <c r="A39" s="2" t="s">
        <v>161</v>
      </c>
      <c r="C39" s="4">
        <v>19</v>
      </c>
      <c r="D39" s="3"/>
      <c r="E39" s="7">
        <v>0</v>
      </c>
      <c r="F39" s="3"/>
      <c r="G39" s="4">
        <v>18</v>
      </c>
      <c r="H39" s="3"/>
      <c r="I39" s="7">
        <v>112</v>
      </c>
      <c r="J39" s="7"/>
      <c r="K39" s="7">
        <v>0</v>
      </c>
      <c r="L39" s="7"/>
      <c r="M39" s="7">
        <v>112</v>
      </c>
      <c r="N39" s="7"/>
      <c r="O39" s="7">
        <v>10979013766</v>
      </c>
      <c r="P39" s="7"/>
      <c r="Q39" s="7">
        <v>0</v>
      </c>
      <c r="R39" s="7"/>
      <c r="S39" s="7">
        <f t="shared" si="0"/>
        <v>10979013766</v>
      </c>
    </row>
    <row r="40" spans="1:19" ht="18.75" x14ac:dyDescent="0.45">
      <c r="A40" s="2" t="s">
        <v>167</v>
      </c>
      <c r="C40" s="4">
        <v>28</v>
      </c>
      <c r="D40" s="3"/>
      <c r="E40" s="7">
        <v>0</v>
      </c>
      <c r="F40" s="3"/>
      <c r="G40" s="4">
        <v>8</v>
      </c>
      <c r="H40" s="3"/>
      <c r="I40" s="7">
        <v>-126710887</v>
      </c>
      <c r="J40" s="7"/>
      <c r="K40" s="7">
        <v>-772880</v>
      </c>
      <c r="L40" s="7"/>
      <c r="M40" s="7">
        <v>-125938007</v>
      </c>
      <c r="N40" s="7"/>
      <c r="O40" s="7">
        <v>151883</v>
      </c>
      <c r="P40" s="7"/>
      <c r="Q40" s="7">
        <v>842</v>
      </c>
      <c r="R40" s="7"/>
      <c r="S40" s="7">
        <f t="shared" si="0"/>
        <v>151041</v>
      </c>
    </row>
    <row r="41" spans="1:19" ht="18.75" x14ac:dyDescent="0.45">
      <c r="A41" s="2" t="s">
        <v>170</v>
      </c>
      <c r="C41" s="4">
        <v>11</v>
      </c>
      <c r="D41" s="3"/>
      <c r="E41" s="7">
        <v>0</v>
      </c>
      <c r="F41" s="3"/>
      <c r="G41" s="4">
        <v>0</v>
      </c>
      <c r="H41" s="3"/>
      <c r="I41" s="7">
        <v>0</v>
      </c>
      <c r="J41" s="7"/>
      <c r="K41" s="7">
        <v>0</v>
      </c>
      <c r="L41" s="7"/>
      <c r="M41" s="7">
        <v>0</v>
      </c>
      <c r="N41" s="7"/>
      <c r="O41" s="7">
        <v>17846</v>
      </c>
      <c r="P41" s="7"/>
      <c r="Q41" s="7">
        <v>0</v>
      </c>
      <c r="R41" s="7"/>
      <c r="S41" s="7">
        <f t="shared" si="0"/>
        <v>17846</v>
      </c>
    </row>
    <row r="42" spans="1:19" ht="18.75" x14ac:dyDescent="0.45">
      <c r="A42" s="2" t="s">
        <v>173</v>
      </c>
      <c r="C42" s="4">
        <v>6</v>
      </c>
      <c r="D42" s="3"/>
      <c r="E42" s="7">
        <v>0</v>
      </c>
      <c r="F42" s="3"/>
      <c r="G42" s="4">
        <v>0</v>
      </c>
      <c r="H42" s="3"/>
      <c r="I42" s="7">
        <v>5080</v>
      </c>
      <c r="J42" s="7"/>
      <c r="K42" s="7">
        <v>0</v>
      </c>
      <c r="L42" s="7"/>
      <c r="M42" s="7">
        <v>5080</v>
      </c>
      <c r="N42" s="7"/>
      <c r="O42" s="7">
        <v>34070</v>
      </c>
      <c r="P42" s="7"/>
      <c r="Q42" s="7">
        <v>0</v>
      </c>
      <c r="R42" s="7"/>
      <c r="S42" s="7">
        <f t="shared" si="0"/>
        <v>34070</v>
      </c>
    </row>
    <row r="43" spans="1:19" ht="18.75" x14ac:dyDescent="0.45">
      <c r="A43" s="2" t="s">
        <v>233</v>
      </c>
      <c r="C43" s="4">
        <v>31</v>
      </c>
      <c r="D43" s="3"/>
      <c r="E43" s="7">
        <v>0</v>
      </c>
      <c r="F43" s="3"/>
      <c r="G43" s="4">
        <v>18</v>
      </c>
      <c r="H43" s="3"/>
      <c r="I43" s="7">
        <v>-47</v>
      </c>
      <c r="J43" s="7"/>
      <c r="K43" s="7">
        <v>0</v>
      </c>
      <c r="L43" s="7"/>
      <c r="M43" s="7">
        <v>-47</v>
      </c>
      <c r="N43" s="7"/>
      <c r="O43" s="7">
        <v>4699720000</v>
      </c>
      <c r="P43" s="7"/>
      <c r="Q43" s="7">
        <v>0</v>
      </c>
      <c r="R43" s="7"/>
      <c r="S43" s="7">
        <f t="shared" si="0"/>
        <v>4699720000</v>
      </c>
    </row>
    <row r="44" spans="1:19" ht="18.75" x14ac:dyDescent="0.45">
      <c r="A44" s="2" t="s">
        <v>176</v>
      </c>
      <c r="C44" s="4">
        <v>21</v>
      </c>
      <c r="D44" s="3"/>
      <c r="E44" s="7">
        <v>0</v>
      </c>
      <c r="F44" s="3"/>
      <c r="G44" s="4">
        <v>20</v>
      </c>
      <c r="H44" s="3"/>
      <c r="I44" s="7">
        <v>1906849296</v>
      </c>
      <c r="J44" s="7"/>
      <c r="K44" s="7">
        <v>-5760015</v>
      </c>
      <c r="L44" s="7"/>
      <c r="M44" s="7">
        <v>1912609311</v>
      </c>
      <c r="N44" s="7"/>
      <c r="O44" s="7">
        <v>19486058794</v>
      </c>
      <c r="P44" s="7"/>
      <c r="Q44" s="7">
        <v>0</v>
      </c>
      <c r="R44" s="7"/>
      <c r="S44" s="7">
        <f t="shared" si="0"/>
        <v>19486058794</v>
      </c>
    </row>
    <row r="45" spans="1:19" ht="18.75" x14ac:dyDescent="0.45">
      <c r="A45" s="2" t="s">
        <v>167</v>
      </c>
      <c r="C45" s="4">
        <v>17</v>
      </c>
      <c r="D45" s="3"/>
      <c r="E45" s="7">
        <v>0</v>
      </c>
      <c r="F45" s="3"/>
      <c r="G45" s="4">
        <v>22</v>
      </c>
      <c r="H45" s="3"/>
      <c r="I45" s="7">
        <v>0</v>
      </c>
      <c r="J45" s="7"/>
      <c r="K45" s="7">
        <v>0</v>
      </c>
      <c r="L45" s="7"/>
      <c r="M45" s="7">
        <v>0</v>
      </c>
      <c r="N45" s="7"/>
      <c r="O45" s="7">
        <v>37550684877</v>
      </c>
      <c r="P45" s="7"/>
      <c r="Q45" s="7">
        <v>0</v>
      </c>
      <c r="R45" s="7"/>
      <c r="S45" s="7">
        <f t="shared" si="0"/>
        <v>37550684877</v>
      </c>
    </row>
    <row r="46" spans="1:19" ht="18.75" x14ac:dyDescent="0.45">
      <c r="A46" s="2" t="s">
        <v>173</v>
      </c>
      <c r="C46" s="4">
        <v>30</v>
      </c>
      <c r="D46" s="3"/>
      <c r="E46" s="7">
        <v>0</v>
      </c>
      <c r="F46" s="3"/>
      <c r="G46" s="4">
        <v>22</v>
      </c>
      <c r="H46" s="3"/>
      <c r="I46" s="7">
        <v>0</v>
      </c>
      <c r="J46" s="7"/>
      <c r="K46" s="7">
        <v>0</v>
      </c>
      <c r="L46" s="7"/>
      <c r="M46" s="7">
        <v>0</v>
      </c>
      <c r="N46" s="7"/>
      <c r="O46" s="7">
        <v>12163287653</v>
      </c>
      <c r="P46" s="7"/>
      <c r="Q46" s="7">
        <v>0</v>
      </c>
      <c r="R46" s="7"/>
      <c r="S46" s="7">
        <f t="shared" si="0"/>
        <v>12163287653</v>
      </c>
    </row>
    <row r="47" spans="1:19" ht="18.75" x14ac:dyDescent="0.45">
      <c r="A47" s="2" t="s">
        <v>173</v>
      </c>
      <c r="C47" s="4">
        <v>7</v>
      </c>
      <c r="D47" s="3"/>
      <c r="E47" s="7">
        <v>0</v>
      </c>
      <c r="F47" s="3"/>
      <c r="G47" s="4">
        <v>22</v>
      </c>
      <c r="H47" s="3"/>
      <c r="I47" s="7">
        <v>0</v>
      </c>
      <c r="J47" s="7"/>
      <c r="K47" s="7">
        <v>0</v>
      </c>
      <c r="L47" s="7"/>
      <c r="M47" s="7">
        <v>0</v>
      </c>
      <c r="N47" s="7"/>
      <c r="O47" s="7">
        <v>9161643820</v>
      </c>
      <c r="P47" s="7"/>
      <c r="Q47" s="7">
        <v>0</v>
      </c>
      <c r="R47" s="7"/>
      <c r="S47" s="7">
        <f t="shared" si="0"/>
        <v>9161643820</v>
      </c>
    </row>
    <row r="48" spans="1:19" ht="18.75" x14ac:dyDescent="0.45">
      <c r="A48" s="2" t="s">
        <v>173</v>
      </c>
      <c r="C48" s="4">
        <v>12</v>
      </c>
      <c r="D48" s="3"/>
      <c r="E48" s="7">
        <v>0</v>
      </c>
      <c r="F48" s="3"/>
      <c r="G48" s="4">
        <v>22</v>
      </c>
      <c r="H48" s="3"/>
      <c r="I48" s="7">
        <v>0</v>
      </c>
      <c r="J48" s="7"/>
      <c r="K48" s="7">
        <v>0</v>
      </c>
      <c r="L48" s="7"/>
      <c r="M48" s="7">
        <v>0</v>
      </c>
      <c r="N48" s="7"/>
      <c r="O48" s="7">
        <v>79169863003</v>
      </c>
      <c r="P48" s="7"/>
      <c r="Q48" s="7">
        <v>0</v>
      </c>
      <c r="R48" s="7"/>
      <c r="S48" s="7">
        <f t="shared" si="0"/>
        <v>79169863003</v>
      </c>
    </row>
    <row r="49" spans="1:19" ht="18.75" x14ac:dyDescent="0.45">
      <c r="A49" s="2" t="s">
        <v>173</v>
      </c>
      <c r="C49" s="4">
        <v>13</v>
      </c>
      <c r="D49" s="3"/>
      <c r="E49" s="7">
        <v>0</v>
      </c>
      <c r="F49" s="3"/>
      <c r="G49" s="4">
        <v>22</v>
      </c>
      <c r="H49" s="3"/>
      <c r="I49" s="7">
        <v>0</v>
      </c>
      <c r="J49" s="7"/>
      <c r="K49" s="7">
        <v>0</v>
      </c>
      <c r="L49" s="7"/>
      <c r="M49" s="7">
        <v>0</v>
      </c>
      <c r="N49" s="7"/>
      <c r="O49" s="7">
        <v>75945205420</v>
      </c>
      <c r="P49" s="7"/>
      <c r="Q49" s="7">
        <v>0</v>
      </c>
      <c r="R49" s="7"/>
      <c r="S49" s="7">
        <f t="shared" si="0"/>
        <v>75945205420</v>
      </c>
    </row>
    <row r="50" spans="1:19" ht="18.75" x14ac:dyDescent="0.45">
      <c r="A50" s="2" t="s">
        <v>167</v>
      </c>
      <c r="C50" s="4">
        <v>13</v>
      </c>
      <c r="D50" s="3"/>
      <c r="E50" s="7">
        <v>0</v>
      </c>
      <c r="F50" s="3"/>
      <c r="G50" s="4">
        <v>22</v>
      </c>
      <c r="H50" s="3"/>
      <c r="I50" s="7">
        <v>0</v>
      </c>
      <c r="J50" s="7"/>
      <c r="K50" s="7">
        <v>0</v>
      </c>
      <c r="L50" s="7"/>
      <c r="M50" s="7">
        <v>0</v>
      </c>
      <c r="N50" s="7"/>
      <c r="O50" s="7">
        <v>43198356162</v>
      </c>
      <c r="P50" s="7"/>
      <c r="Q50" s="7">
        <v>0</v>
      </c>
      <c r="R50" s="7"/>
      <c r="S50" s="7">
        <f t="shared" si="0"/>
        <v>43198356162</v>
      </c>
    </row>
    <row r="51" spans="1:19" ht="18.75" x14ac:dyDescent="0.45">
      <c r="A51" s="2" t="s">
        <v>176</v>
      </c>
      <c r="C51" s="4">
        <v>13</v>
      </c>
      <c r="D51" s="3"/>
      <c r="E51" s="7">
        <v>0</v>
      </c>
      <c r="F51" s="3"/>
      <c r="G51" s="4">
        <v>20</v>
      </c>
      <c r="H51" s="3"/>
      <c r="I51" s="7">
        <v>6673972594</v>
      </c>
      <c r="J51" s="7"/>
      <c r="K51" s="7">
        <v>-29299268</v>
      </c>
      <c r="L51" s="7"/>
      <c r="M51" s="7">
        <v>6703271862</v>
      </c>
      <c r="N51" s="7"/>
      <c r="O51" s="7">
        <v>45567123228</v>
      </c>
      <c r="P51" s="7"/>
      <c r="Q51" s="7">
        <v>0</v>
      </c>
      <c r="R51" s="7"/>
      <c r="S51" s="7">
        <f t="shared" si="0"/>
        <v>45567123228</v>
      </c>
    </row>
    <row r="52" spans="1:19" ht="18.75" x14ac:dyDescent="0.45">
      <c r="A52" s="2" t="s">
        <v>167</v>
      </c>
      <c r="C52" s="4">
        <v>11</v>
      </c>
      <c r="D52" s="3"/>
      <c r="E52" s="7">
        <v>0</v>
      </c>
      <c r="F52" s="3"/>
      <c r="G52" s="4">
        <v>22</v>
      </c>
      <c r="H52" s="3"/>
      <c r="I52" s="7">
        <v>0</v>
      </c>
      <c r="J52" s="7"/>
      <c r="K52" s="7">
        <v>0</v>
      </c>
      <c r="L52" s="7"/>
      <c r="M52" s="7">
        <v>0</v>
      </c>
      <c r="N52" s="7"/>
      <c r="O52" s="7">
        <v>4303561626</v>
      </c>
      <c r="P52" s="7"/>
      <c r="Q52" s="7">
        <v>0</v>
      </c>
      <c r="R52" s="7"/>
      <c r="S52" s="7">
        <f t="shared" si="0"/>
        <v>4303561626</v>
      </c>
    </row>
    <row r="53" spans="1:19" ht="18.75" x14ac:dyDescent="0.45">
      <c r="A53" s="2" t="s">
        <v>170</v>
      </c>
      <c r="C53" s="4">
        <v>13</v>
      </c>
      <c r="D53" s="3"/>
      <c r="E53" s="7">
        <v>0</v>
      </c>
      <c r="F53" s="3"/>
      <c r="G53" s="4">
        <v>23</v>
      </c>
      <c r="H53" s="3"/>
      <c r="I53" s="7">
        <v>0</v>
      </c>
      <c r="J53" s="7"/>
      <c r="K53" s="7">
        <v>0</v>
      </c>
      <c r="L53" s="7"/>
      <c r="M53" s="7">
        <v>0</v>
      </c>
      <c r="N53" s="7"/>
      <c r="O53" s="7">
        <v>31494246546</v>
      </c>
      <c r="P53" s="7"/>
      <c r="Q53" s="7">
        <v>0</v>
      </c>
      <c r="R53" s="7"/>
      <c r="S53" s="7">
        <f t="shared" si="0"/>
        <v>31494246546</v>
      </c>
    </row>
    <row r="54" spans="1:19" ht="18.75" x14ac:dyDescent="0.45">
      <c r="A54" s="2" t="s">
        <v>167</v>
      </c>
      <c r="C54" s="4">
        <v>21</v>
      </c>
      <c r="D54" s="3"/>
      <c r="E54" s="7">
        <v>0</v>
      </c>
      <c r="F54" s="3"/>
      <c r="G54" s="4">
        <v>22</v>
      </c>
      <c r="H54" s="3"/>
      <c r="I54" s="7">
        <v>0</v>
      </c>
      <c r="J54" s="7"/>
      <c r="K54" s="7">
        <v>0</v>
      </c>
      <c r="L54" s="7"/>
      <c r="M54" s="7">
        <v>0</v>
      </c>
      <c r="N54" s="7"/>
      <c r="O54" s="7">
        <v>3427419168</v>
      </c>
      <c r="P54" s="7"/>
      <c r="Q54" s="7">
        <v>0</v>
      </c>
      <c r="R54" s="7"/>
      <c r="S54" s="7">
        <f t="shared" si="0"/>
        <v>3427419168</v>
      </c>
    </row>
    <row r="55" spans="1:19" ht="18.75" x14ac:dyDescent="0.45">
      <c r="A55" s="2" t="s">
        <v>234</v>
      </c>
      <c r="C55" s="4">
        <v>11</v>
      </c>
      <c r="D55" s="3"/>
      <c r="E55" s="7">
        <v>0</v>
      </c>
      <c r="F55" s="3"/>
      <c r="G55" s="4">
        <v>22</v>
      </c>
      <c r="H55" s="3"/>
      <c r="I55" s="7">
        <v>0</v>
      </c>
      <c r="J55" s="7"/>
      <c r="K55" s="7">
        <v>0</v>
      </c>
      <c r="L55" s="7"/>
      <c r="M55" s="7">
        <v>0</v>
      </c>
      <c r="N55" s="7"/>
      <c r="O55" s="7">
        <v>26629041074</v>
      </c>
      <c r="P55" s="7"/>
      <c r="Q55" s="7">
        <v>0</v>
      </c>
      <c r="R55" s="7"/>
      <c r="S55" s="7">
        <f t="shared" si="0"/>
        <v>26629041074</v>
      </c>
    </row>
    <row r="56" spans="1:19" ht="18.75" x14ac:dyDescent="0.45">
      <c r="A56" s="2" t="s">
        <v>167</v>
      </c>
      <c r="C56" s="4">
        <v>7</v>
      </c>
      <c r="D56" s="3"/>
      <c r="E56" s="7">
        <v>0</v>
      </c>
      <c r="F56" s="3"/>
      <c r="G56" s="4">
        <v>22</v>
      </c>
      <c r="H56" s="3"/>
      <c r="I56" s="7">
        <v>0</v>
      </c>
      <c r="J56" s="7"/>
      <c r="K56" s="7">
        <v>0</v>
      </c>
      <c r="L56" s="7"/>
      <c r="M56" s="7">
        <v>0</v>
      </c>
      <c r="N56" s="7"/>
      <c r="O56" s="7">
        <v>41046575315</v>
      </c>
      <c r="P56" s="7"/>
      <c r="Q56" s="7">
        <v>0</v>
      </c>
      <c r="R56" s="7"/>
      <c r="S56" s="7">
        <f t="shared" si="0"/>
        <v>41046575315</v>
      </c>
    </row>
    <row r="57" spans="1:19" ht="18.75" x14ac:dyDescent="0.45">
      <c r="A57" s="2" t="s">
        <v>167</v>
      </c>
      <c r="C57" s="4">
        <v>6</v>
      </c>
      <c r="D57" s="3"/>
      <c r="E57" s="7">
        <v>0</v>
      </c>
      <c r="F57" s="3"/>
      <c r="G57" s="4">
        <v>22</v>
      </c>
      <c r="H57" s="3"/>
      <c r="I57" s="7">
        <v>0</v>
      </c>
      <c r="J57" s="7"/>
      <c r="K57" s="7">
        <v>0</v>
      </c>
      <c r="L57" s="7"/>
      <c r="M57" s="7">
        <v>0</v>
      </c>
      <c r="N57" s="7"/>
      <c r="O57" s="7">
        <v>50967671216</v>
      </c>
      <c r="P57" s="7"/>
      <c r="Q57" s="7">
        <v>0</v>
      </c>
      <c r="R57" s="7"/>
      <c r="S57" s="7">
        <f t="shared" si="0"/>
        <v>50967671216</v>
      </c>
    </row>
    <row r="58" spans="1:19" ht="18.75" x14ac:dyDescent="0.45">
      <c r="A58" s="2" t="s">
        <v>167</v>
      </c>
      <c r="C58" s="4">
        <v>7</v>
      </c>
      <c r="D58" s="3"/>
      <c r="E58" s="7">
        <v>0</v>
      </c>
      <c r="F58" s="3"/>
      <c r="G58" s="4">
        <v>22</v>
      </c>
      <c r="H58" s="3"/>
      <c r="I58" s="7">
        <v>0</v>
      </c>
      <c r="J58" s="7"/>
      <c r="K58" s="7">
        <v>0</v>
      </c>
      <c r="L58" s="7"/>
      <c r="M58" s="7">
        <v>0</v>
      </c>
      <c r="N58" s="7"/>
      <c r="O58" s="7">
        <v>6817106835</v>
      </c>
      <c r="P58" s="7"/>
      <c r="Q58" s="7">
        <v>0</v>
      </c>
      <c r="R58" s="7"/>
      <c r="S58" s="7">
        <f t="shared" si="0"/>
        <v>6817106835</v>
      </c>
    </row>
    <row r="59" spans="1:19" ht="18.75" x14ac:dyDescent="0.45">
      <c r="A59" s="2" t="s">
        <v>182</v>
      </c>
      <c r="C59" s="4">
        <v>1</v>
      </c>
      <c r="D59" s="3"/>
      <c r="E59" s="7">
        <v>0</v>
      </c>
      <c r="F59" s="3"/>
      <c r="G59" s="4">
        <v>20</v>
      </c>
      <c r="H59" s="3"/>
      <c r="I59" s="7">
        <v>11890410933</v>
      </c>
      <c r="J59" s="7"/>
      <c r="K59" s="7">
        <v>509385</v>
      </c>
      <c r="L59" s="7"/>
      <c r="M59" s="7">
        <v>11889901548</v>
      </c>
      <c r="N59" s="7"/>
      <c r="O59" s="7">
        <v>45589041040</v>
      </c>
      <c r="P59" s="7"/>
      <c r="Q59" s="7">
        <v>795211</v>
      </c>
      <c r="R59" s="7"/>
      <c r="S59" s="7">
        <f t="shared" si="0"/>
        <v>45588245829</v>
      </c>
    </row>
    <row r="60" spans="1:19" ht="18.75" x14ac:dyDescent="0.45">
      <c r="A60" s="2" t="s">
        <v>170</v>
      </c>
      <c r="C60" s="4">
        <v>16</v>
      </c>
      <c r="D60" s="3"/>
      <c r="E60" s="7">
        <v>0</v>
      </c>
      <c r="F60" s="3"/>
      <c r="G60" s="4">
        <v>23</v>
      </c>
      <c r="H60" s="3"/>
      <c r="I60" s="7">
        <v>0</v>
      </c>
      <c r="J60" s="7"/>
      <c r="K60" s="7">
        <v>0</v>
      </c>
      <c r="L60" s="7"/>
      <c r="M60" s="7">
        <v>0</v>
      </c>
      <c r="N60" s="7"/>
      <c r="O60" s="7">
        <v>31884931464</v>
      </c>
      <c r="P60" s="7"/>
      <c r="Q60" s="7">
        <v>0</v>
      </c>
      <c r="R60" s="7"/>
      <c r="S60" s="7">
        <f t="shared" si="0"/>
        <v>31884931464</v>
      </c>
    </row>
    <row r="61" spans="1:19" ht="18.75" x14ac:dyDescent="0.45">
      <c r="A61" s="2" t="s">
        <v>170</v>
      </c>
      <c r="C61" s="4">
        <v>17</v>
      </c>
      <c r="D61" s="3"/>
      <c r="E61" s="7">
        <v>0</v>
      </c>
      <c r="F61" s="3"/>
      <c r="G61" s="4">
        <v>23</v>
      </c>
      <c r="H61" s="3"/>
      <c r="I61" s="7">
        <v>0</v>
      </c>
      <c r="J61" s="7"/>
      <c r="K61" s="7">
        <v>0</v>
      </c>
      <c r="L61" s="7"/>
      <c r="M61" s="7">
        <v>0</v>
      </c>
      <c r="N61" s="7"/>
      <c r="O61" s="7">
        <v>32029862992</v>
      </c>
      <c r="P61" s="7"/>
      <c r="Q61" s="7">
        <v>0</v>
      </c>
      <c r="R61" s="7"/>
      <c r="S61" s="7">
        <f t="shared" si="0"/>
        <v>32029862992</v>
      </c>
    </row>
    <row r="62" spans="1:19" ht="18.75" x14ac:dyDescent="0.45">
      <c r="A62" s="2" t="s">
        <v>235</v>
      </c>
      <c r="C62" s="4">
        <v>1</v>
      </c>
      <c r="D62" s="3"/>
      <c r="E62" s="7">
        <v>0</v>
      </c>
      <c r="F62" s="3"/>
      <c r="G62" s="4">
        <v>20</v>
      </c>
      <c r="H62" s="3"/>
      <c r="I62" s="7">
        <v>0</v>
      </c>
      <c r="J62" s="7"/>
      <c r="K62" s="7">
        <v>-5228586</v>
      </c>
      <c r="L62" s="7"/>
      <c r="M62" s="7">
        <v>5228586</v>
      </c>
      <c r="N62" s="7"/>
      <c r="O62" s="7">
        <v>20909588991</v>
      </c>
      <c r="P62" s="7"/>
      <c r="Q62" s="7">
        <v>0</v>
      </c>
      <c r="R62" s="7"/>
      <c r="S62" s="7">
        <f t="shared" si="0"/>
        <v>20909588991</v>
      </c>
    </row>
    <row r="63" spans="1:19" ht="18.75" x14ac:dyDescent="0.45">
      <c r="A63" s="2" t="s">
        <v>185</v>
      </c>
      <c r="C63" s="4">
        <v>5</v>
      </c>
      <c r="D63" s="3"/>
      <c r="E63" s="7">
        <v>0</v>
      </c>
      <c r="F63" s="3"/>
      <c r="G63" s="4">
        <v>10</v>
      </c>
      <c r="H63" s="3"/>
      <c r="I63" s="7">
        <v>-56516948</v>
      </c>
      <c r="J63" s="7"/>
      <c r="K63" s="7">
        <v>-77315</v>
      </c>
      <c r="L63" s="7"/>
      <c r="M63" s="7">
        <v>-56439633</v>
      </c>
      <c r="N63" s="7"/>
      <c r="O63" s="7">
        <v>28</v>
      </c>
      <c r="P63" s="7"/>
      <c r="Q63" s="7">
        <v>0</v>
      </c>
      <c r="R63" s="7"/>
      <c r="S63" s="7">
        <f t="shared" si="0"/>
        <v>28</v>
      </c>
    </row>
    <row r="64" spans="1:19" ht="18.75" x14ac:dyDescent="0.45">
      <c r="A64" s="2" t="s">
        <v>185</v>
      </c>
      <c r="C64" s="4">
        <v>5</v>
      </c>
      <c r="D64" s="3"/>
      <c r="E64" s="7">
        <v>0</v>
      </c>
      <c r="F64" s="3"/>
      <c r="G64" s="4">
        <v>22</v>
      </c>
      <c r="H64" s="3"/>
      <c r="I64" s="7">
        <v>0</v>
      </c>
      <c r="J64" s="7"/>
      <c r="K64" s="7">
        <v>0</v>
      </c>
      <c r="L64" s="7"/>
      <c r="M64" s="7">
        <v>0</v>
      </c>
      <c r="N64" s="7"/>
      <c r="O64" s="7">
        <v>53957260272</v>
      </c>
      <c r="P64" s="7"/>
      <c r="Q64" s="7">
        <v>3877225</v>
      </c>
      <c r="R64" s="7"/>
      <c r="S64" s="7">
        <f t="shared" si="0"/>
        <v>53953383047</v>
      </c>
    </row>
    <row r="65" spans="1:19" ht="18.75" x14ac:dyDescent="0.45">
      <c r="A65" s="2" t="s">
        <v>167</v>
      </c>
      <c r="C65" s="4">
        <v>25</v>
      </c>
      <c r="D65" s="3"/>
      <c r="E65" s="7">
        <v>0</v>
      </c>
      <c r="F65" s="3"/>
      <c r="G65" s="4">
        <v>22</v>
      </c>
      <c r="H65" s="3"/>
      <c r="I65" s="7">
        <v>7240917411</v>
      </c>
      <c r="J65" s="7"/>
      <c r="K65" s="7">
        <v>0</v>
      </c>
      <c r="L65" s="7"/>
      <c r="M65" s="7">
        <v>7240917411</v>
      </c>
      <c r="N65" s="7"/>
      <c r="O65" s="7">
        <v>50397081791</v>
      </c>
      <c r="P65" s="7"/>
      <c r="Q65" s="7">
        <v>0</v>
      </c>
      <c r="R65" s="7"/>
      <c r="S65" s="7">
        <f t="shared" si="0"/>
        <v>50397081791</v>
      </c>
    </row>
    <row r="66" spans="1:19" ht="18.75" x14ac:dyDescent="0.45">
      <c r="A66" s="2" t="s">
        <v>194</v>
      </c>
      <c r="C66" s="4">
        <v>1</v>
      </c>
      <c r="D66" s="3"/>
      <c r="E66" s="7">
        <v>0</v>
      </c>
      <c r="F66" s="3"/>
      <c r="G66" s="4">
        <v>20</v>
      </c>
      <c r="H66" s="3"/>
      <c r="I66" s="7">
        <v>0</v>
      </c>
      <c r="J66" s="7"/>
      <c r="K66" s="7">
        <v>-8057135</v>
      </c>
      <c r="L66" s="7"/>
      <c r="M66" s="7">
        <v>8057135</v>
      </c>
      <c r="N66" s="7"/>
      <c r="O66" s="7">
        <v>28767123280</v>
      </c>
      <c r="P66" s="7"/>
      <c r="Q66" s="7">
        <v>0</v>
      </c>
      <c r="R66" s="7"/>
      <c r="S66" s="7">
        <f t="shared" si="0"/>
        <v>28767123280</v>
      </c>
    </row>
    <row r="67" spans="1:19" ht="18.75" x14ac:dyDescent="0.45">
      <c r="A67" s="2" t="s">
        <v>167</v>
      </c>
      <c r="C67" s="4">
        <v>3</v>
      </c>
      <c r="D67" s="3"/>
      <c r="E67" s="7">
        <v>0</v>
      </c>
      <c r="F67" s="3"/>
      <c r="G67" s="4">
        <v>22</v>
      </c>
      <c r="H67" s="3"/>
      <c r="I67" s="7">
        <v>4761643839</v>
      </c>
      <c r="J67" s="7"/>
      <c r="K67" s="7">
        <v>-48129507</v>
      </c>
      <c r="L67" s="7"/>
      <c r="M67" s="7">
        <v>4809773346</v>
      </c>
      <c r="N67" s="7"/>
      <c r="O67" s="7">
        <v>31426849315</v>
      </c>
      <c r="P67" s="7"/>
      <c r="Q67" s="7">
        <v>0</v>
      </c>
      <c r="R67" s="7"/>
      <c r="S67" s="7">
        <f t="shared" si="0"/>
        <v>31426849315</v>
      </c>
    </row>
    <row r="68" spans="1:19" ht="18.75" x14ac:dyDescent="0.45">
      <c r="A68" s="2" t="s">
        <v>173</v>
      </c>
      <c r="C68" s="4">
        <v>8</v>
      </c>
      <c r="D68" s="3"/>
      <c r="E68" s="7">
        <v>0</v>
      </c>
      <c r="F68" s="3"/>
      <c r="G68" s="4">
        <v>22</v>
      </c>
      <c r="H68" s="3"/>
      <c r="I68" s="7">
        <v>9643835618</v>
      </c>
      <c r="J68" s="7"/>
      <c r="K68" s="7">
        <v>-133051064</v>
      </c>
      <c r="L68" s="7"/>
      <c r="M68" s="7">
        <v>9776886682</v>
      </c>
      <c r="N68" s="7"/>
      <c r="O68" s="7">
        <v>37369863014</v>
      </c>
      <c r="P68" s="7"/>
      <c r="Q68" s="7">
        <v>0</v>
      </c>
      <c r="R68" s="7"/>
      <c r="S68" s="7">
        <f t="shared" si="0"/>
        <v>37369863014</v>
      </c>
    </row>
    <row r="69" spans="1:19" ht="18.75" x14ac:dyDescent="0.45">
      <c r="A69" s="2" t="s">
        <v>170</v>
      </c>
      <c r="C69" s="4">
        <v>8</v>
      </c>
      <c r="D69" s="3"/>
      <c r="E69" s="7">
        <v>0</v>
      </c>
      <c r="F69" s="3"/>
      <c r="G69" s="4">
        <v>23</v>
      </c>
      <c r="H69" s="3"/>
      <c r="I69" s="7">
        <v>20794520538</v>
      </c>
      <c r="J69" s="7"/>
      <c r="K69" s="7">
        <v>-175085968</v>
      </c>
      <c r="L69" s="7"/>
      <c r="M69" s="7">
        <v>20969606506</v>
      </c>
      <c r="N69" s="7"/>
      <c r="O69" s="7">
        <v>64273972572</v>
      </c>
      <c r="P69" s="7"/>
      <c r="Q69" s="7">
        <v>42998733</v>
      </c>
      <c r="R69" s="7"/>
      <c r="S69" s="7">
        <f t="shared" si="0"/>
        <v>64230973839</v>
      </c>
    </row>
    <row r="70" spans="1:19" ht="18.75" x14ac:dyDescent="0.45">
      <c r="A70" s="2" t="s">
        <v>194</v>
      </c>
      <c r="C70" s="4">
        <v>8</v>
      </c>
      <c r="D70" s="3"/>
      <c r="E70" s="7">
        <v>0</v>
      </c>
      <c r="F70" s="3"/>
      <c r="G70" s="4">
        <v>20</v>
      </c>
      <c r="H70" s="3"/>
      <c r="I70" s="7">
        <v>84246575327</v>
      </c>
      <c r="J70" s="7"/>
      <c r="K70" s="7">
        <v>-2103287</v>
      </c>
      <c r="L70" s="7"/>
      <c r="M70" s="7">
        <v>84248678614</v>
      </c>
      <c r="N70" s="7"/>
      <c r="O70" s="7">
        <v>147260273948</v>
      </c>
      <c r="P70" s="7"/>
      <c r="Q70" s="7">
        <v>14637002</v>
      </c>
      <c r="R70" s="7"/>
      <c r="S70" s="7">
        <f t="shared" si="0"/>
        <v>147245636946</v>
      </c>
    </row>
    <row r="71" spans="1:19" ht="18.75" x14ac:dyDescent="0.45">
      <c r="A71" s="2" t="s">
        <v>167</v>
      </c>
      <c r="C71" s="4">
        <v>16</v>
      </c>
      <c r="D71" s="3"/>
      <c r="E71" s="7">
        <v>0</v>
      </c>
      <c r="F71" s="3"/>
      <c r="G71" s="4">
        <v>22</v>
      </c>
      <c r="H71" s="3"/>
      <c r="I71" s="7">
        <v>6780821910</v>
      </c>
      <c r="J71" s="7"/>
      <c r="K71" s="7">
        <v>-64768515</v>
      </c>
      <c r="L71" s="7"/>
      <c r="M71" s="7">
        <v>6845590425</v>
      </c>
      <c r="N71" s="7"/>
      <c r="O71" s="7">
        <v>13561643820</v>
      </c>
      <c r="P71" s="7"/>
      <c r="Q71" s="7">
        <v>0</v>
      </c>
      <c r="R71" s="7"/>
      <c r="S71" s="7">
        <f t="shared" si="0"/>
        <v>13561643820</v>
      </c>
    </row>
    <row r="72" spans="1:19" ht="18.75" x14ac:dyDescent="0.45">
      <c r="A72" s="2" t="s">
        <v>170</v>
      </c>
      <c r="C72" s="4">
        <v>30</v>
      </c>
      <c r="D72" s="3"/>
      <c r="E72" s="7">
        <v>0</v>
      </c>
      <c r="F72" s="3"/>
      <c r="G72" s="4">
        <v>23</v>
      </c>
      <c r="H72" s="3"/>
      <c r="I72" s="7">
        <v>23441095873</v>
      </c>
      <c r="J72" s="7"/>
      <c r="K72" s="7">
        <v>0</v>
      </c>
      <c r="L72" s="7"/>
      <c r="M72" s="7">
        <v>23441095873</v>
      </c>
      <c r="N72" s="7"/>
      <c r="O72" s="7">
        <v>24197260256</v>
      </c>
      <c r="P72" s="7"/>
      <c r="Q72" s="7">
        <v>14029401</v>
      </c>
      <c r="R72" s="7"/>
      <c r="S72" s="7">
        <f t="shared" si="0"/>
        <v>24183230855</v>
      </c>
    </row>
    <row r="73" spans="1:19" ht="18.75" x14ac:dyDescent="0.45">
      <c r="A73" s="2" t="s">
        <v>194</v>
      </c>
      <c r="C73" s="4">
        <v>1</v>
      </c>
      <c r="D73" s="3"/>
      <c r="E73" s="7">
        <v>0</v>
      </c>
      <c r="F73" s="3"/>
      <c r="G73" s="4">
        <v>20</v>
      </c>
      <c r="H73" s="3"/>
      <c r="I73" s="7">
        <v>25253424653</v>
      </c>
      <c r="J73" s="7"/>
      <c r="K73" s="7">
        <v>900239</v>
      </c>
      <c r="L73" s="7"/>
      <c r="M73" s="7">
        <v>25252524414</v>
      </c>
      <c r="N73" s="7"/>
      <c r="O73" s="7">
        <v>26054794516</v>
      </c>
      <c r="P73" s="7"/>
      <c r="Q73" s="7">
        <v>900239</v>
      </c>
      <c r="R73" s="7"/>
      <c r="S73" s="7">
        <f t="shared" ref="S73:S80" si="1">O73-Q73</f>
        <v>26053894277</v>
      </c>
    </row>
    <row r="74" spans="1:19" ht="18.75" x14ac:dyDescent="0.45">
      <c r="A74" s="2" t="s">
        <v>170</v>
      </c>
      <c r="C74" s="4">
        <v>1</v>
      </c>
      <c r="D74" s="3"/>
      <c r="E74" s="7">
        <v>0</v>
      </c>
      <c r="F74" s="3"/>
      <c r="G74" s="4">
        <v>23</v>
      </c>
      <c r="H74" s="3"/>
      <c r="I74" s="7">
        <v>2646575340</v>
      </c>
      <c r="J74" s="7"/>
      <c r="K74" s="7">
        <v>1666655</v>
      </c>
      <c r="L74" s="7"/>
      <c r="M74" s="7">
        <v>2644908685</v>
      </c>
      <c r="N74" s="7"/>
      <c r="O74" s="7">
        <v>2646575340</v>
      </c>
      <c r="P74" s="7"/>
      <c r="Q74" s="7">
        <v>1666655</v>
      </c>
      <c r="R74" s="7"/>
      <c r="S74" s="7">
        <f t="shared" si="1"/>
        <v>2644908685</v>
      </c>
    </row>
    <row r="75" spans="1:19" ht="18.75" x14ac:dyDescent="0.45">
      <c r="A75" s="2" t="s">
        <v>167</v>
      </c>
      <c r="C75" s="4">
        <v>5</v>
      </c>
      <c r="D75" s="3"/>
      <c r="E75" s="7">
        <v>0</v>
      </c>
      <c r="F75" s="3"/>
      <c r="G75" s="4">
        <v>22.5</v>
      </c>
      <c r="H75" s="3"/>
      <c r="I75" s="7">
        <v>38733410950</v>
      </c>
      <c r="J75" s="7"/>
      <c r="K75" s="7">
        <v>117627929</v>
      </c>
      <c r="L75" s="7"/>
      <c r="M75" s="7">
        <v>38615783021</v>
      </c>
      <c r="N75" s="7"/>
      <c r="O75" s="7">
        <v>38733410950</v>
      </c>
      <c r="P75" s="7"/>
      <c r="Q75" s="7">
        <v>117627929</v>
      </c>
      <c r="R75" s="7"/>
      <c r="S75" s="7">
        <f t="shared" si="1"/>
        <v>38615783021</v>
      </c>
    </row>
    <row r="76" spans="1:19" ht="18.75" x14ac:dyDescent="0.45">
      <c r="A76" s="2" t="s">
        <v>176</v>
      </c>
      <c r="C76" s="4">
        <v>5</v>
      </c>
      <c r="D76" s="3"/>
      <c r="E76" s="7">
        <v>0</v>
      </c>
      <c r="F76" s="3"/>
      <c r="G76" s="4">
        <v>22</v>
      </c>
      <c r="H76" s="3"/>
      <c r="I76" s="7">
        <v>21939726016</v>
      </c>
      <c r="J76" s="7"/>
      <c r="K76" s="7">
        <v>64678133</v>
      </c>
      <c r="L76" s="7"/>
      <c r="M76" s="7">
        <v>21875047883</v>
      </c>
      <c r="N76" s="7"/>
      <c r="O76" s="7">
        <v>21939726016</v>
      </c>
      <c r="P76" s="7"/>
      <c r="Q76" s="7">
        <v>64678133</v>
      </c>
      <c r="R76" s="7"/>
      <c r="S76" s="7">
        <f t="shared" si="1"/>
        <v>21875047883</v>
      </c>
    </row>
    <row r="77" spans="1:19" ht="18.75" x14ac:dyDescent="0.45">
      <c r="A77" s="2" t="s">
        <v>206</v>
      </c>
      <c r="C77" s="4">
        <v>11</v>
      </c>
      <c r="D77" s="3"/>
      <c r="E77" s="7">
        <v>0</v>
      </c>
      <c r="F77" s="3"/>
      <c r="G77" s="4">
        <v>21</v>
      </c>
      <c r="H77" s="3"/>
      <c r="I77" s="7">
        <v>1265753420</v>
      </c>
      <c r="J77" s="7"/>
      <c r="K77" s="7">
        <v>7960280</v>
      </c>
      <c r="L77" s="7"/>
      <c r="M77" s="7">
        <v>1257793140</v>
      </c>
      <c r="N77" s="7"/>
      <c r="O77" s="7">
        <v>1265753420</v>
      </c>
      <c r="P77" s="7"/>
      <c r="Q77" s="7">
        <v>7960280</v>
      </c>
      <c r="R77" s="7"/>
      <c r="S77" s="7">
        <f t="shared" si="1"/>
        <v>1257793140</v>
      </c>
    </row>
    <row r="78" spans="1:19" ht="18.75" x14ac:dyDescent="0.45">
      <c r="A78" s="2" t="s">
        <v>208</v>
      </c>
      <c r="C78" s="4">
        <v>15</v>
      </c>
      <c r="D78" s="3"/>
      <c r="E78" s="7">
        <v>0</v>
      </c>
      <c r="F78" s="3"/>
      <c r="G78" s="4">
        <v>22.5</v>
      </c>
      <c r="H78" s="3"/>
      <c r="I78" s="7">
        <v>7074849313</v>
      </c>
      <c r="J78" s="7"/>
      <c r="K78" s="7">
        <v>64818776</v>
      </c>
      <c r="L78" s="7"/>
      <c r="M78" s="7">
        <v>7010030537</v>
      </c>
      <c r="N78" s="7"/>
      <c r="O78" s="7">
        <v>7074849313</v>
      </c>
      <c r="P78" s="7"/>
      <c r="Q78" s="7">
        <v>64818776</v>
      </c>
      <c r="R78" s="7"/>
      <c r="S78" s="7">
        <f t="shared" si="1"/>
        <v>7010030537</v>
      </c>
    </row>
    <row r="79" spans="1:19" ht="18.75" x14ac:dyDescent="0.45">
      <c r="A79" s="2" t="s">
        <v>167</v>
      </c>
      <c r="C79" s="4">
        <v>21</v>
      </c>
      <c r="D79" s="3"/>
      <c r="E79" s="7">
        <v>0</v>
      </c>
      <c r="F79" s="3"/>
      <c r="G79" s="4">
        <v>22.5</v>
      </c>
      <c r="H79" s="3"/>
      <c r="I79" s="7">
        <v>6657534240</v>
      </c>
      <c r="J79" s="7"/>
      <c r="K79" s="7">
        <v>85081748</v>
      </c>
      <c r="L79" s="7"/>
      <c r="M79" s="7">
        <v>6572452492</v>
      </c>
      <c r="N79" s="7"/>
      <c r="O79" s="7">
        <v>6657534240</v>
      </c>
      <c r="P79" s="7"/>
      <c r="Q79" s="7">
        <v>85081748</v>
      </c>
      <c r="R79" s="7"/>
      <c r="S79" s="7">
        <f t="shared" si="1"/>
        <v>6572452492</v>
      </c>
    </row>
    <row r="80" spans="1:19" ht="18.75" x14ac:dyDescent="0.45">
      <c r="A80" s="2" t="s">
        <v>170</v>
      </c>
      <c r="C80" s="4">
        <v>26</v>
      </c>
      <c r="D80" s="3"/>
      <c r="E80" s="7">
        <v>0</v>
      </c>
      <c r="F80" s="3"/>
      <c r="G80" s="4">
        <v>23</v>
      </c>
      <c r="H80" s="3"/>
      <c r="I80" s="7">
        <v>1512328765</v>
      </c>
      <c r="J80" s="7"/>
      <c r="K80" s="7">
        <v>24377934</v>
      </c>
      <c r="L80" s="7"/>
      <c r="M80" s="7">
        <v>1487950831</v>
      </c>
      <c r="N80" s="7"/>
      <c r="O80" s="7">
        <v>1512328765</v>
      </c>
      <c r="P80" s="7"/>
      <c r="Q80" s="7">
        <v>24377934</v>
      </c>
      <c r="R80" s="7"/>
      <c r="S80" s="7">
        <f t="shared" si="1"/>
        <v>1487950831</v>
      </c>
    </row>
    <row r="81" spans="9:19" ht="18.75" thickBot="1" x14ac:dyDescent="0.45">
      <c r="I81" s="12">
        <f>SUM(I8:I80)</f>
        <v>809128782454</v>
      </c>
      <c r="J81" s="9"/>
      <c r="K81" s="12">
        <f>SUM(K8:K80)</f>
        <v>-104712461</v>
      </c>
      <c r="L81" s="9"/>
      <c r="M81" s="12">
        <f>SUM(M8:M80)</f>
        <v>809233494915</v>
      </c>
      <c r="N81" s="9"/>
      <c r="O81" s="44">
        <f>SUM(O8:O80)</f>
        <v>4136851016179</v>
      </c>
      <c r="P81" s="9"/>
      <c r="Q81" s="12">
        <f>SUM(Q8:Q80)</f>
        <v>443450108</v>
      </c>
      <c r="R81" s="9"/>
      <c r="S81" s="8">
        <f>SUM(S8:S80)</f>
        <v>4136407566071</v>
      </c>
    </row>
    <row r="82" spans="9:19" ht="18.75" thickTop="1" x14ac:dyDescent="0.4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paperSize="9"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6"/>
  <sheetViews>
    <sheetView rightToLeft="1" view="pageBreakPreview" zoomScale="70" zoomScaleNormal="100" zoomScaleSheetLayoutView="70" workbookViewId="0">
      <selection activeCell="G15" sqref="G15"/>
    </sheetView>
  </sheetViews>
  <sheetFormatPr defaultRowHeight="18" x14ac:dyDescent="0.4"/>
  <cols>
    <col min="1" max="1" width="28" style="1" bestFit="1" customWidth="1"/>
    <col min="2" max="2" width="1" style="1" customWidth="1"/>
    <col min="3" max="3" width="15.7109375" style="1" bestFit="1" customWidth="1"/>
    <col min="4" max="4" width="1" style="1" customWidth="1"/>
    <col min="5" max="5" width="40.85546875" style="1" bestFit="1" customWidth="1"/>
    <col min="6" max="6" width="1" style="1" customWidth="1"/>
    <col min="7" max="7" width="27.42578125" style="1" bestFit="1" customWidth="1"/>
    <col min="8" max="8" width="1" style="1" customWidth="1"/>
    <col min="9" max="9" width="27.285156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29.42578125" style="1" bestFit="1" customWidth="1"/>
    <col min="14" max="14" width="1" style="1" customWidth="1"/>
    <col min="15" max="15" width="27.28515625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29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1:19" ht="27.75" x14ac:dyDescent="0.4">
      <c r="A3" s="48" t="s">
        <v>215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</row>
    <row r="4" spans="1:19" ht="27.75" x14ac:dyDescent="0.4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</row>
    <row r="6" spans="1:19" ht="27.75" x14ac:dyDescent="0.4">
      <c r="A6" s="45" t="s">
        <v>3</v>
      </c>
      <c r="C6" s="46" t="s">
        <v>236</v>
      </c>
      <c r="D6" s="46" t="s">
        <v>236</v>
      </c>
      <c r="E6" s="46" t="s">
        <v>236</v>
      </c>
      <c r="F6" s="46" t="s">
        <v>236</v>
      </c>
      <c r="G6" s="46" t="s">
        <v>236</v>
      </c>
      <c r="I6" s="46" t="s">
        <v>217</v>
      </c>
      <c r="J6" s="46" t="s">
        <v>217</v>
      </c>
      <c r="K6" s="46" t="s">
        <v>217</v>
      </c>
      <c r="L6" s="46" t="s">
        <v>217</v>
      </c>
      <c r="M6" s="46" t="s">
        <v>217</v>
      </c>
      <c r="O6" s="46" t="s">
        <v>218</v>
      </c>
      <c r="P6" s="46" t="s">
        <v>218</v>
      </c>
      <c r="Q6" s="46" t="s">
        <v>218</v>
      </c>
      <c r="R6" s="46" t="s">
        <v>218</v>
      </c>
      <c r="S6" s="46" t="s">
        <v>218</v>
      </c>
    </row>
    <row r="7" spans="1:19" ht="27.75" x14ac:dyDescent="0.4">
      <c r="A7" s="46" t="s">
        <v>3</v>
      </c>
      <c r="C7" s="49" t="s">
        <v>237</v>
      </c>
      <c r="E7" s="49" t="s">
        <v>238</v>
      </c>
      <c r="G7" s="49" t="s">
        <v>239</v>
      </c>
      <c r="I7" s="49" t="s">
        <v>240</v>
      </c>
      <c r="K7" s="49" t="s">
        <v>222</v>
      </c>
      <c r="M7" s="49" t="s">
        <v>241</v>
      </c>
      <c r="O7" s="49" t="s">
        <v>240</v>
      </c>
      <c r="Q7" s="49" t="s">
        <v>222</v>
      </c>
      <c r="S7" s="49" t="s">
        <v>241</v>
      </c>
    </row>
    <row r="8" spans="1:19" ht="18.75" x14ac:dyDescent="0.45">
      <c r="A8" s="2" t="s">
        <v>21</v>
      </c>
      <c r="C8" s="3" t="s">
        <v>242</v>
      </c>
      <c r="D8" s="3"/>
      <c r="E8" s="4">
        <v>56139402</v>
      </c>
      <c r="F8" s="3"/>
      <c r="G8" s="4">
        <v>720</v>
      </c>
      <c r="H8" s="3"/>
      <c r="I8" s="4">
        <v>0</v>
      </c>
      <c r="J8" s="3"/>
      <c r="K8" s="4">
        <v>0</v>
      </c>
      <c r="L8" s="3"/>
      <c r="M8" s="4">
        <v>0</v>
      </c>
      <c r="N8" s="3"/>
      <c r="O8" s="5">
        <v>40420369440</v>
      </c>
      <c r="P8" s="3"/>
      <c r="Q8" s="4">
        <v>3628761346</v>
      </c>
      <c r="R8" s="3"/>
      <c r="S8" s="4">
        <f>O8-Q8</f>
        <v>36791608094</v>
      </c>
    </row>
    <row r="9" spans="1:19" ht="18.75" x14ac:dyDescent="0.45">
      <c r="A9" s="2" t="s">
        <v>243</v>
      </c>
      <c r="C9" s="3" t="s">
        <v>77</v>
      </c>
      <c r="D9" s="3"/>
      <c r="E9" s="4">
        <v>1800000</v>
      </c>
      <c r="F9" s="3"/>
      <c r="G9" s="4">
        <v>1930</v>
      </c>
      <c r="H9" s="3"/>
      <c r="I9" s="4">
        <v>0</v>
      </c>
      <c r="J9" s="3"/>
      <c r="K9" s="4">
        <v>0</v>
      </c>
      <c r="L9" s="3"/>
      <c r="M9" s="4">
        <v>0</v>
      </c>
      <c r="N9" s="3"/>
      <c r="O9" s="5">
        <v>3474000000</v>
      </c>
      <c r="P9" s="3"/>
      <c r="Q9" s="4">
        <v>0</v>
      </c>
      <c r="R9" s="3"/>
      <c r="S9" s="4">
        <f t="shared" ref="S9:S14" si="0">O9-Q9</f>
        <v>3474000000</v>
      </c>
    </row>
    <row r="10" spans="1:19" ht="18.75" x14ac:dyDescent="0.45">
      <c r="A10" s="2" t="s">
        <v>18</v>
      </c>
      <c r="C10" s="3" t="s">
        <v>244</v>
      </c>
      <c r="D10" s="3"/>
      <c r="E10" s="4">
        <v>59405940</v>
      </c>
      <c r="F10" s="3"/>
      <c r="G10" s="4">
        <v>300</v>
      </c>
      <c r="H10" s="3"/>
      <c r="I10" s="4">
        <v>17821782000</v>
      </c>
      <c r="J10" s="3"/>
      <c r="K10" s="4">
        <v>2525014381</v>
      </c>
      <c r="L10" s="3"/>
      <c r="M10" s="4">
        <v>15296767619</v>
      </c>
      <c r="N10" s="3"/>
      <c r="O10" s="5">
        <v>17821782000</v>
      </c>
      <c r="P10" s="3"/>
      <c r="Q10" s="4">
        <v>2525014381</v>
      </c>
      <c r="R10" s="3"/>
      <c r="S10" s="4">
        <f t="shared" si="0"/>
        <v>15296767619</v>
      </c>
    </row>
    <row r="11" spans="1:19" ht="18.75" x14ac:dyDescent="0.45">
      <c r="A11" s="2" t="s">
        <v>19</v>
      </c>
      <c r="C11" s="3" t="s">
        <v>245</v>
      </c>
      <c r="D11" s="3"/>
      <c r="E11" s="4">
        <v>5487000</v>
      </c>
      <c r="F11" s="3"/>
      <c r="G11" s="4">
        <v>17500</v>
      </c>
      <c r="H11" s="3"/>
      <c r="I11" s="4">
        <v>96022500000</v>
      </c>
      <c r="J11" s="3"/>
      <c r="K11" s="4">
        <v>13264028926</v>
      </c>
      <c r="L11" s="3"/>
      <c r="M11" s="4">
        <v>82758471074</v>
      </c>
      <c r="N11" s="3"/>
      <c r="O11" s="5">
        <v>96022500000</v>
      </c>
      <c r="P11" s="3"/>
      <c r="Q11" s="4">
        <v>13264028926</v>
      </c>
      <c r="R11" s="3"/>
      <c r="S11" s="4">
        <f t="shared" si="0"/>
        <v>82758471074</v>
      </c>
    </row>
    <row r="12" spans="1:19" ht="18.75" x14ac:dyDescent="0.45">
      <c r="A12" s="2" t="s">
        <v>246</v>
      </c>
      <c r="C12" s="3" t="s">
        <v>247</v>
      </c>
      <c r="D12" s="3"/>
      <c r="E12" s="4">
        <v>325402</v>
      </c>
      <c r="F12" s="3"/>
      <c r="G12" s="4">
        <v>430</v>
      </c>
      <c r="H12" s="3"/>
      <c r="I12" s="4">
        <v>0</v>
      </c>
      <c r="J12" s="3"/>
      <c r="K12" s="4">
        <v>0</v>
      </c>
      <c r="L12" s="3"/>
      <c r="M12" s="4">
        <v>0</v>
      </c>
      <c r="N12" s="3"/>
      <c r="O12" s="5">
        <v>139922860</v>
      </c>
      <c r="P12" s="3"/>
      <c r="Q12" s="4">
        <v>6314374</v>
      </c>
      <c r="R12" s="3"/>
      <c r="S12" s="4">
        <f t="shared" si="0"/>
        <v>133608486</v>
      </c>
    </row>
    <row r="13" spans="1:19" ht="18.75" x14ac:dyDescent="0.45">
      <c r="A13" s="2" t="s">
        <v>15</v>
      </c>
      <c r="C13" s="3" t="s">
        <v>248</v>
      </c>
      <c r="D13" s="3"/>
      <c r="E13" s="4">
        <v>2500000</v>
      </c>
      <c r="F13" s="3"/>
      <c r="G13" s="4">
        <v>1700</v>
      </c>
      <c r="H13" s="3"/>
      <c r="I13" s="4">
        <v>0</v>
      </c>
      <c r="J13" s="3"/>
      <c r="K13" s="4">
        <v>0</v>
      </c>
      <c r="L13" s="3"/>
      <c r="M13" s="4">
        <v>0</v>
      </c>
      <c r="N13" s="3"/>
      <c r="O13" s="5">
        <v>4250000000</v>
      </c>
      <c r="P13" s="3"/>
      <c r="Q13" s="4">
        <v>254507405</v>
      </c>
      <c r="R13" s="3"/>
      <c r="S13" s="4">
        <f t="shared" si="0"/>
        <v>3995492595</v>
      </c>
    </row>
    <row r="14" spans="1:19" ht="18.75" x14ac:dyDescent="0.45">
      <c r="A14" s="2" t="s">
        <v>303</v>
      </c>
      <c r="C14" s="3" t="s">
        <v>305</v>
      </c>
      <c r="D14" s="3"/>
      <c r="E14" s="4">
        <v>487840</v>
      </c>
      <c r="F14" s="3"/>
      <c r="G14" s="4">
        <v>2103</v>
      </c>
      <c r="H14" s="3"/>
      <c r="I14" s="4">
        <v>0</v>
      </c>
      <c r="J14" s="3"/>
      <c r="K14" s="4">
        <v>0</v>
      </c>
      <c r="L14" s="3"/>
      <c r="M14" s="4">
        <v>0</v>
      </c>
      <c r="N14" s="3"/>
      <c r="O14" s="5">
        <v>1025440500</v>
      </c>
      <c r="P14" s="3"/>
      <c r="Q14" s="4">
        <v>0</v>
      </c>
      <c r="R14" s="3"/>
      <c r="S14" s="4">
        <f t="shared" si="0"/>
        <v>1025440500</v>
      </c>
    </row>
    <row r="15" spans="1:19" ht="18.75" thickBot="1" x14ac:dyDescent="0.45">
      <c r="I15" s="16">
        <f>SUM(I8:I14)</f>
        <v>113844282000</v>
      </c>
      <c r="K15" s="16">
        <f>SUM(K8:K14)</f>
        <v>15789043307</v>
      </c>
      <c r="M15" s="16">
        <f>SUM(M8:M14)</f>
        <v>98055238693</v>
      </c>
      <c r="O15" s="16">
        <f>SUM(O8:O14)</f>
        <v>163154014800</v>
      </c>
      <c r="Q15" s="15">
        <f>SUM(Q8:Q14)</f>
        <v>19678626432</v>
      </c>
      <c r="S15" s="15">
        <f>SUM(S8:S14)</f>
        <v>143475388368</v>
      </c>
    </row>
    <row r="16" spans="1:19" ht="18.75" thickTop="1" x14ac:dyDescent="0.4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3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46"/>
  <sheetViews>
    <sheetView rightToLeft="1" view="pageBreakPreview" zoomScale="60" zoomScaleNormal="100" workbookViewId="0">
      <selection activeCell="I19" sqref="I19"/>
    </sheetView>
  </sheetViews>
  <sheetFormatPr defaultRowHeight="18" x14ac:dyDescent="0.4"/>
  <cols>
    <col min="1" max="1" width="34.7109375" style="1" bestFit="1" customWidth="1"/>
    <col min="2" max="2" width="1" style="1" customWidth="1"/>
    <col min="3" max="3" width="9.140625" style="1" customWidth="1"/>
    <col min="4" max="4" width="1" style="1" customWidth="1"/>
    <col min="5" max="5" width="17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38.5703125" style="1" bestFit="1" customWidth="1"/>
    <col min="10" max="10" width="1" style="1" customWidth="1"/>
    <col min="11" max="11" width="9.140625" style="1" customWidth="1"/>
    <col min="12" max="12" width="1" style="1" customWidth="1"/>
    <col min="13" max="13" width="17" style="1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38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spans="1:17" ht="27.75" x14ac:dyDescent="0.4">
      <c r="A3" s="48" t="s">
        <v>215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7" ht="27.75" x14ac:dyDescent="0.4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</row>
    <row r="6" spans="1:17" ht="27.75" x14ac:dyDescent="0.4">
      <c r="A6" s="45" t="s">
        <v>3</v>
      </c>
      <c r="C6" s="46" t="s">
        <v>217</v>
      </c>
      <c r="D6" s="46" t="s">
        <v>217</v>
      </c>
      <c r="E6" s="46" t="s">
        <v>217</v>
      </c>
      <c r="F6" s="46" t="s">
        <v>217</v>
      </c>
      <c r="G6" s="46" t="s">
        <v>217</v>
      </c>
      <c r="H6" s="46" t="s">
        <v>217</v>
      </c>
      <c r="I6" s="46" t="s">
        <v>217</v>
      </c>
      <c r="K6" s="46" t="s">
        <v>218</v>
      </c>
      <c r="L6" s="46" t="s">
        <v>218</v>
      </c>
      <c r="M6" s="46" t="s">
        <v>218</v>
      </c>
      <c r="N6" s="46" t="s">
        <v>218</v>
      </c>
      <c r="O6" s="46" t="s">
        <v>218</v>
      </c>
      <c r="P6" s="46" t="s">
        <v>218</v>
      </c>
      <c r="Q6" s="46" t="s">
        <v>218</v>
      </c>
    </row>
    <row r="7" spans="1:17" ht="27.75" x14ac:dyDescent="0.4">
      <c r="A7" s="46" t="s">
        <v>3</v>
      </c>
      <c r="C7" s="49" t="s">
        <v>7</v>
      </c>
      <c r="E7" s="49" t="s">
        <v>249</v>
      </c>
      <c r="G7" s="49" t="s">
        <v>250</v>
      </c>
      <c r="I7" s="49" t="s">
        <v>251</v>
      </c>
      <c r="K7" s="49" t="s">
        <v>7</v>
      </c>
      <c r="M7" s="49" t="s">
        <v>249</v>
      </c>
      <c r="O7" s="49" t="s">
        <v>250</v>
      </c>
      <c r="Q7" s="49" t="s">
        <v>251</v>
      </c>
    </row>
    <row r="8" spans="1:17" ht="18.75" x14ac:dyDescent="0.45">
      <c r="A8" s="2" t="s">
        <v>22</v>
      </c>
      <c r="C8" s="10">
        <v>1066946</v>
      </c>
      <c r="D8" s="10"/>
      <c r="E8" s="10">
        <v>223451573060</v>
      </c>
      <c r="F8" s="10"/>
      <c r="G8" s="10">
        <v>223752873514</v>
      </c>
      <c r="H8" s="10"/>
      <c r="I8" s="10">
        <v>-301300453</v>
      </c>
      <c r="J8" s="10"/>
      <c r="K8" s="10">
        <v>1066946</v>
      </c>
      <c r="L8" s="10"/>
      <c r="M8" s="10">
        <v>223451573060</v>
      </c>
      <c r="N8" s="10"/>
      <c r="O8" s="10">
        <v>223431859024</v>
      </c>
      <c r="P8" s="10"/>
      <c r="Q8" s="10">
        <v>19714036</v>
      </c>
    </row>
    <row r="9" spans="1:17" ht="18.75" x14ac:dyDescent="0.45">
      <c r="A9" s="2" t="s">
        <v>15</v>
      </c>
      <c r="C9" s="10">
        <v>2500000</v>
      </c>
      <c r="D9" s="10"/>
      <c r="E9" s="10">
        <v>47018565000</v>
      </c>
      <c r="F9" s="10"/>
      <c r="G9" s="10">
        <v>46989076191</v>
      </c>
      <c r="H9" s="10"/>
      <c r="I9" s="10">
        <v>29488809</v>
      </c>
      <c r="J9" s="10"/>
      <c r="K9" s="10">
        <v>2500000</v>
      </c>
      <c r="L9" s="10"/>
      <c r="M9" s="10">
        <v>47018565000</v>
      </c>
      <c r="N9" s="10"/>
      <c r="O9" s="10">
        <v>51459112133</v>
      </c>
      <c r="P9" s="10"/>
      <c r="Q9" s="10">
        <v>-4440547133</v>
      </c>
    </row>
    <row r="10" spans="1:17" ht="18.75" x14ac:dyDescent="0.45">
      <c r="A10" s="2" t="s">
        <v>23</v>
      </c>
      <c r="C10" s="10">
        <v>6989940</v>
      </c>
      <c r="D10" s="10"/>
      <c r="E10" s="10">
        <v>102474613624</v>
      </c>
      <c r="F10" s="10"/>
      <c r="G10" s="10">
        <v>102945485600</v>
      </c>
      <c r="H10" s="10"/>
      <c r="I10" s="10">
        <v>-470871975</v>
      </c>
      <c r="J10" s="10"/>
      <c r="K10" s="10">
        <v>6989940</v>
      </c>
      <c r="L10" s="10"/>
      <c r="M10" s="10">
        <v>102474613624</v>
      </c>
      <c r="N10" s="10"/>
      <c r="O10" s="10">
        <v>101587535212</v>
      </c>
      <c r="P10" s="10"/>
      <c r="Q10" s="10">
        <v>887078412</v>
      </c>
    </row>
    <row r="11" spans="1:17" ht="18.75" x14ac:dyDescent="0.45">
      <c r="A11" s="2" t="s">
        <v>19</v>
      </c>
      <c r="C11" s="10">
        <v>5487000</v>
      </c>
      <c r="D11" s="10"/>
      <c r="E11" s="10">
        <v>1057838912168</v>
      </c>
      <c r="F11" s="10"/>
      <c r="G11" s="10">
        <v>1112055174527</v>
      </c>
      <c r="H11" s="10"/>
      <c r="I11" s="10">
        <v>-54216262358</v>
      </c>
      <c r="J11" s="10"/>
      <c r="K11" s="10">
        <v>5487000</v>
      </c>
      <c r="L11" s="10"/>
      <c r="M11" s="10">
        <v>1057838912168</v>
      </c>
      <c r="N11" s="10"/>
      <c r="O11" s="10">
        <v>1007353426816</v>
      </c>
      <c r="P11" s="10"/>
      <c r="Q11" s="10">
        <v>50485485352</v>
      </c>
    </row>
    <row r="12" spans="1:17" ht="18.75" x14ac:dyDescent="0.45">
      <c r="A12" s="2" t="s">
        <v>21</v>
      </c>
      <c r="C12" s="10">
        <v>24196333</v>
      </c>
      <c r="D12" s="10"/>
      <c r="E12" s="10">
        <v>209255573922</v>
      </c>
      <c r="F12" s="10"/>
      <c r="G12" s="10">
        <v>209578700594</v>
      </c>
      <c r="H12" s="10"/>
      <c r="I12" s="10">
        <v>-323126671</v>
      </c>
      <c r="J12" s="10"/>
      <c r="K12" s="10">
        <v>24196333</v>
      </c>
      <c r="L12" s="10"/>
      <c r="M12" s="10">
        <v>209255573922</v>
      </c>
      <c r="N12" s="10"/>
      <c r="O12" s="10">
        <v>229422490397</v>
      </c>
      <c r="P12" s="10"/>
      <c r="Q12" s="10">
        <v>-20166916474</v>
      </c>
    </row>
    <row r="13" spans="1:17" ht="18.75" x14ac:dyDescent="0.45">
      <c r="A13" s="2" t="s">
        <v>18</v>
      </c>
      <c r="C13" s="10">
        <v>59405940</v>
      </c>
      <c r="D13" s="10"/>
      <c r="E13" s="10">
        <v>803467970183</v>
      </c>
      <c r="F13" s="10"/>
      <c r="G13" s="10">
        <v>802345973164</v>
      </c>
      <c r="H13" s="10"/>
      <c r="I13" s="10">
        <v>1121997019</v>
      </c>
      <c r="J13" s="10"/>
      <c r="K13" s="10">
        <v>59405940</v>
      </c>
      <c r="L13" s="10"/>
      <c r="M13" s="10">
        <v>803467970183</v>
      </c>
      <c r="N13" s="10"/>
      <c r="O13" s="10">
        <v>780238653285</v>
      </c>
      <c r="P13" s="10"/>
      <c r="Q13" s="10">
        <v>23229316898</v>
      </c>
    </row>
    <row r="14" spans="1:17" ht="18.75" x14ac:dyDescent="0.45">
      <c r="A14" s="2" t="s">
        <v>16</v>
      </c>
      <c r="C14" s="10">
        <v>38137</v>
      </c>
      <c r="D14" s="10"/>
      <c r="E14" s="10">
        <v>26537059</v>
      </c>
      <c r="F14" s="10"/>
      <c r="G14" s="10">
        <v>26537059</v>
      </c>
      <c r="H14" s="10"/>
      <c r="I14" s="10">
        <v>0</v>
      </c>
      <c r="J14" s="10"/>
      <c r="K14" s="10">
        <v>38137</v>
      </c>
      <c r="L14" s="10"/>
      <c r="M14" s="10">
        <v>26537059</v>
      </c>
      <c r="N14" s="10"/>
      <c r="O14" s="10">
        <v>26537059</v>
      </c>
      <c r="P14" s="10"/>
      <c r="Q14" s="10">
        <v>0</v>
      </c>
    </row>
    <row r="15" spans="1:17" ht="18.75" x14ac:dyDescent="0.45">
      <c r="A15" s="2" t="s">
        <v>25</v>
      </c>
      <c r="C15" s="10">
        <v>7000000</v>
      </c>
      <c r="D15" s="10"/>
      <c r="E15" s="10">
        <v>77397980625</v>
      </c>
      <c r="F15" s="10"/>
      <c r="G15" s="10">
        <v>77673649980</v>
      </c>
      <c r="H15" s="10"/>
      <c r="I15" s="10">
        <v>-275669355</v>
      </c>
      <c r="J15" s="10"/>
      <c r="K15" s="10">
        <v>7000000</v>
      </c>
      <c r="L15" s="10"/>
      <c r="M15" s="10">
        <v>77397980625</v>
      </c>
      <c r="N15" s="10"/>
      <c r="O15" s="10">
        <v>77673649980</v>
      </c>
      <c r="P15" s="10"/>
      <c r="Q15" s="10">
        <v>-275669355</v>
      </c>
    </row>
    <row r="16" spans="1:17" ht="18.75" x14ac:dyDescent="0.45">
      <c r="A16" s="2" t="s">
        <v>17</v>
      </c>
      <c r="C16" s="10">
        <v>108054</v>
      </c>
      <c r="D16" s="10"/>
      <c r="E16" s="10">
        <v>53705539</v>
      </c>
      <c r="F16" s="10"/>
      <c r="G16" s="10">
        <v>53705539</v>
      </c>
      <c r="H16" s="10"/>
      <c r="I16" s="10">
        <v>0</v>
      </c>
      <c r="J16" s="10"/>
      <c r="K16" s="10">
        <v>108054</v>
      </c>
      <c r="L16" s="10"/>
      <c r="M16" s="10">
        <f>53705539-1286</f>
        <v>53704253</v>
      </c>
      <c r="N16" s="10"/>
      <c r="O16" s="10">
        <v>53705539</v>
      </c>
      <c r="P16" s="10"/>
      <c r="Q16" s="10">
        <v>0</v>
      </c>
    </row>
    <row r="17" spans="1:17" ht="18.75" x14ac:dyDescent="0.45">
      <c r="A17" s="2" t="s">
        <v>20</v>
      </c>
      <c r="C17" s="10">
        <v>1400000</v>
      </c>
      <c r="D17" s="10"/>
      <c r="E17" s="10">
        <v>13067781300</v>
      </c>
      <c r="F17" s="10"/>
      <c r="G17" s="10">
        <v>13067781300</v>
      </c>
      <c r="H17" s="10"/>
      <c r="I17" s="10">
        <v>0</v>
      </c>
      <c r="J17" s="10"/>
      <c r="K17" s="10">
        <v>1400000</v>
      </c>
      <c r="L17" s="10"/>
      <c r="M17" s="10">
        <v>13067781300</v>
      </c>
      <c r="N17" s="10"/>
      <c r="O17" s="10">
        <v>13156824235</v>
      </c>
      <c r="P17" s="10"/>
      <c r="Q17" s="10">
        <v>-89042935</v>
      </c>
    </row>
    <row r="18" spans="1:17" ht="18.75" x14ac:dyDescent="0.45">
      <c r="A18" s="2" t="s">
        <v>88</v>
      </c>
      <c r="C18" s="10">
        <v>100</v>
      </c>
      <c r="D18" s="10"/>
      <c r="E18" s="10">
        <v>100981693</v>
      </c>
      <c r="F18" s="10"/>
      <c r="G18" s="10">
        <v>100981693</v>
      </c>
      <c r="H18" s="10"/>
      <c r="I18" s="10">
        <v>0</v>
      </c>
      <c r="J18" s="10"/>
      <c r="K18" s="10">
        <v>100</v>
      </c>
      <c r="L18" s="10"/>
      <c r="M18" s="10">
        <v>100981693</v>
      </c>
      <c r="N18" s="10"/>
      <c r="O18" s="10">
        <v>100981693</v>
      </c>
      <c r="P18" s="10"/>
      <c r="Q18" s="10">
        <v>0</v>
      </c>
    </row>
    <row r="19" spans="1:17" ht="18.75" x14ac:dyDescent="0.45">
      <c r="A19" s="2" t="s">
        <v>120</v>
      </c>
      <c r="C19" s="10">
        <v>1500</v>
      </c>
      <c r="D19" s="10"/>
      <c r="E19" s="10">
        <v>1499726625</v>
      </c>
      <c r="F19" s="10"/>
      <c r="G19" s="10">
        <v>1499726625</v>
      </c>
      <c r="H19" s="10"/>
      <c r="I19" s="10">
        <v>0</v>
      </c>
      <c r="J19" s="10"/>
      <c r="K19" s="10">
        <v>1500</v>
      </c>
      <c r="L19" s="10"/>
      <c r="M19" s="10">
        <v>1499726625</v>
      </c>
      <c r="N19" s="10"/>
      <c r="O19" s="10">
        <v>1499726625</v>
      </c>
      <c r="P19" s="10"/>
      <c r="Q19" s="10">
        <v>0</v>
      </c>
    </row>
    <row r="20" spans="1:17" ht="18.75" x14ac:dyDescent="0.45">
      <c r="A20" s="2" t="s">
        <v>64</v>
      </c>
      <c r="C20" s="10">
        <v>25500</v>
      </c>
      <c r="D20" s="10"/>
      <c r="E20" s="10">
        <v>23221190396</v>
      </c>
      <c r="F20" s="10"/>
      <c r="G20" s="10">
        <v>22800261703</v>
      </c>
      <c r="H20" s="10"/>
      <c r="I20" s="10">
        <v>420928693</v>
      </c>
      <c r="J20" s="10"/>
      <c r="K20" s="10">
        <v>25500</v>
      </c>
      <c r="L20" s="10"/>
      <c r="M20" s="10">
        <v>23221190396</v>
      </c>
      <c r="N20" s="10"/>
      <c r="O20" s="10">
        <v>20187240396</v>
      </c>
      <c r="P20" s="10"/>
      <c r="Q20" s="10">
        <v>3033950000</v>
      </c>
    </row>
    <row r="21" spans="1:17" ht="18.75" x14ac:dyDescent="0.45">
      <c r="A21" s="2" t="s">
        <v>123</v>
      </c>
      <c r="C21" s="10">
        <v>3466000</v>
      </c>
      <c r="D21" s="10"/>
      <c r="E21" s="10">
        <v>3082143360836</v>
      </c>
      <c r="F21" s="10"/>
      <c r="G21" s="10">
        <v>2999947776000</v>
      </c>
      <c r="H21" s="10"/>
      <c r="I21" s="10">
        <v>82195584836</v>
      </c>
      <c r="J21" s="10"/>
      <c r="K21" s="10">
        <v>3466000</v>
      </c>
      <c r="L21" s="10"/>
      <c r="M21" s="10">
        <v>3082143360836</v>
      </c>
      <c r="N21" s="10"/>
      <c r="O21" s="10">
        <v>2999947776000</v>
      </c>
      <c r="P21" s="10"/>
      <c r="Q21" s="10">
        <v>82195584836</v>
      </c>
    </row>
    <row r="22" spans="1:17" ht="18.75" x14ac:dyDescent="0.45">
      <c r="A22" s="2" t="s">
        <v>82</v>
      </c>
      <c r="C22" s="10">
        <v>2000000</v>
      </c>
      <c r="D22" s="10"/>
      <c r="E22" s="10">
        <v>1999637500000</v>
      </c>
      <c r="F22" s="10"/>
      <c r="G22" s="10">
        <v>1999637500000</v>
      </c>
      <c r="H22" s="10"/>
      <c r="I22" s="10">
        <v>0</v>
      </c>
      <c r="J22" s="10"/>
      <c r="K22" s="10">
        <v>2000000</v>
      </c>
      <c r="L22" s="10"/>
      <c r="M22" s="10">
        <v>1999637500000</v>
      </c>
      <c r="N22" s="10"/>
      <c r="O22" s="10">
        <v>2000000000000</v>
      </c>
      <c r="P22" s="10"/>
      <c r="Q22" s="10">
        <v>-362500000</v>
      </c>
    </row>
    <row r="23" spans="1:17" ht="18.75" x14ac:dyDescent="0.45">
      <c r="A23" s="2" t="s">
        <v>55</v>
      </c>
      <c r="C23" s="10">
        <v>154095</v>
      </c>
      <c r="D23" s="10"/>
      <c r="E23" s="10">
        <v>154067070281</v>
      </c>
      <c r="F23" s="10"/>
      <c r="G23" s="10">
        <v>154067070281</v>
      </c>
      <c r="H23" s="10"/>
      <c r="I23" s="10">
        <v>0</v>
      </c>
      <c r="J23" s="10"/>
      <c r="K23" s="10">
        <v>154095</v>
      </c>
      <c r="L23" s="10"/>
      <c r="M23" s="10">
        <v>154067070281</v>
      </c>
      <c r="N23" s="10"/>
      <c r="O23" s="10">
        <v>147466836990</v>
      </c>
      <c r="P23" s="10"/>
      <c r="Q23" s="10">
        <v>6600233291</v>
      </c>
    </row>
    <row r="24" spans="1:17" ht="18.75" x14ac:dyDescent="0.45">
      <c r="A24" s="2" t="s">
        <v>106</v>
      </c>
      <c r="C24" s="10">
        <v>4100</v>
      </c>
      <c r="D24" s="10"/>
      <c r="E24" s="10">
        <v>3951683627</v>
      </c>
      <c r="F24" s="10"/>
      <c r="G24" s="10">
        <v>3812308893</v>
      </c>
      <c r="H24" s="10"/>
      <c r="I24" s="10">
        <v>139374734</v>
      </c>
      <c r="J24" s="10"/>
      <c r="K24" s="10">
        <v>4100</v>
      </c>
      <c r="L24" s="10"/>
      <c r="M24" s="10">
        <v>3951683627</v>
      </c>
      <c r="N24" s="10"/>
      <c r="O24" s="10">
        <v>3812308893</v>
      </c>
      <c r="P24" s="10"/>
      <c r="Q24" s="10">
        <v>139374734</v>
      </c>
    </row>
    <row r="25" spans="1:17" ht="18.75" x14ac:dyDescent="0.45">
      <c r="A25" s="2" t="s">
        <v>52</v>
      </c>
      <c r="C25" s="10">
        <v>2500000</v>
      </c>
      <c r="D25" s="10"/>
      <c r="E25" s="10">
        <v>2499546875000</v>
      </c>
      <c r="F25" s="10"/>
      <c r="G25" s="10">
        <v>2499546875000</v>
      </c>
      <c r="H25" s="10"/>
      <c r="I25" s="10">
        <v>0</v>
      </c>
      <c r="J25" s="10"/>
      <c r="K25" s="10">
        <v>2500000</v>
      </c>
      <c r="L25" s="10"/>
      <c r="M25" s="10">
        <v>2499546875000</v>
      </c>
      <c r="N25" s="10"/>
      <c r="O25" s="10">
        <v>2500000000000</v>
      </c>
      <c r="P25" s="10"/>
      <c r="Q25" s="10">
        <v>-453125000</v>
      </c>
    </row>
    <row r="26" spans="1:17" ht="18.75" x14ac:dyDescent="0.45">
      <c r="A26" s="2" t="s">
        <v>76</v>
      </c>
      <c r="C26" s="10">
        <v>6500000</v>
      </c>
      <c r="D26" s="10"/>
      <c r="E26" s="10">
        <v>6498821875000</v>
      </c>
      <c r="F26" s="10"/>
      <c r="G26" s="10">
        <v>6498821875000</v>
      </c>
      <c r="H26" s="10"/>
      <c r="I26" s="10">
        <v>0</v>
      </c>
      <c r="J26" s="10"/>
      <c r="K26" s="10">
        <v>6500000</v>
      </c>
      <c r="L26" s="10"/>
      <c r="M26" s="10">
        <v>6498821875000</v>
      </c>
      <c r="N26" s="10"/>
      <c r="O26" s="10">
        <v>6500000000000</v>
      </c>
      <c r="P26" s="10"/>
      <c r="Q26" s="10">
        <v>-1178125000</v>
      </c>
    </row>
    <row r="27" spans="1:17" ht="18.75" x14ac:dyDescent="0.45">
      <c r="A27" s="2" t="s">
        <v>46</v>
      </c>
      <c r="C27" s="10">
        <v>3490000</v>
      </c>
      <c r="D27" s="10"/>
      <c r="E27" s="10">
        <v>3717161619383</v>
      </c>
      <c r="F27" s="10"/>
      <c r="G27" s="10">
        <v>3665131430438</v>
      </c>
      <c r="H27" s="10"/>
      <c r="I27" s="10">
        <v>52030188945</v>
      </c>
      <c r="J27" s="10"/>
      <c r="K27" s="10">
        <v>3490000</v>
      </c>
      <c r="L27" s="10"/>
      <c r="M27" s="10">
        <v>3717161619383</v>
      </c>
      <c r="N27" s="10"/>
      <c r="O27" s="10">
        <v>3503188710000</v>
      </c>
      <c r="P27" s="10"/>
      <c r="Q27" s="10">
        <v>213972909383</v>
      </c>
    </row>
    <row r="28" spans="1:17" ht="18.75" x14ac:dyDescent="0.45">
      <c r="A28" s="2" t="s">
        <v>126</v>
      </c>
      <c r="C28" s="10">
        <v>2105500</v>
      </c>
      <c r="D28" s="10"/>
      <c r="E28" s="10">
        <v>2002645425714</v>
      </c>
      <c r="F28" s="10"/>
      <c r="G28" s="10">
        <v>1999993395000</v>
      </c>
      <c r="H28" s="10"/>
      <c r="I28" s="10">
        <v>2652030714</v>
      </c>
      <c r="J28" s="10"/>
      <c r="K28" s="10">
        <v>2105500</v>
      </c>
      <c r="L28" s="10"/>
      <c r="M28" s="10">
        <v>2002645425714</v>
      </c>
      <c r="N28" s="10"/>
      <c r="O28" s="10">
        <v>1999993395000</v>
      </c>
      <c r="P28" s="10"/>
      <c r="Q28" s="10">
        <v>2652030714</v>
      </c>
    </row>
    <row r="29" spans="1:17" ht="18.75" x14ac:dyDescent="0.45">
      <c r="A29" s="2" t="s">
        <v>100</v>
      </c>
      <c r="C29" s="10">
        <v>4333000</v>
      </c>
      <c r="D29" s="10"/>
      <c r="E29" s="10">
        <v>4076440691183</v>
      </c>
      <c r="F29" s="10"/>
      <c r="G29" s="10">
        <v>4060684426523</v>
      </c>
      <c r="H29" s="10"/>
      <c r="I29" s="10">
        <v>15756264660</v>
      </c>
      <c r="J29" s="10"/>
      <c r="K29" s="10">
        <v>4333000</v>
      </c>
      <c r="L29" s="10"/>
      <c r="M29" s="10">
        <v>4076440691183</v>
      </c>
      <c r="N29" s="10"/>
      <c r="O29" s="10">
        <v>4000072280000</v>
      </c>
      <c r="P29" s="10"/>
      <c r="Q29" s="10">
        <v>76368411183</v>
      </c>
    </row>
    <row r="30" spans="1:17" ht="18.75" x14ac:dyDescent="0.45">
      <c r="A30" s="2" t="s">
        <v>79</v>
      </c>
      <c r="C30" s="10">
        <v>2000000</v>
      </c>
      <c r="D30" s="10"/>
      <c r="E30" s="10">
        <v>1999637500000</v>
      </c>
      <c r="F30" s="10"/>
      <c r="G30" s="10">
        <v>1999637500000</v>
      </c>
      <c r="H30" s="10"/>
      <c r="I30" s="10">
        <v>0</v>
      </c>
      <c r="J30" s="10"/>
      <c r="K30" s="10">
        <v>2000000</v>
      </c>
      <c r="L30" s="10"/>
      <c r="M30" s="10">
        <v>1999637500000</v>
      </c>
      <c r="N30" s="10"/>
      <c r="O30" s="10">
        <v>2000000000000</v>
      </c>
      <c r="P30" s="10"/>
      <c r="Q30" s="10">
        <v>-362500000</v>
      </c>
    </row>
    <row r="31" spans="1:17" ht="18.75" x14ac:dyDescent="0.45">
      <c r="A31" s="2" t="s">
        <v>110</v>
      </c>
      <c r="C31" s="10">
        <v>3200000</v>
      </c>
      <c r="D31" s="10"/>
      <c r="E31" s="10">
        <v>3199420000000</v>
      </c>
      <c r="F31" s="10"/>
      <c r="G31" s="10">
        <v>3197471553220</v>
      </c>
      <c r="H31" s="10"/>
      <c r="I31" s="10">
        <v>1948446780</v>
      </c>
      <c r="J31" s="10"/>
      <c r="K31" s="10">
        <v>3200000</v>
      </c>
      <c r="L31" s="10"/>
      <c r="M31" s="10">
        <v>3199420000000</v>
      </c>
      <c r="N31" s="10"/>
      <c r="O31" s="10">
        <v>2946653022320</v>
      </c>
      <c r="P31" s="10"/>
      <c r="Q31" s="10">
        <v>252766977680</v>
      </c>
    </row>
    <row r="32" spans="1:17" ht="18.75" x14ac:dyDescent="0.45">
      <c r="A32" s="2" t="s">
        <v>85</v>
      </c>
      <c r="C32" s="10">
        <v>3000000</v>
      </c>
      <c r="D32" s="10"/>
      <c r="E32" s="10">
        <v>2999456250000</v>
      </c>
      <c r="F32" s="10"/>
      <c r="G32" s="10">
        <v>2999456250000</v>
      </c>
      <c r="H32" s="10"/>
      <c r="I32" s="10">
        <v>0</v>
      </c>
      <c r="J32" s="10"/>
      <c r="K32" s="10">
        <v>3000000</v>
      </c>
      <c r="L32" s="10"/>
      <c r="M32" s="10">
        <v>2999456250000</v>
      </c>
      <c r="N32" s="10"/>
      <c r="O32" s="10">
        <v>3000000000000</v>
      </c>
      <c r="P32" s="10"/>
      <c r="Q32" s="10">
        <v>-543750000</v>
      </c>
    </row>
    <row r="33" spans="1:17" ht="18.75" x14ac:dyDescent="0.45">
      <c r="A33" s="2" t="s">
        <v>113</v>
      </c>
      <c r="C33" s="10">
        <v>539400</v>
      </c>
      <c r="D33" s="10"/>
      <c r="E33" s="10">
        <v>539302233750</v>
      </c>
      <c r="F33" s="10"/>
      <c r="G33" s="10">
        <v>539302233750</v>
      </c>
      <c r="H33" s="10"/>
      <c r="I33" s="10">
        <v>0</v>
      </c>
      <c r="J33" s="10"/>
      <c r="K33" s="10">
        <v>539400</v>
      </c>
      <c r="L33" s="10"/>
      <c r="M33" s="10">
        <v>539302233750</v>
      </c>
      <c r="N33" s="10"/>
      <c r="O33" s="10">
        <v>532566459348</v>
      </c>
      <c r="P33" s="10"/>
      <c r="Q33" s="10">
        <v>6735774402</v>
      </c>
    </row>
    <row r="34" spans="1:17" ht="18.75" x14ac:dyDescent="0.45">
      <c r="A34" s="2" t="s">
        <v>94</v>
      </c>
      <c r="C34" s="10">
        <v>1300000</v>
      </c>
      <c r="D34" s="10"/>
      <c r="E34" s="10">
        <v>1276700056165</v>
      </c>
      <c r="F34" s="10"/>
      <c r="G34" s="10">
        <v>1274364379583</v>
      </c>
      <c r="H34" s="10"/>
      <c r="I34" s="10">
        <v>2335676582</v>
      </c>
      <c r="J34" s="10"/>
      <c r="K34" s="10">
        <v>1300000</v>
      </c>
      <c r="L34" s="10"/>
      <c r="M34" s="10">
        <v>1276700056165</v>
      </c>
      <c r="N34" s="10"/>
      <c r="O34" s="10">
        <v>1273012000000</v>
      </c>
      <c r="P34" s="10"/>
      <c r="Q34" s="10">
        <v>3688056165</v>
      </c>
    </row>
    <row r="35" spans="1:17" ht="18.75" x14ac:dyDescent="0.45">
      <c r="A35" s="2" t="s">
        <v>70</v>
      </c>
      <c r="C35" s="10">
        <v>45170</v>
      </c>
      <c r="D35" s="10"/>
      <c r="E35" s="10">
        <v>35741058758</v>
      </c>
      <c r="F35" s="10"/>
      <c r="G35" s="10">
        <v>35113309558</v>
      </c>
      <c r="H35" s="10"/>
      <c r="I35" s="10">
        <v>627749200</v>
      </c>
      <c r="J35" s="10"/>
      <c r="K35" s="10">
        <v>45170</v>
      </c>
      <c r="L35" s="10"/>
      <c r="M35" s="10">
        <v>35741058758</v>
      </c>
      <c r="N35" s="10"/>
      <c r="O35" s="10">
        <v>30258414668</v>
      </c>
      <c r="P35" s="10"/>
      <c r="Q35" s="10">
        <v>5482644090</v>
      </c>
    </row>
    <row r="36" spans="1:17" ht="18.75" x14ac:dyDescent="0.45">
      <c r="A36" s="2" t="s">
        <v>116</v>
      </c>
      <c r="C36" s="10">
        <v>1993999</v>
      </c>
      <c r="D36" s="10"/>
      <c r="E36" s="10">
        <v>1993637587681</v>
      </c>
      <c r="F36" s="10"/>
      <c r="G36" s="10">
        <v>1993637587681</v>
      </c>
      <c r="H36" s="10"/>
      <c r="I36" s="10">
        <v>0</v>
      </c>
      <c r="J36" s="10"/>
      <c r="K36" s="10">
        <v>1993999</v>
      </c>
      <c r="L36" s="10"/>
      <c r="M36" s="10">
        <v>1993637587681</v>
      </c>
      <c r="N36" s="10"/>
      <c r="O36" s="10">
        <v>1993999000000</v>
      </c>
      <c r="P36" s="10"/>
      <c r="Q36" s="10">
        <v>-361412318</v>
      </c>
    </row>
    <row r="37" spans="1:17" ht="18.75" x14ac:dyDescent="0.45">
      <c r="A37" s="2" t="s">
        <v>61</v>
      </c>
      <c r="C37" s="10">
        <v>166772</v>
      </c>
      <c r="D37" s="10"/>
      <c r="E37" s="10">
        <v>129091480327</v>
      </c>
      <c r="F37" s="10"/>
      <c r="G37" s="10">
        <v>127315680449</v>
      </c>
      <c r="H37" s="10"/>
      <c r="I37" s="10">
        <v>1775799878</v>
      </c>
      <c r="J37" s="10"/>
      <c r="K37" s="10">
        <v>166772</v>
      </c>
      <c r="L37" s="10"/>
      <c r="M37" s="10">
        <v>129091480327</v>
      </c>
      <c r="N37" s="10"/>
      <c r="O37" s="10">
        <v>112467325602</v>
      </c>
      <c r="P37" s="10"/>
      <c r="Q37" s="10">
        <v>16624154725</v>
      </c>
    </row>
    <row r="38" spans="1:17" ht="18.75" x14ac:dyDescent="0.45">
      <c r="A38" s="2" t="s">
        <v>42</v>
      </c>
      <c r="C38" s="10">
        <v>1839750</v>
      </c>
      <c r="D38" s="10"/>
      <c r="E38" s="10">
        <v>652790332886</v>
      </c>
      <c r="F38" s="10"/>
      <c r="G38" s="10">
        <v>631266156236</v>
      </c>
      <c r="H38" s="10"/>
      <c r="I38" s="10">
        <v>21524176650</v>
      </c>
      <c r="J38" s="10"/>
      <c r="K38" s="10">
        <v>1839750</v>
      </c>
      <c r="L38" s="10"/>
      <c r="M38" s="10">
        <v>652790332886</v>
      </c>
      <c r="N38" s="10"/>
      <c r="O38" s="10">
        <v>592479251644</v>
      </c>
      <c r="P38" s="10"/>
      <c r="Q38" s="10">
        <v>60311081242</v>
      </c>
    </row>
    <row r="39" spans="1:17" ht="18.75" x14ac:dyDescent="0.45">
      <c r="A39" s="2" t="s">
        <v>103</v>
      </c>
      <c r="C39" s="10">
        <v>1596900</v>
      </c>
      <c r="D39" s="10"/>
      <c r="E39" s="10">
        <v>1562324946669</v>
      </c>
      <c r="F39" s="10"/>
      <c r="G39" s="10">
        <v>1559468610374</v>
      </c>
      <c r="H39" s="10"/>
      <c r="I39" s="10">
        <v>2856336295</v>
      </c>
      <c r="J39" s="10"/>
      <c r="K39" s="10">
        <v>1596900</v>
      </c>
      <c r="L39" s="10"/>
      <c r="M39" s="10">
        <v>1562324946669</v>
      </c>
      <c r="N39" s="10"/>
      <c r="O39" s="10">
        <v>1582036700666</v>
      </c>
      <c r="P39" s="10"/>
      <c r="Q39" s="10">
        <v>-19711753996</v>
      </c>
    </row>
    <row r="40" spans="1:17" ht="18.75" x14ac:dyDescent="0.45">
      <c r="A40" s="2" t="s">
        <v>67</v>
      </c>
      <c r="C40" s="10">
        <v>156899</v>
      </c>
      <c r="D40" s="10"/>
      <c r="E40" s="10">
        <v>95691042854</v>
      </c>
      <c r="F40" s="10"/>
      <c r="G40" s="10">
        <v>94053314186</v>
      </c>
      <c r="H40" s="10"/>
      <c r="I40" s="10">
        <v>1637728668</v>
      </c>
      <c r="J40" s="10"/>
      <c r="K40" s="10">
        <v>156899</v>
      </c>
      <c r="L40" s="10"/>
      <c r="M40" s="10">
        <v>95691042854</v>
      </c>
      <c r="N40" s="10"/>
      <c r="O40" s="10">
        <v>83637896726</v>
      </c>
      <c r="P40" s="10"/>
      <c r="Q40" s="10">
        <v>12053146128</v>
      </c>
    </row>
    <row r="41" spans="1:17" ht="18.75" x14ac:dyDescent="0.45">
      <c r="A41" s="2" t="s">
        <v>49</v>
      </c>
      <c r="C41" s="10">
        <v>200</v>
      </c>
      <c r="D41" s="10"/>
      <c r="E41" s="10">
        <v>439486541</v>
      </c>
      <c r="F41" s="10"/>
      <c r="G41" s="10">
        <v>433924176</v>
      </c>
      <c r="H41" s="10"/>
      <c r="I41" s="10">
        <v>5562365</v>
      </c>
      <c r="J41" s="10"/>
      <c r="K41" s="10">
        <v>200</v>
      </c>
      <c r="L41" s="10"/>
      <c r="M41" s="10">
        <v>439486541</v>
      </c>
      <c r="N41" s="10"/>
      <c r="O41" s="10">
        <v>402659260</v>
      </c>
      <c r="P41" s="10"/>
      <c r="Q41" s="10">
        <v>36827281</v>
      </c>
    </row>
    <row r="42" spans="1:17" ht="18.75" x14ac:dyDescent="0.45">
      <c r="A42" s="2" t="s">
        <v>119</v>
      </c>
      <c r="C42" s="10">
        <v>1999000</v>
      </c>
      <c r="D42" s="10"/>
      <c r="E42" s="10">
        <v>1998637681250</v>
      </c>
      <c r="F42" s="10"/>
      <c r="G42" s="10">
        <v>1998637681250</v>
      </c>
      <c r="H42" s="10"/>
      <c r="I42" s="10">
        <v>0</v>
      </c>
      <c r="J42" s="10"/>
      <c r="K42" s="10">
        <v>1999000</v>
      </c>
      <c r="L42" s="10"/>
      <c r="M42" s="10">
        <v>1998637681250</v>
      </c>
      <c r="N42" s="10"/>
      <c r="O42" s="10">
        <v>1999000000000</v>
      </c>
      <c r="P42" s="10"/>
      <c r="Q42" s="10">
        <v>-362318750</v>
      </c>
    </row>
    <row r="43" spans="1:17" ht="18.75" x14ac:dyDescent="0.45">
      <c r="A43" s="2" t="s">
        <v>73</v>
      </c>
      <c r="C43" s="10">
        <v>38458</v>
      </c>
      <c r="D43" s="10"/>
      <c r="E43" s="10">
        <v>32237727632</v>
      </c>
      <c r="F43" s="10"/>
      <c r="G43" s="10">
        <v>31775930768</v>
      </c>
      <c r="H43" s="10"/>
      <c r="I43" s="10">
        <v>461796864</v>
      </c>
      <c r="J43" s="10"/>
      <c r="K43" s="10">
        <v>38458</v>
      </c>
      <c r="L43" s="10"/>
      <c r="M43" s="10">
        <v>32237727632</v>
      </c>
      <c r="N43" s="10"/>
      <c r="O43" s="10">
        <v>27498484444</v>
      </c>
      <c r="P43" s="10"/>
      <c r="Q43" s="10">
        <v>4739243188</v>
      </c>
    </row>
    <row r="44" spans="1:17" ht="18.75" x14ac:dyDescent="0.45">
      <c r="A44" s="2" t="s">
        <v>91</v>
      </c>
      <c r="C44" s="10">
        <v>3195000</v>
      </c>
      <c r="D44" s="10"/>
      <c r="E44" s="10">
        <v>2961589149656</v>
      </c>
      <c r="F44" s="10"/>
      <c r="G44" s="10">
        <v>2954018372108</v>
      </c>
      <c r="H44" s="10"/>
      <c r="I44" s="10">
        <v>7570777548</v>
      </c>
      <c r="J44" s="10"/>
      <c r="K44" s="10">
        <v>3195000</v>
      </c>
      <c r="L44" s="10"/>
      <c r="M44" s="10">
        <v>2961589149655</v>
      </c>
      <c r="N44" s="10"/>
      <c r="O44" s="10">
        <v>2936597282778</v>
      </c>
      <c r="P44" s="10"/>
      <c r="Q44" s="10">
        <v>24991866875</v>
      </c>
    </row>
    <row r="45" spans="1:17" ht="18.75" thickBot="1" x14ac:dyDescent="0.45">
      <c r="C45" s="10"/>
      <c r="D45" s="10"/>
      <c r="E45" s="13">
        <f>SUM(E8:E44)</f>
        <v>46069987746387</v>
      </c>
      <c r="F45" s="10"/>
      <c r="G45" s="13">
        <f>SUM(G8:G44)</f>
        <v>45930485067963</v>
      </c>
      <c r="H45" s="10"/>
      <c r="I45" s="13">
        <f>SUM(I8:I44)</f>
        <v>139502678428</v>
      </c>
      <c r="J45" s="10"/>
      <c r="K45" s="10"/>
      <c r="L45" s="10"/>
      <c r="M45" s="13">
        <f>SUM(M8:M44)</f>
        <v>46069987745100</v>
      </c>
      <c r="N45" s="10"/>
      <c r="O45" s="13">
        <f>SUM(O8:O44)</f>
        <v>45271281546733</v>
      </c>
      <c r="P45" s="10"/>
      <c r="Q45" s="13">
        <f>SUM(Q8:Q44)</f>
        <v>798706199654</v>
      </c>
    </row>
    <row r="46" spans="1:17" ht="18.75" thickTop="1" x14ac:dyDescent="0.4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X39"/>
  <sheetViews>
    <sheetView rightToLeft="1" view="pageBreakPreview" zoomScale="60" zoomScaleNormal="100" workbookViewId="0">
      <selection activeCell="K36" sqref="K36"/>
    </sheetView>
  </sheetViews>
  <sheetFormatPr defaultRowHeight="18" x14ac:dyDescent="0.4"/>
  <cols>
    <col min="1" max="1" width="31" style="1" bestFit="1" customWidth="1"/>
    <col min="2" max="2" width="1" style="1" customWidth="1"/>
    <col min="3" max="3" width="9.140625" style="1" customWidth="1"/>
    <col min="4" max="4" width="1" style="1" customWidth="1"/>
    <col min="5" max="5" width="16.140625" style="1" bestFit="1" customWidth="1"/>
    <col min="6" max="6" width="1" style="1" customWidth="1"/>
    <col min="7" max="7" width="16.85546875" style="1" bestFit="1" customWidth="1"/>
    <col min="8" max="8" width="1" style="1" customWidth="1"/>
    <col min="9" max="9" width="33.42578125" style="1" bestFit="1" customWidth="1"/>
    <col min="10" max="10" width="1" style="1" customWidth="1"/>
    <col min="11" max="11" width="10.140625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16.85546875" style="1" bestFit="1" customWidth="1"/>
    <col min="16" max="16" width="1" style="1" customWidth="1"/>
    <col min="17" max="17" width="33.42578125" style="1" bestFit="1" customWidth="1"/>
    <col min="18" max="18" width="1" style="1" customWidth="1"/>
    <col min="19" max="19" width="13.7109375" style="1" customWidth="1"/>
    <col min="20" max="21" width="13" style="1" customWidth="1"/>
    <col min="22" max="22" width="1.7109375" style="1" customWidth="1"/>
    <col min="23" max="23" width="12.85546875" style="1" bestFit="1" customWidth="1"/>
    <col min="24" max="16384" width="9.140625" style="1"/>
  </cols>
  <sheetData>
    <row r="2" spans="1:24" ht="27.75" x14ac:dyDescent="0.4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spans="1:24" ht="27.75" x14ac:dyDescent="0.4">
      <c r="A3" s="48" t="s">
        <v>215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24" ht="27.75" x14ac:dyDescent="0.4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</row>
    <row r="6" spans="1:24" ht="27.75" x14ac:dyDescent="0.4">
      <c r="A6" s="45" t="s">
        <v>3</v>
      </c>
      <c r="C6" s="46" t="s">
        <v>217</v>
      </c>
      <c r="D6" s="46" t="s">
        <v>217</v>
      </c>
      <c r="E6" s="46" t="s">
        <v>217</v>
      </c>
      <c r="F6" s="46" t="s">
        <v>217</v>
      </c>
      <c r="G6" s="46" t="s">
        <v>217</v>
      </c>
      <c r="H6" s="46" t="s">
        <v>217</v>
      </c>
      <c r="I6" s="46" t="s">
        <v>217</v>
      </c>
      <c r="K6" s="46" t="s">
        <v>218</v>
      </c>
      <c r="L6" s="46" t="s">
        <v>218</v>
      </c>
      <c r="M6" s="46" t="s">
        <v>218</v>
      </c>
      <c r="N6" s="46" t="s">
        <v>218</v>
      </c>
      <c r="O6" s="46" t="s">
        <v>218</v>
      </c>
      <c r="P6" s="46" t="s">
        <v>218</v>
      </c>
      <c r="Q6" s="46" t="s">
        <v>218</v>
      </c>
    </row>
    <row r="7" spans="1:24" ht="27.75" x14ac:dyDescent="0.4">
      <c r="A7" s="46" t="s">
        <v>3</v>
      </c>
      <c r="C7" s="49" t="s">
        <v>7</v>
      </c>
      <c r="E7" s="46" t="s">
        <v>249</v>
      </c>
      <c r="G7" s="46" t="s">
        <v>250</v>
      </c>
      <c r="I7" s="46" t="s">
        <v>252</v>
      </c>
      <c r="K7" s="49" t="s">
        <v>7</v>
      </c>
      <c r="M7" s="49" t="s">
        <v>249</v>
      </c>
      <c r="O7" s="49" t="s">
        <v>250</v>
      </c>
      <c r="Q7" s="49" t="s">
        <v>252</v>
      </c>
    </row>
    <row r="8" spans="1:24" ht="18.75" x14ac:dyDescent="0.45">
      <c r="A8" s="2" t="s">
        <v>21</v>
      </c>
      <c r="C8" s="7">
        <v>942142</v>
      </c>
      <c r="D8" s="7"/>
      <c r="E8" s="7">
        <v>8194797885</v>
      </c>
      <c r="F8" s="7"/>
      <c r="G8" s="7">
        <v>8932763698</v>
      </c>
      <c r="H8" s="7"/>
      <c r="I8" s="7">
        <v>-737965813</v>
      </c>
      <c r="J8" s="7"/>
      <c r="K8" s="7">
        <v>31943069</v>
      </c>
      <c r="L8" s="7"/>
      <c r="M8" s="7">
        <v>321557904839</v>
      </c>
      <c r="N8" s="7"/>
      <c r="O8" s="7">
        <v>342830953503</v>
      </c>
      <c r="P8" s="7"/>
      <c r="Q8" s="7">
        <v>-21273048664</v>
      </c>
      <c r="S8" s="7"/>
      <c r="T8" s="22"/>
      <c r="U8" s="22"/>
      <c r="V8" s="22"/>
      <c r="W8" s="7"/>
      <c r="X8" s="22"/>
    </row>
    <row r="9" spans="1:24" ht="18.75" x14ac:dyDescent="0.45">
      <c r="A9" s="2" t="s">
        <v>24</v>
      </c>
      <c r="C9" s="7">
        <v>8328</v>
      </c>
      <c r="D9" s="7"/>
      <c r="E9" s="7">
        <v>175006402</v>
      </c>
      <c r="F9" s="7"/>
      <c r="G9" s="7">
        <v>173108159</v>
      </c>
      <c r="H9" s="7"/>
      <c r="I9" s="7">
        <v>1898243</v>
      </c>
      <c r="J9" s="7"/>
      <c r="K9" s="7">
        <v>8328</v>
      </c>
      <c r="L9" s="7"/>
      <c r="M9" s="7">
        <v>175006402</v>
      </c>
      <c r="N9" s="7"/>
      <c r="O9" s="7">
        <v>173108159</v>
      </c>
      <c r="P9" s="7"/>
      <c r="Q9" s="7">
        <v>1898243</v>
      </c>
      <c r="S9" s="7"/>
      <c r="T9" s="22"/>
      <c r="U9" s="22"/>
      <c r="V9" s="22"/>
      <c r="W9" s="7"/>
      <c r="X9" s="22"/>
    </row>
    <row r="10" spans="1:24" ht="19.5" x14ac:dyDescent="0.5">
      <c r="A10" s="2" t="s">
        <v>253</v>
      </c>
      <c r="C10" s="7">
        <v>0</v>
      </c>
      <c r="D10" s="7"/>
      <c r="E10" s="7">
        <v>0</v>
      </c>
      <c r="F10" s="7"/>
      <c r="G10" s="7">
        <v>0</v>
      </c>
      <c r="H10" s="7"/>
      <c r="I10" s="7">
        <v>0</v>
      </c>
      <c r="J10" s="7"/>
      <c r="K10" s="7">
        <v>300000</v>
      </c>
      <c r="L10" s="7"/>
      <c r="M10" s="7">
        <v>8581548319</v>
      </c>
      <c r="N10" s="7"/>
      <c r="O10" s="7">
        <v>8645634087</v>
      </c>
      <c r="P10" s="7"/>
      <c r="Q10" s="7">
        <v>-64085768</v>
      </c>
      <c r="S10" s="7"/>
      <c r="T10" s="31"/>
      <c r="U10" s="22"/>
      <c r="V10" s="22"/>
      <c r="W10" s="7"/>
      <c r="X10" s="22"/>
    </row>
    <row r="11" spans="1:24" ht="18.75" x14ac:dyDescent="0.45">
      <c r="A11" s="2" t="s">
        <v>254</v>
      </c>
      <c r="C11" s="7">
        <v>0</v>
      </c>
      <c r="D11" s="7"/>
      <c r="E11" s="7">
        <v>0</v>
      </c>
      <c r="F11" s="7"/>
      <c r="G11" s="7">
        <v>0</v>
      </c>
      <c r="H11" s="7"/>
      <c r="I11" s="7">
        <v>0</v>
      </c>
      <c r="J11" s="7"/>
      <c r="K11" s="7">
        <v>25453</v>
      </c>
      <c r="L11" s="7"/>
      <c r="M11" s="7">
        <v>83393927</v>
      </c>
      <c r="N11" s="7"/>
      <c r="O11" s="7">
        <v>25453000</v>
      </c>
      <c r="P11" s="7"/>
      <c r="Q11" s="7">
        <v>57940927</v>
      </c>
      <c r="S11" s="7"/>
      <c r="T11" s="22"/>
      <c r="U11" s="22"/>
      <c r="V11" s="22"/>
      <c r="W11" s="7"/>
      <c r="X11" s="22"/>
    </row>
    <row r="12" spans="1:24" ht="18.75" x14ac:dyDescent="0.45">
      <c r="A12" s="2" t="s">
        <v>255</v>
      </c>
      <c r="C12" s="7">
        <v>0</v>
      </c>
      <c r="D12" s="7"/>
      <c r="E12" s="7">
        <v>0</v>
      </c>
      <c r="F12" s="7"/>
      <c r="G12" s="7">
        <v>0</v>
      </c>
      <c r="H12" s="7"/>
      <c r="I12" s="7">
        <v>0</v>
      </c>
      <c r="J12" s="7"/>
      <c r="K12" s="7">
        <v>62000000</v>
      </c>
      <c r="L12" s="7"/>
      <c r="M12" s="7">
        <v>62056296000</v>
      </c>
      <c r="N12" s="7"/>
      <c r="O12" s="7">
        <v>61631100000</v>
      </c>
      <c r="P12" s="7"/>
      <c r="Q12" s="3">
        <v>0</v>
      </c>
      <c r="S12" s="7"/>
      <c r="T12" s="22"/>
      <c r="U12" s="22"/>
      <c r="V12" s="22"/>
      <c r="W12" s="7"/>
      <c r="X12" s="22"/>
    </row>
    <row r="13" spans="1:24" ht="19.5" x14ac:dyDescent="0.5">
      <c r="A13" s="2" t="s">
        <v>256</v>
      </c>
      <c r="C13" s="7">
        <v>0</v>
      </c>
      <c r="D13" s="7"/>
      <c r="E13" s="7">
        <v>0</v>
      </c>
      <c r="F13" s="7"/>
      <c r="G13" s="7">
        <v>0</v>
      </c>
      <c r="H13" s="7"/>
      <c r="I13" s="7">
        <v>0</v>
      </c>
      <c r="J13" s="7"/>
      <c r="K13" s="7">
        <v>62000000</v>
      </c>
      <c r="L13" s="7"/>
      <c r="M13" s="7">
        <v>64835918160</v>
      </c>
      <c r="N13" s="7"/>
      <c r="O13" s="7">
        <v>61631100000</v>
      </c>
      <c r="P13" s="7"/>
      <c r="Q13" s="7">
        <v>3204818160</v>
      </c>
      <c r="S13" s="7"/>
      <c r="T13" s="31"/>
      <c r="U13" s="31"/>
      <c r="V13" s="22"/>
      <c r="W13" s="7"/>
      <c r="X13" s="22"/>
    </row>
    <row r="14" spans="1:24" ht="18.75" x14ac:dyDescent="0.45">
      <c r="A14" s="2" t="s">
        <v>15</v>
      </c>
      <c r="C14" s="7">
        <v>0</v>
      </c>
      <c r="D14" s="7"/>
      <c r="E14" s="7">
        <v>0</v>
      </c>
      <c r="F14" s="7"/>
      <c r="G14" s="7">
        <v>0</v>
      </c>
      <c r="H14" s="7"/>
      <c r="I14" s="7">
        <v>0</v>
      </c>
      <c r="J14" s="7"/>
      <c r="K14" s="7">
        <v>2500000</v>
      </c>
      <c r="L14" s="7"/>
      <c r="M14" s="7">
        <v>57298578605</v>
      </c>
      <c r="N14" s="7"/>
      <c r="O14" s="7">
        <v>54345286274</v>
      </c>
      <c r="P14" s="7"/>
      <c r="Q14" s="7">
        <v>2953292331</v>
      </c>
      <c r="S14" s="7"/>
      <c r="T14" s="7"/>
      <c r="U14" s="7"/>
      <c r="V14" s="22"/>
      <c r="W14" s="7"/>
      <c r="X14" s="22"/>
    </row>
    <row r="15" spans="1:24" ht="18.75" x14ac:dyDescent="0.45">
      <c r="A15" s="2" t="s">
        <v>257</v>
      </c>
      <c r="C15" s="7">
        <v>0</v>
      </c>
      <c r="D15" s="7"/>
      <c r="E15" s="7">
        <v>0</v>
      </c>
      <c r="F15" s="7"/>
      <c r="G15" s="7">
        <v>0</v>
      </c>
      <c r="H15" s="7"/>
      <c r="I15" s="7">
        <v>0</v>
      </c>
      <c r="J15" s="7"/>
      <c r="K15" s="7">
        <v>9700000</v>
      </c>
      <c r="L15" s="7"/>
      <c r="M15" s="7">
        <v>112429043335</v>
      </c>
      <c r="N15" s="7"/>
      <c r="O15" s="7">
        <v>117547135586</v>
      </c>
      <c r="P15" s="7"/>
      <c r="Q15" s="7">
        <v>-5118092251</v>
      </c>
      <c r="S15" s="7"/>
      <c r="T15" s="7"/>
      <c r="U15" s="7"/>
      <c r="V15" s="22"/>
      <c r="W15" s="7"/>
      <c r="X15" s="22"/>
    </row>
    <row r="16" spans="1:24" ht="18.75" x14ac:dyDescent="0.45">
      <c r="A16" s="2" t="s">
        <v>258</v>
      </c>
      <c r="C16" s="7">
        <v>0</v>
      </c>
      <c r="D16" s="7"/>
      <c r="E16" s="7">
        <v>0</v>
      </c>
      <c r="F16" s="7"/>
      <c r="G16" s="7">
        <v>0</v>
      </c>
      <c r="H16" s="7"/>
      <c r="I16" s="7">
        <v>0</v>
      </c>
      <c r="J16" s="7"/>
      <c r="K16" s="7">
        <v>1394767</v>
      </c>
      <c r="L16" s="7"/>
      <c r="M16" s="7">
        <v>5034265835</v>
      </c>
      <c r="N16" s="7"/>
      <c r="O16" s="7">
        <v>6580177775</v>
      </c>
      <c r="P16" s="7"/>
      <c r="Q16" s="7">
        <v>-1545911940</v>
      </c>
      <c r="S16" s="7"/>
      <c r="T16" s="22"/>
      <c r="U16" s="22"/>
      <c r="V16" s="22"/>
      <c r="W16" s="7"/>
      <c r="X16" s="22"/>
    </row>
    <row r="17" spans="1:24" ht="18.75" x14ac:dyDescent="0.45">
      <c r="A17" s="2" t="s">
        <v>259</v>
      </c>
      <c r="C17" s="7">
        <v>0</v>
      </c>
      <c r="D17" s="7"/>
      <c r="E17" s="7">
        <v>0</v>
      </c>
      <c r="F17" s="7"/>
      <c r="G17" s="7">
        <v>0</v>
      </c>
      <c r="H17" s="7"/>
      <c r="I17" s="7">
        <v>0</v>
      </c>
      <c r="J17" s="7"/>
      <c r="K17" s="7">
        <v>303736</v>
      </c>
      <c r="L17" s="7"/>
      <c r="M17" s="7">
        <v>9807160571</v>
      </c>
      <c r="N17" s="7"/>
      <c r="O17" s="7">
        <v>9610472559</v>
      </c>
      <c r="P17" s="7"/>
      <c r="Q17" s="7">
        <v>196688012</v>
      </c>
      <c r="S17" s="7"/>
      <c r="T17" s="22"/>
      <c r="U17" s="22"/>
      <c r="V17" s="22"/>
      <c r="W17" s="7"/>
      <c r="X17" s="22"/>
    </row>
    <row r="18" spans="1:24" ht="18.75" x14ac:dyDescent="0.45">
      <c r="A18" s="2" t="s">
        <v>246</v>
      </c>
      <c r="C18" s="7">
        <v>0</v>
      </c>
      <c r="D18" s="7"/>
      <c r="E18" s="7">
        <v>0</v>
      </c>
      <c r="F18" s="7"/>
      <c r="G18" s="7">
        <v>0</v>
      </c>
      <c r="H18" s="7"/>
      <c r="I18" s="7">
        <v>0</v>
      </c>
      <c r="J18" s="7"/>
      <c r="K18" s="7">
        <v>325402</v>
      </c>
      <c r="L18" s="7"/>
      <c r="M18" s="7">
        <v>6940866253</v>
      </c>
      <c r="N18" s="7"/>
      <c r="O18" s="7">
        <v>7220385629</v>
      </c>
      <c r="P18" s="7"/>
      <c r="Q18" s="7">
        <v>-279519376</v>
      </c>
      <c r="S18" s="7"/>
      <c r="T18" s="22"/>
      <c r="U18" s="22"/>
      <c r="V18" s="22"/>
      <c r="W18" s="7"/>
      <c r="X18" s="22"/>
    </row>
    <row r="19" spans="1:24" ht="18.75" x14ac:dyDescent="0.45">
      <c r="A19" s="2" t="s">
        <v>243</v>
      </c>
      <c r="C19" s="7">
        <v>0</v>
      </c>
      <c r="D19" s="7"/>
      <c r="E19" s="7">
        <v>0</v>
      </c>
      <c r="F19" s="7"/>
      <c r="G19" s="7">
        <v>0</v>
      </c>
      <c r="H19" s="7"/>
      <c r="I19" s="7">
        <v>0</v>
      </c>
      <c r="J19" s="7"/>
      <c r="K19" s="7">
        <v>1800000</v>
      </c>
      <c r="L19" s="7"/>
      <c r="M19" s="7">
        <v>23912570170</v>
      </c>
      <c r="N19" s="7"/>
      <c r="O19" s="7">
        <v>27911989894</v>
      </c>
      <c r="P19" s="7"/>
      <c r="Q19" s="7">
        <v>-3999419724</v>
      </c>
      <c r="S19" s="7"/>
      <c r="T19" s="22"/>
      <c r="U19" s="22"/>
      <c r="V19" s="22"/>
      <c r="W19" s="7"/>
      <c r="X19" s="22"/>
    </row>
    <row r="20" spans="1:24" ht="18.75" x14ac:dyDescent="0.45">
      <c r="A20" s="2" t="s">
        <v>254</v>
      </c>
      <c r="C20" s="7">
        <v>0</v>
      </c>
      <c r="D20" s="7"/>
      <c r="E20" s="7">
        <v>0</v>
      </c>
      <c r="F20" s="7"/>
      <c r="G20" s="7">
        <v>0</v>
      </c>
      <c r="H20" s="7"/>
      <c r="I20" s="7">
        <v>0</v>
      </c>
      <c r="J20" s="7"/>
      <c r="K20" s="7">
        <v>25453</v>
      </c>
      <c r="L20" s="7"/>
      <c r="M20" s="7">
        <v>25453000</v>
      </c>
      <c r="N20" s="7"/>
      <c r="O20" s="7">
        <v>25301554</v>
      </c>
      <c r="P20" s="7"/>
      <c r="Q20" s="7">
        <v>151446</v>
      </c>
      <c r="T20" s="22"/>
      <c r="U20" s="22"/>
      <c r="V20" s="22"/>
      <c r="W20" s="22"/>
      <c r="X20" s="22"/>
    </row>
    <row r="21" spans="1:24" ht="18.75" x14ac:dyDescent="0.45">
      <c r="A21" s="2" t="s">
        <v>97</v>
      </c>
      <c r="C21" s="7">
        <v>1300000</v>
      </c>
      <c r="D21" s="7"/>
      <c r="E21" s="7">
        <v>1300000000000</v>
      </c>
      <c r="F21" s="7"/>
      <c r="G21" s="7">
        <v>1255832339125</v>
      </c>
      <c r="H21" s="7"/>
      <c r="I21" s="7">
        <v>44167660875</v>
      </c>
      <c r="J21" s="7"/>
      <c r="K21" s="7">
        <v>1300000</v>
      </c>
      <c r="L21" s="7"/>
      <c r="M21" s="7">
        <v>1300000000000</v>
      </c>
      <c r="N21" s="7"/>
      <c r="O21" s="7">
        <v>1255832339125</v>
      </c>
      <c r="P21" s="7"/>
      <c r="Q21" s="7">
        <v>44167660875</v>
      </c>
      <c r="S21" s="32"/>
      <c r="T21" s="32"/>
      <c r="U21" s="32"/>
      <c r="V21" s="32"/>
      <c r="W21" s="32"/>
      <c r="X21" s="32"/>
    </row>
    <row r="22" spans="1:24" ht="18.75" x14ac:dyDescent="0.45">
      <c r="A22" s="2" t="s">
        <v>58</v>
      </c>
      <c r="C22" s="7">
        <v>17203</v>
      </c>
      <c r="D22" s="7"/>
      <c r="E22" s="7">
        <v>17203000000</v>
      </c>
      <c r="F22" s="7"/>
      <c r="G22" s="7">
        <v>15440447428</v>
      </c>
      <c r="H22" s="7"/>
      <c r="I22" s="7">
        <v>1762552572</v>
      </c>
      <c r="J22" s="7"/>
      <c r="K22" s="7">
        <v>17203</v>
      </c>
      <c r="L22" s="7"/>
      <c r="M22" s="7">
        <v>17203000000</v>
      </c>
      <c r="N22" s="7"/>
      <c r="O22" s="7">
        <v>15440447428</v>
      </c>
      <c r="P22" s="7"/>
      <c r="Q22" s="7">
        <v>1762552572</v>
      </c>
      <c r="S22" s="32"/>
      <c r="T22" s="32"/>
      <c r="U22" s="32"/>
      <c r="V22" s="32"/>
      <c r="W22" s="32"/>
      <c r="X22" s="32"/>
    </row>
    <row r="23" spans="1:24" ht="18.75" x14ac:dyDescent="0.45">
      <c r="A23" s="2" t="s">
        <v>227</v>
      </c>
      <c r="C23" s="7">
        <v>0</v>
      </c>
      <c r="D23" s="7"/>
      <c r="E23" s="7">
        <v>0</v>
      </c>
      <c r="F23" s="7"/>
      <c r="G23" s="7">
        <v>0</v>
      </c>
      <c r="H23" s="7"/>
      <c r="I23" s="7">
        <v>0</v>
      </c>
      <c r="J23" s="7"/>
      <c r="K23" s="7">
        <v>1300000</v>
      </c>
      <c r="L23" s="7"/>
      <c r="M23" s="7">
        <v>1300000000000</v>
      </c>
      <c r="N23" s="7"/>
      <c r="O23" s="7">
        <v>1291963189221</v>
      </c>
      <c r="P23" s="7"/>
      <c r="Q23" s="7">
        <v>8036810779</v>
      </c>
      <c r="S23" s="32"/>
      <c r="T23" s="32"/>
      <c r="U23" s="32"/>
      <c r="V23" s="32"/>
      <c r="W23" s="32"/>
      <c r="X23" s="32"/>
    </row>
    <row r="24" spans="1:24" ht="18.75" x14ac:dyDescent="0.45">
      <c r="A24" s="2" t="s">
        <v>231</v>
      </c>
      <c r="C24" s="7">
        <v>0</v>
      </c>
      <c r="D24" s="7"/>
      <c r="E24" s="7">
        <v>0</v>
      </c>
      <c r="F24" s="7"/>
      <c r="G24" s="7">
        <v>0</v>
      </c>
      <c r="H24" s="7"/>
      <c r="I24" s="7">
        <v>0</v>
      </c>
      <c r="J24" s="7"/>
      <c r="K24" s="7">
        <v>1000</v>
      </c>
      <c r="L24" s="7"/>
      <c r="M24" s="7">
        <v>1000000000</v>
      </c>
      <c r="N24" s="7"/>
      <c r="O24" s="7">
        <v>999818750</v>
      </c>
      <c r="P24" s="7"/>
      <c r="Q24" s="7">
        <v>181250</v>
      </c>
      <c r="S24" s="32"/>
      <c r="T24" s="32"/>
      <c r="U24" s="32"/>
      <c r="V24" s="32"/>
      <c r="W24" s="32"/>
      <c r="X24" s="32"/>
    </row>
    <row r="25" spans="1:24" ht="18.75" x14ac:dyDescent="0.45">
      <c r="A25" s="2" t="s">
        <v>260</v>
      </c>
      <c r="C25" s="7">
        <v>0</v>
      </c>
      <c r="D25" s="7"/>
      <c r="E25" s="7">
        <v>0</v>
      </c>
      <c r="F25" s="7"/>
      <c r="G25" s="7">
        <v>0</v>
      </c>
      <c r="H25" s="7"/>
      <c r="I25" s="7">
        <v>0</v>
      </c>
      <c r="J25" s="7"/>
      <c r="K25" s="7">
        <v>20000</v>
      </c>
      <c r="L25" s="7"/>
      <c r="M25" s="7">
        <v>17866761063</v>
      </c>
      <c r="N25" s="7"/>
      <c r="O25" s="7">
        <v>17279920087</v>
      </c>
      <c r="P25" s="7"/>
      <c r="Q25" s="7">
        <v>586840976</v>
      </c>
      <c r="S25" s="32"/>
      <c r="T25" s="32"/>
      <c r="U25" s="32"/>
      <c r="V25" s="32"/>
      <c r="W25" s="32"/>
      <c r="X25" s="32"/>
    </row>
    <row r="26" spans="1:24" ht="18.75" x14ac:dyDescent="0.45">
      <c r="A26" s="2" t="s">
        <v>225</v>
      </c>
      <c r="C26" s="7">
        <v>0</v>
      </c>
      <c r="D26" s="7"/>
      <c r="E26" s="7">
        <v>0</v>
      </c>
      <c r="F26" s="7"/>
      <c r="G26" s="7">
        <v>0</v>
      </c>
      <c r="H26" s="7"/>
      <c r="I26" s="7">
        <v>0</v>
      </c>
      <c r="J26" s="7"/>
      <c r="K26" s="7">
        <v>336280</v>
      </c>
      <c r="L26" s="7"/>
      <c r="M26" s="7">
        <v>336280000000</v>
      </c>
      <c r="N26" s="7"/>
      <c r="O26" s="7">
        <v>337621418904</v>
      </c>
      <c r="P26" s="7"/>
      <c r="Q26" s="7">
        <v>-1341418904</v>
      </c>
      <c r="S26" s="32"/>
      <c r="T26" s="32"/>
      <c r="U26" s="32"/>
      <c r="V26" s="32"/>
      <c r="W26" s="32"/>
      <c r="X26" s="32"/>
    </row>
    <row r="27" spans="1:24" ht="18.75" x14ac:dyDescent="0.45">
      <c r="A27" s="2" t="s">
        <v>261</v>
      </c>
      <c r="C27" s="7">
        <v>0</v>
      </c>
      <c r="D27" s="7"/>
      <c r="E27" s="7">
        <v>0</v>
      </c>
      <c r="F27" s="7"/>
      <c r="G27" s="7">
        <v>0</v>
      </c>
      <c r="H27" s="7"/>
      <c r="I27" s="7">
        <v>0</v>
      </c>
      <c r="J27" s="7"/>
      <c r="K27" s="7">
        <v>16000</v>
      </c>
      <c r="L27" s="7"/>
      <c r="M27" s="7">
        <v>16000000000</v>
      </c>
      <c r="N27" s="7"/>
      <c r="O27" s="7">
        <v>15170749200</v>
      </c>
      <c r="P27" s="7"/>
      <c r="Q27" s="7">
        <v>829250800</v>
      </c>
      <c r="S27" s="32"/>
      <c r="T27" s="32"/>
      <c r="U27" s="32"/>
      <c r="V27" s="32"/>
      <c r="W27" s="32"/>
      <c r="X27" s="32"/>
    </row>
    <row r="28" spans="1:24" ht="18.75" x14ac:dyDescent="0.45">
      <c r="A28" s="2" t="s">
        <v>64</v>
      </c>
      <c r="C28" s="7">
        <v>0</v>
      </c>
      <c r="D28" s="7"/>
      <c r="E28" s="7">
        <v>0</v>
      </c>
      <c r="F28" s="7"/>
      <c r="G28" s="7">
        <v>0</v>
      </c>
      <c r="H28" s="7"/>
      <c r="I28" s="7">
        <v>0</v>
      </c>
      <c r="J28" s="7"/>
      <c r="K28" s="7">
        <v>100000</v>
      </c>
      <c r="L28" s="7"/>
      <c r="M28" s="7">
        <v>83684829380</v>
      </c>
      <c r="N28" s="7"/>
      <c r="O28" s="7">
        <v>79165648628</v>
      </c>
      <c r="P28" s="7"/>
      <c r="Q28" s="7">
        <v>4519180752</v>
      </c>
      <c r="S28" s="32"/>
      <c r="T28" s="32"/>
      <c r="U28" s="32"/>
      <c r="V28" s="32"/>
      <c r="W28" s="32"/>
      <c r="X28" s="32"/>
    </row>
    <row r="29" spans="1:24" ht="18.75" x14ac:dyDescent="0.45">
      <c r="A29" s="2" t="s">
        <v>262</v>
      </c>
      <c r="C29" s="7">
        <v>0</v>
      </c>
      <c r="D29" s="7"/>
      <c r="E29" s="7">
        <v>0</v>
      </c>
      <c r="F29" s="7"/>
      <c r="G29" s="7">
        <v>0</v>
      </c>
      <c r="H29" s="7"/>
      <c r="I29" s="7">
        <v>0</v>
      </c>
      <c r="J29" s="7"/>
      <c r="K29" s="7">
        <v>65410</v>
      </c>
      <c r="L29" s="7"/>
      <c r="M29" s="7">
        <v>45258341945</v>
      </c>
      <c r="N29" s="7"/>
      <c r="O29" s="7">
        <v>42966253904</v>
      </c>
      <c r="P29" s="7"/>
      <c r="Q29" s="7">
        <v>2292088038</v>
      </c>
      <c r="S29" s="32"/>
      <c r="T29" s="32"/>
      <c r="U29" s="32"/>
      <c r="V29" s="32"/>
      <c r="W29" s="32"/>
      <c r="X29" s="32"/>
    </row>
    <row r="30" spans="1:24" ht="18.75" x14ac:dyDescent="0.45">
      <c r="A30" s="2" t="s">
        <v>61</v>
      </c>
      <c r="C30" s="7">
        <v>0</v>
      </c>
      <c r="D30" s="7"/>
      <c r="E30" s="7">
        <v>0</v>
      </c>
      <c r="F30" s="7"/>
      <c r="G30" s="7">
        <v>0</v>
      </c>
      <c r="H30" s="7"/>
      <c r="I30" s="7">
        <v>0</v>
      </c>
      <c r="J30" s="7"/>
      <c r="K30" s="7">
        <v>100000</v>
      </c>
      <c r="L30" s="7"/>
      <c r="M30" s="7">
        <v>70399939031</v>
      </c>
      <c r="N30" s="7"/>
      <c r="O30" s="7">
        <v>67437774687</v>
      </c>
      <c r="P30" s="7"/>
      <c r="Q30" s="7">
        <v>2962164344</v>
      </c>
      <c r="S30" s="32"/>
      <c r="T30" s="32"/>
      <c r="U30" s="32"/>
      <c r="V30" s="32"/>
      <c r="W30" s="32"/>
      <c r="X30" s="32"/>
    </row>
    <row r="31" spans="1:24" ht="18.75" x14ac:dyDescent="0.45">
      <c r="A31" s="2" t="s">
        <v>67</v>
      </c>
      <c r="C31" s="7">
        <v>0</v>
      </c>
      <c r="D31" s="7"/>
      <c r="E31" s="7">
        <v>0</v>
      </c>
      <c r="F31" s="7"/>
      <c r="G31" s="7">
        <v>0</v>
      </c>
      <c r="H31" s="7"/>
      <c r="I31" s="7">
        <v>0</v>
      </c>
      <c r="J31" s="7"/>
      <c r="K31" s="7">
        <v>100000</v>
      </c>
      <c r="L31" s="7"/>
      <c r="M31" s="7">
        <v>55189995000</v>
      </c>
      <c r="N31" s="7"/>
      <c r="O31" s="7">
        <v>53306838624</v>
      </c>
      <c r="P31" s="7"/>
      <c r="Q31" s="7">
        <v>1883156376</v>
      </c>
      <c r="S31" s="32"/>
      <c r="T31" s="32"/>
      <c r="U31" s="32"/>
      <c r="V31" s="32"/>
      <c r="W31" s="32"/>
      <c r="X31" s="32"/>
    </row>
    <row r="32" spans="1:24" ht="18.75" x14ac:dyDescent="0.45">
      <c r="A32" s="2" t="s">
        <v>116</v>
      </c>
      <c r="C32" s="7">
        <v>0</v>
      </c>
      <c r="D32" s="7"/>
      <c r="E32" s="7">
        <v>0</v>
      </c>
      <c r="F32" s="7"/>
      <c r="G32" s="7">
        <v>0</v>
      </c>
      <c r="H32" s="7"/>
      <c r="I32" s="7">
        <v>0</v>
      </c>
      <c r="J32" s="7"/>
      <c r="K32" s="7">
        <v>6000</v>
      </c>
      <c r="L32" s="7"/>
      <c r="M32" s="7">
        <v>5998912500</v>
      </c>
      <c r="N32" s="7"/>
      <c r="O32" s="7">
        <v>6000000000</v>
      </c>
      <c r="P32" s="7"/>
      <c r="Q32" s="7">
        <v>-1087500</v>
      </c>
      <c r="S32" s="33"/>
      <c r="T32" s="32"/>
      <c r="U32" s="32"/>
      <c r="V32" s="32"/>
      <c r="W32" s="33"/>
      <c r="X32" s="32"/>
    </row>
    <row r="33" spans="3:24" ht="18.75" thickBot="1" x14ac:dyDescent="0.45">
      <c r="C33" s="7"/>
      <c r="D33" s="7"/>
      <c r="E33" s="12">
        <f>SUM(E8:E32)</f>
        <v>1325572804287</v>
      </c>
      <c r="F33" s="7"/>
      <c r="G33" s="12">
        <f>SUM(G8:G32)</f>
        <v>1280378658410</v>
      </c>
      <c r="H33" s="7"/>
      <c r="I33" s="12">
        <f>SUM(I8:I32)</f>
        <v>45194145877</v>
      </c>
      <c r="J33" s="7"/>
      <c r="K33" s="7"/>
      <c r="L33" s="7"/>
      <c r="M33" s="12">
        <f>SUM(M8:M32)</f>
        <v>3921619784335</v>
      </c>
      <c r="N33" s="7"/>
      <c r="O33" s="12">
        <f>SUM(O8:O32)</f>
        <v>3881362496578</v>
      </c>
      <c r="P33" s="7"/>
      <c r="Q33" s="12">
        <f>SUM(Q8:Q32)</f>
        <v>39832091754</v>
      </c>
      <c r="T33" s="22"/>
      <c r="U33" s="22"/>
      <c r="V33" s="22"/>
      <c r="W33" s="22"/>
      <c r="X33" s="22"/>
    </row>
    <row r="34" spans="3:24" ht="18.75" thickTop="1" x14ac:dyDescent="0.4">
      <c r="T34" s="22"/>
      <c r="U34" s="22"/>
      <c r="V34" s="22"/>
      <c r="W34" s="22"/>
      <c r="X34" s="22"/>
    </row>
    <row r="35" spans="3:24" x14ac:dyDescent="0.4">
      <c r="Q35" s="20"/>
      <c r="T35" s="22"/>
      <c r="U35" s="22"/>
      <c r="V35" s="22"/>
      <c r="W35" s="22"/>
      <c r="X35" s="22"/>
    </row>
    <row r="36" spans="3:24" x14ac:dyDescent="0.4">
      <c r="Q36" s="21"/>
      <c r="T36" s="22"/>
      <c r="U36" s="22"/>
      <c r="V36" s="22"/>
      <c r="W36" s="22"/>
      <c r="X36" s="22"/>
    </row>
    <row r="37" spans="3:24" x14ac:dyDescent="0.4">
      <c r="Q37" s="11"/>
      <c r="T37" s="22"/>
      <c r="U37" s="22"/>
      <c r="V37" s="22"/>
      <c r="W37" s="22"/>
      <c r="X37" s="22"/>
    </row>
    <row r="38" spans="3:24" x14ac:dyDescent="0.4">
      <c r="T38" s="22"/>
      <c r="U38" s="22"/>
      <c r="V38" s="22"/>
      <c r="W38" s="22"/>
      <c r="X38" s="22"/>
    </row>
    <row r="39" spans="3:24" x14ac:dyDescent="0.4">
      <c r="T39" s="22"/>
      <c r="U39" s="22"/>
      <c r="V39" s="22"/>
      <c r="W39" s="22"/>
      <c r="X39" s="22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Parisa Gharavi</dc:creator>
  <cp:lastModifiedBy>Mahsa Behnia</cp:lastModifiedBy>
  <cp:lastPrinted>2022-07-27T08:01:13Z</cp:lastPrinted>
  <dcterms:created xsi:type="dcterms:W3CDTF">2022-07-24T06:31:23Z</dcterms:created>
  <dcterms:modified xsi:type="dcterms:W3CDTF">2022-07-27T11:17:21Z</dcterms:modified>
</cp:coreProperties>
</file>