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8135ACF5-ACF8-41C0-BCD3-570757899E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I50" i="9"/>
  <c r="G50" i="9"/>
  <c r="E50" i="9"/>
  <c r="C50" i="9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8" i="10"/>
  <c r="Q30" i="10"/>
  <c r="K50" i="13"/>
  <c r="G50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8" i="13"/>
  <c r="Q50" i="9"/>
  <c r="M50" i="9"/>
  <c r="C12" i="14"/>
  <c r="M13" i="8"/>
  <c r="K13" i="8"/>
  <c r="M10" i="8"/>
  <c r="I13" i="8"/>
  <c r="Q13" i="8"/>
  <c r="S13" i="8"/>
  <c r="O13" i="8"/>
  <c r="S72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K72" i="7"/>
  <c r="Q72" i="7"/>
  <c r="S42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8" i="6"/>
  <c r="S9" i="6"/>
  <c r="S10" i="6"/>
  <c r="AK37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11" i="3"/>
  <c r="AK10" i="3"/>
  <c r="AK9" i="3"/>
  <c r="U21" i="1"/>
  <c r="U24" i="1" s="1"/>
  <c r="W21" i="1"/>
  <c r="W24" i="1" s="1"/>
  <c r="Y24" i="1"/>
  <c r="Y9" i="1"/>
  <c r="Y10" i="1"/>
  <c r="Y12" i="1"/>
  <c r="Y13" i="1"/>
  <c r="Y14" i="1"/>
  <c r="Y15" i="1"/>
  <c r="Y16" i="1"/>
  <c r="Y17" i="1"/>
  <c r="Y18" i="1"/>
  <c r="Y19" i="1"/>
  <c r="Y20" i="1"/>
  <c r="Y21" i="1"/>
  <c r="Y22" i="1"/>
  <c r="Y23" i="1"/>
  <c r="Y11" i="1"/>
  <c r="C10" i="15"/>
  <c r="E50" i="13"/>
  <c r="I50" i="13"/>
  <c r="Q43" i="12"/>
  <c r="O43" i="12"/>
  <c r="M43" i="12"/>
  <c r="K43" i="12"/>
  <c r="I43" i="12"/>
  <c r="G43" i="12"/>
  <c r="E43" i="12"/>
  <c r="C43" i="12"/>
  <c r="C25" i="11"/>
  <c r="E25" i="11"/>
  <c r="G25" i="11"/>
  <c r="I25" i="11"/>
  <c r="M25" i="11"/>
  <c r="O25" i="11"/>
  <c r="Q25" i="11"/>
  <c r="S25" i="11"/>
  <c r="K50" i="9"/>
  <c r="K30" i="10"/>
  <c r="C30" i="10"/>
  <c r="E30" i="10"/>
  <c r="G30" i="10"/>
  <c r="I30" i="10"/>
  <c r="M30" i="10"/>
  <c r="O50" i="9"/>
  <c r="O72" i="7"/>
  <c r="M72" i="7"/>
  <c r="I72" i="7"/>
  <c r="K42" i="6"/>
  <c r="M42" i="6"/>
  <c r="O42" i="6"/>
  <c r="Q42" i="6"/>
  <c r="K17" i="4"/>
  <c r="Q37" i="3"/>
  <c r="S37" i="3"/>
  <c r="W37" i="3"/>
  <c r="AA37" i="3"/>
  <c r="AC37" i="3"/>
  <c r="AG37" i="3"/>
  <c r="AI37" i="3"/>
  <c r="C24" i="1"/>
  <c r="E24" i="1"/>
  <c r="G24" i="1"/>
  <c r="I24" i="1"/>
  <c r="K24" i="1"/>
  <c r="M24" i="1"/>
  <c r="O24" i="1"/>
  <c r="Q24" i="1"/>
  <c r="S24" i="1"/>
  <c r="O30" i="10" l="1"/>
</calcChain>
</file>

<file path=xl/sharedStrings.xml><?xml version="1.0" encoding="utf-8"?>
<sst xmlns="http://schemas.openxmlformats.org/spreadsheetml/2006/main" count="1138" uniqueCount="313">
  <si>
    <t>صندوق سرمایه‌گذاری با درآمد ثابت نگین سامان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</si>
  <si>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</si>
  <si>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</si>
  <si>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</si>
  <si>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</si>
  <si>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</si>
  <si>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</si>
  <si>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</si>
  <si>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</si>
  <si>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</si>
  <si>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</si>
  <si>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</si>
  <si>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</si>
  <si>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</si>
  <si>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</si>
  <si>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</si>
  <si>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</si>
  <si>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</si>
  <si>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</si>
  <si>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پتروشیمی مارون</t>
  </si>
  <si>
    <t>تامین سرمایه خلیج فارس</t>
  </si>
  <si>
    <t>توسعه سامانه ی نرم افزاری نگین</t>
  </si>
  <si>
    <t>سرمایه‌گذاری‌ ملی‌ایران‌</t>
  </si>
  <si>
    <t>سرمایه‌گذاری‌غدیر(هلدینگ‌</t>
  </si>
  <si>
    <t>سیمرغ</t>
  </si>
  <si>
    <t>شیشه‌ همدان‌</t>
  </si>
  <si>
    <t>صنایع شیمیایی کیمیاگران امروز</t>
  </si>
  <si>
    <t>صندوق س تجارت شاخصی کاردان</t>
  </si>
  <si>
    <t>صندوق س.آرمان سپهر آشنا-م</t>
  </si>
  <si>
    <t>پیشگامان فن آوری و دانش آرامیس</t>
  </si>
  <si>
    <t>آهن و فولاد غدیر ایرانیان</t>
  </si>
  <si>
    <t>0.08%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</si>
  <si>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</si>
  <si>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</si>
  <si>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</si>
  <si>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</si>
  <si>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</si>
  <si>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</si>
  <si>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</si>
  <si>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</si>
  <si>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</si>
  <si>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</si>
  <si>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</si>
  <si>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</si>
  <si>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</si>
  <si>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</si>
  <si>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</si>
  <si>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</si>
  <si>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</si>
  <si>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</si>
  <si>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</si>
  <si>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</si>
  <si>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</si>
  <si>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</si>
  <si>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</si>
  <si>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</si>
  <si>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</si>
  <si>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1401/04/06</t>
  </si>
  <si>
    <t>0.03%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</si>
  <si>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</si>
  <si>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</si>
  <si>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</si>
  <si>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</si>
  <si>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</si>
  <si>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</si>
  <si>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</si>
  <si>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</si>
  <si>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</si>
  <si>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</si>
  <si>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</si>
  <si>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</si>
  <si>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</si>
  <si>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</si>
  <si>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</si>
  <si>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0.05%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</si>
  <si>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</si>
  <si>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</si>
  <si>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</si>
  <si>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</si>
  <si>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</si>
  <si>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</si>
  <si>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مرابحه صکورش302-3ماهه18%</t>
  </si>
  <si>
    <t>1403/02/31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</si>
  <si>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</si>
  <si>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</si>
  <si>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</si>
  <si>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</si>
  <si>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</si>
  <si>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</si>
  <si>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</si>
  <si>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</si>
  <si>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</si>
  <si>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</si>
  <si>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</si>
  <si>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</si>
  <si>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</si>
  <si>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</si>
  <si>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</si>
  <si>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</si>
  <si>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</si>
  <si>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</si>
  <si>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</si>
  <si>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</si>
  <si>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0.01%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</si>
  <si>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</si>
  <si>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</si>
  <si>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</si>
  <si>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</si>
  <si>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</si>
  <si>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</si>
  <si>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</si>
  <si>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</si>
  <si>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</si>
  <si>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</si>
  <si>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</si>
  <si>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</si>
  <si>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</si>
  <si>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سلف موازی برق نیروی برق حرارتی</t>
  </si>
  <si>
    <t>1399/10/23</t>
  </si>
  <si>
    <t>1401/10/22</t>
  </si>
  <si>
    <t>سلف موازی متانول بوشهر 025</t>
  </si>
  <si>
    <t>1400/12/24</t>
  </si>
  <si>
    <t>1402/12/24</t>
  </si>
  <si>
    <t>سلف نفت خام سبک داخلی4002</t>
  </si>
  <si>
    <t>1400/06/30</t>
  </si>
  <si>
    <t>1401/06/30</t>
  </si>
  <si>
    <t>صکوک مرابحه پاکشو503-3ماهه 18%</t>
  </si>
  <si>
    <t>1401/03/21</t>
  </si>
  <si>
    <t>1405/03/21</t>
  </si>
  <si>
    <t>مرابحه عام دولت104-ش.خ020303</t>
  </si>
  <si>
    <t>1402/03/03</t>
  </si>
  <si>
    <t>قیمت پایانی</t>
  </si>
  <si>
    <t>قیمت پس از تعدیل</t>
  </si>
  <si>
    <t>درصد تعدیل</t>
  </si>
  <si>
    <t>ارزش ناشی از تعدیل قیمت</t>
  </si>
  <si>
    <t>1.06%</t>
  </si>
  <si>
    <t>2.43%</t>
  </si>
  <si>
    <t>-0.28%</t>
  </si>
  <si>
    <t>0.92%</t>
  </si>
  <si>
    <t>1.60%</t>
  </si>
  <si>
    <t>2.03%</t>
  </si>
  <si>
    <t>0.63%</t>
  </si>
  <si>
    <t>0.12%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</si>
  <si>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</si>
  <si>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</si>
  <si>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</si>
  <si>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</si>
  <si>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</si>
  <si>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</si>
  <si>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</si>
  <si>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</si>
  <si>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</si>
  <si>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</si>
  <si>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</si>
  <si>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</si>
  <si>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</si>
  <si>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</si>
  <si>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</si>
  <si>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</si>
  <si>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</si>
  <si>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</si>
  <si>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</si>
  <si>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</si>
  <si>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</si>
  <si>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</si>
  <si>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</si>
  <si>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</si>
  <si>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</si>
  <si>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</si>
  <si>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</si>
  <si>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</si>
  <si>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</si>
  <si>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</si>
  <si>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</si>
  <si>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</si>
  <si>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</si>
  <si>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</si>
  <si>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</si>
  <si>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</si>
  <si>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</si>
  <si>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</si>
  <si>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</si>
  <si>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</si>
  <si>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</si>
  <si>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</si>
  <si>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</si>
  <si>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</si>
  <si>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</si>
  <si>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</si>
  <si>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</si>
  <si>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</si>
  <si>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</si>
  <si>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</si>
  <si>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</si>
  <si>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866-112-13470000-2</t>
  </si>
  <si>
    <t>1400/10/13</t>
  </si>
  <si>
    <t>279-9012-14681876-9</t>
  </si>
  <si>
    <t>1400/12/07</t>
  </si>
  <si>
    <t>279-9012-1468176-10</t>
  </si>
  <si>
    <t>1401/01/06</t>
  </si>
  <si>
    <t>279-9012-14681876-11</t>
  </si>
  <si>
    <t>1401/01/07</t>
  </si>
  <si>
    <t>بانک تجارت مطهری مهرداد</t>
  </si>
  <si>
    <t>43094890</t>
  </si>
  <si>
    <t>1401/01/16</t>
  </si>
  <si>
    <t>051560304000000172</t>
  </si>
  <si>
    <t>051560304000000175</t>
  </si>
  <si>
    <t>1401/01/17</t>
  </si>
  <si>
    <t>بانک تجارت میرداماد شرقی</t>
  </si>
  <si>
    <t>35442995</t>
  </si>
  <si>
    <t>1401/01/31</t>
  </si>
  <si>
    <t>بانک رفاه سعادت آباد</t>
  </si>
  <si>
    <t>332043253</t>
  </si>
  <si>
    <t>1401/02/05</t>
  </si>
  <si>
    <t>332043277</t>
  </si>
  <si>
    <t>279-9012-14681876-12</t>
  </si>
  <si>
    <t>1401/02/25</t>
  </si>
  <si>
    <t>بانک تجارت پالایشگاه تهران</t>
  </si>
  <si>
    <t>6501729971</t>
  </si>
  <si>
    <t>279-9012-14681876-13</t>
  </si>
  <si>
    <t>205-283-6681650-9</t>
  </si>
  <si>
    <t>1401/03/08</t>
  </si>
  <si>
    <t>051560304000000193</t>
  </si>
  <si>
    <t>6501833922</t>
  </si>
  <si>
    <t>279-9012-14681876-14</t>
  </si>
  <si>
    <t>1401/03/16</t>
  </si>
  <si>
    <t>0515-60-332-000000199</t>
  </si>
  <si>
    <t>1401/03/30</t>
  </si>
  <si>
    <t>6501834015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</si>
  <si>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</si>
  <si>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</si>
  <si>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</si>
  <si>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</si>
  <si>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</si>
  <si>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</si>
  <si>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</si>
  <si>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</si>
  <si>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</si>
  <si>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</si>
  <si>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</si>
  <si>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1400/11/13</t>
  </si>
  <si>
    <t>اوراق مشارکت شرکت واحد اتوبوسرانی شهر کرج</t>
  </si>
  <si>
    <t>1401/04/20</t>
  </si>
  <si>
    <t>اوراق مشارکت اتوبوسرانی قم</t>
  </si>
  <si>
    <t>1401/04/15</t>
  </si>
  <si>
    <t>مرابحه عام دولت5-ش.خ 0010</t>
  </si>
  <si>
    <t>1400/10/25</t>
  </si>
  <si>
    <t xml:space="preserve">موسسه اعتباری ملل شیراز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</si>
  <si>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</si>
  <si>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</si>
  <si>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</si>
  <si>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</si>
  <si>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</si>
  <si>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</si>
  <si>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</si>
  <si>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1400/11/09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</si>
  <si>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</si>
  <si>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</si>
  <si>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</si>
  <si>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</si>
  <si>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</si>
  <si>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ح.تجلی توسعه معادن و فلزات</t>
  </si>
  <si>
    <t>تجلی توسعه معادن و فلزات</t>
  </si>
  <si>
    <t>ریل پرداز نو آفرین</t>
  </si>
  <si>
    <t>اسنادخزانه-م18بودجه98-010614</t>
  </si>
  <si>
    <t>اسنادخزانه-م17بودجه99-010226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</si>
  <si>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</si>
  <si>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</si>
  <si>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</si>
  <si>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</si>
  <si>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</si>
  <si>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-0.02%</t>
  </si>
  <si>
    <t>-0.47%</t>
  </si>
  <si>
    <t>-0.13%</t>
  </si>
  <si>
    <t>0.26%</t>
  </si>
  <si>
    <t>0.07%</t>
  </si>
  <si>
    <t>-0.08%</t>
  </si>
  <si>
    <t>-0.11%</t>
  </si>
  <si>
    <t>-0.01%</t>
  </si>
  <si>
    <t>-0.04%</t>
  </si>
  <si>
    <t>1.26%</t>
  </si>
  <si>
    <t>0.55%</t>
  </si>
  <si>
    <t>1.74%</t>
  </si>
  <si>
    <t>2.59%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</si>
  <si>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</si>
  <si>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</si>
  <si>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</si>
  <si>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</si>
  <si>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</si>
  <si>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</si>
  <si>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</si>
  <si>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</si>
  <si>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</si>
  <si>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</si>
  <si>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</si>
  <si>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</si>
  <si>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</si>
  <si>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279-9012-14681876-7</t>
  </si>
  <si>
    <t>051560304000000159</t>
  </si>
  <si>
    <t>279-9012-14681876-8</t>
  </si>
  <si>
    <t>051500304000000058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</si>
  <si>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</si>
  <si>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</si>
  <si>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</si>
  <si>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</si>
  <si>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</si>
  <si>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</si>
  <si>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</si>
  <si>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قیمت بازار
 هر ورقه</t>
  </si>
  <si>
    <t>درصد به کل
 دارایی‌های صندوق</t>
  </si>
  <si>
    <t>درصد به کل
 دارایی‌ها</t>
  </si>
  <si>
    <t>سرمایه‌گذاری‌توکافولاد(هلدینگ)</t>
  </si>
  <si>
    <t>تعدیل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</si>
</sst>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5" formatCode="#,##0.00\ ;[Black]\(#,##0.00\);\-\ "/>
  </numFmts>
  <fonts count="8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i/>
      <sz val="12"/>
      <name val="B Mitra"/>
      <charset val="178"/>
    </font>
    <font>
      <sz val="9"/>
      <color rgb="FF000000"/>
      <name val="Tahoma"/>
      <family val="2"/>
    </font>
    <font>
      <sz val="12"/>
      <color rgb="FFFF0000"/>
      <name val="B Mitra"/>
      <charset val="178"/>
    </font>
    <font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/>
    <xf numFmtId="3" fontId="5" fillId="0" borderId="0" xfId="0" applyNumberFormat="1" applyFont="1" applyFill="1" applyBorder="1"/>
    <xf numFmtId="3" fontId="7" fillId="0" borderId="0" xfId="0" applyNumberFormat="1" applyFont="1" applyFill="1" applyBorder="1"/>
    <xf numFmtId="3" fontId="6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9"/>
  <sheetViews>
    <sheetView rightToLeft="1" topLeftCell="B5" workbookViewId="0">
      <selection activeCell="W26" sqref="W26:W29"/>
    </sheetView>
  </sheetViews>
  <sheetFormatPr defaultRowHeight="18" x14ac:dyDescent="0.4"/>
  <cols>
    <col min="1" max="1" width="29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27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x14ac:dyDescent="0.4">
      <c r="Y5" s="3"/>
    </row>
    <row r="6" spans="1:25" ht="27.75" x14ac:dyDescent="0.4">
      <c r="A6" s="46" t="s">
        <v>3</v>
      </c>
      <c r="C6" s="44" t="s">
        <v>4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4" t="s">
        <v>6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</row>
    <row r="7" spans="1:25" ht="27.75" x14ac:dyDescent="0.4">
      <c r="A7" s="46" t="s">
        <v>3</v>
      </c>
      <c r="C7" s="45" t="s">
        <v>7</v>
      </c>
      <c r="E7" s="45" t="s">
        <v>8</v>
      </c>
      <c r="G7" s="46" t="s">
        <v>9</v>
      </c>
      <c r="I7" s="47" t="s">
        <v>10</v>
      </c>
      <c r="J7" s="47" t="s">
        <v>10</v>
      </c>
      <c r="K7" s="47" t="s">
        <v>10</v>
      </c>
      <c r="M7" s="47" t="s">
        <v>11</v>
      </c>
      <c r="N7" s="47" t="s">
        <v>11</v>
      </c>
      <c r="O7" s="47" t="s">
        <v>11</v>
      </c>
      <c r="Q7" s="45" t="s">
        <v>7</v>
      </c>
      <c r="S7" s="45" t="s">
        <v>12</v>
      </c>
      <c r="U7" s="45" t="s">
        <v>8</v>
      </c>
      <c r="W7" s="46" t="s">
        <v>9</v>
      </c>
      <c r="Y7" s="43" t="s">
        <v>307</v>
      </c>
    </row>
    <row r="8" spans="1:25" ht="27.75" x14ac:dyDescent="0.4">
      <c r="A8" s="44" t="s">
        <v>3</v>
      </c>
      <c r="C8" s="44" t="s">
        <v>7</v>
      </c>
      <c r="E8" s="44" t="s">
        <v>8</v>
      </c>
      <c r="G8" s="44" t="s">
        <v>9</v>
      </c>
      <c r="I8" s="47" t="s">
        <v>7</v>
      </c>
      <c r="K8" s="47" t="s">
        <v>8</v>
      </c>
      <c r="M8" s="47" t="s">
        <v>7</v>
      </c>
      <c r="O8" s="47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4" t="s">
        <v>13</v>
      </c>
    </row>
    <row r="9" spans="1:25" ht="18.75" x14ac:dyDescent="0.45">
      <c r="A9" s="2" t="s">
        <v>15</v>
      </c>
      <c r="C9" s="6">
        <v>38137</v>
      </c>
      <c r="D9" s="6"/>
      <c r="E9" s="6">
        <v>26720136</v>
      </c>
      <c r="F9" s="6"/>
      <c r="G9" s="6">
        <v>26537059.395</v>
      </c>
      <c r="H9" s="6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38137</v>
      </c>
      <c r="R9" s="7"/>
      <c r="S9" s="7">
        <v>700</v>
      </c>
      <c r="T9" s="7"/>
      <c r="U9" s="7">
        <v>26720136</v>
      </c>
      <c r="V9" s="7"/>
      <c r="W9" s="7">
        <v>26537059.395</v>
      </c>
      <c r="X9" s="7"/>
      <c r="Y9" s="19">
        <f t="shared" ref="Y9:Y23" si="0">W9/61559858665259*100</f>
        <v>4.3107732815468693E-5</v>
      </c>
    </row>
    <row r="10" spans="1:25" ht="18.75" x14ac:dyDescent="0.45">
      <c r="A10" s="2" t="s">
        <v>17</v>
      </c>
      <c r="C10" s="6">
        <v>108054</v>
      </c>
      <c r="D10" s="6"/>
      <c r="E10" s="6">
        <v>54076054</v>
      </c>
      <c r="F10" s="6"/>
      <c r="G10" s="6">
        <v>53705539.350000001</v>
      </c>
      <c r="H10" s="6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108054</v>
      </c>
      <c r="R10" s="7"/>
      <c r="S10" s="7">
        <v>500</v>
      </c>
      <c r="T10" s="7"/>
      <c r="U10" s="7">
        <v>54076054</v>
      </c>
      <c r="V10" s="7"/>
      <c r="W10" s="7">
        <v>53705539.350000001</v>
      </c>
      <c r="X10" s="7"/>
      <c r="Y10" s="19">
        <f t="shared" si="0"/>
        <v>8.7241167401036379E-5</v>
      </c>
    </row>
    <row r="11" spans="1:25" ht="18.75" x14ac:dyDescent="0.45">
      <c r="A11" s="2" t="s">
        <v>18</v>
      </c>
      <c r="C11" s="6">
        <v>59405940</v>
      </c>
      <c r="D11" s="6"/>
      <c r="E11" s="6">
        <v>780238653285</v>
      </c>
      <c r="F11" s="6"/>
      <c r="G11" s="6">
        <v>788941061417.52002</v>
      </c>
      <c r="H11" s="6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59405940</v>
      </c>
      <c r="R11" s="7"/>
      <c r="S11" s="7">
        <v>13587</v>
      </c>
      <c r="T11" s="7"/>
      <c r="U11" s="7">
        <v>780238653285</v>
      </c>
      <c r="V11" s="7"/>
      <c r="W11" s="7">
        <v>802345973164.65906</v>
      </c>
      <c r="X11" s="7"/>
      <c r="Y11" s="19">
        <f t="shared" si="0"/>
        <v>1.3033590241451594</v>
      </c>
    </row>
    <row r="12" spans="1:25" ht="18.75" x14ac:dyDescent="0.45">
      <c r="A12" s="2" t="s">
        <v>19</v>
      </c>
      <c r="C12" s="6">
        <v>5487000</v>
      </c>
      <c r="D12" s="6"/>
      <c r="E12" s="6">
        <v>998293584900</v>
      </c>
      <c r="F12" s="6"/>
      <c r="G12" s="6">
        <v>1093483104775.65</v>
      </c>
      <c r="H12" s="6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5487000</v>
      </c>
      <c r="R12" s="7"/>
      <c r="S12" s="7">
        <v>203884</v>
      </c>
      <c r="T12" s="7"/>
      <c r="U12" s="7">
        <v>998293584900</v>
      </c>
      <c r="V12" s="7"/>
      <c r="W12" s="7">
        <v>1112055174527.3999</v>
      </c>
      <c r="X12" s="7"/>
      <c r="Y12" s="19">
        <f t="shared" si="0"/>
        <v>1.8064615459472826</v>
      </c>
    </row>
    <row r="13" spans="1:25" ht="18.75" x14ac:dyDescent="0.45">
      <c r="A13" s="2" t="s">
        <v>20</v>
      </c>
      <c r="C13" s="6">
        <v>25453</v>
      </c>
      <c r="D13" s="6"/>
      <c r="E13" s="6">
        <v>25476109</v>
      </c>
      <c r="F13" s="6"/>
      <c r="G13" s="6">
        <v>25301554.649999999</v>
      </c>
      <c r="H13" s="6"/>
      <c r="I13" s="7">
        <v>25453</v>
      </c>
      <c r="J13" s="7"/>
      <c r="K13" s="7">
        <v>25453000</v>
      </c>
      <c r="L13" s="7"/>
      <c r="M13" s="7">
        <v>-50906</v>
      </c>
      <c r="N13" s="7"/>
      <c r="O13" s="7">
        <v>108846927</v>
      </c>
      <c r="P13" s="7"/>
      <c r="Q13" s="7">
        <v>0</v>
      </c>
      <c r="R13" s="7"/>
      <c r="S13" s="7">
        <v>0</v>
      </c>
      <c r="T13" s="7"/>
      <c r="U13" s="7">
        <v>0</v>
      </c>
      <c r="V13" s="7"/>
      <c r="W13" s="7">
        <v>0</v>
      </c>
      <c r="X13" s="7"/>
      <c r="Y13" s="19">
        <f t="shared" si="0"/>
        <v>0</v>
      </c>
    </row>
    <row r="14" spans="1:25" ht="18.75" x14ac:dyDescent="0.45">
      <c r="A14" s="2" t="s">
        <v>21</v>
      </c>
      <c r="C14" s="6">
        <v>200000</v>
      </c>
      <c r="D14" s="6"/>
      <c r="E14" s="6">
        <v>1527385606</v>
      </c>
      <c r="F14" s="6"/>
      <c r="G14" s="6">
        <v>4433463000</v>
      </c>
      <c r="H14" s="6"/>
      <c r="I14" s="7">
        <v>0</v>
      </c>
      <c r="J14" s="7"/>
      <c r="K14" s="7">
        <v>0</v>
      </c>
      <c r="L14" s="7"/>
      <c r="M14" s="7">
        <v>-200000</v>
      </c>
      <c r="N14" s="7"/>
      <c r="O14" s="7">
        <v>4184950561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7"/>
      <c r="Y14" s="19">
        <f t="shared" si="0"/>
        <v>0</v>
      </c>
    </row>
    <row r="15" spans="1:25" ht="18.75" x14ac:dyDescent="0.45">
      <c r="A15" s="2" t="s">
        <v>22</v>
      </c>
      <c r="C15" s="6">
        <v>41836932</v>
      </c>
      <c r="D15" s="6"/>
      <c r="E15" s="6">
        <v>440531329404</v>
      </c>
      <c r="F15" s="6"/>
      <c r="G15" s="6">
        <v>425445263064.55798</v>
      </c>
      <c r="H15" s="6"/>
      <c r="I15" s="7">
        <v>0</v>
      </c>
      <c r="J15" s="7"/>
      <c r="K15" s="7">
        <v>0</v>
      </c>
      <c r="L15" s="7"/>
      <c r="M15" s="7">
        <v>-16698457</v>
      </c>
      <c r="N15" s="7"/>
      <c r="O15" s="7">
        <v>163312356715</v>
      </c>
      <c r="P15" s="7"/>
      <c r="Q15" s="7">
        <v>25138475</v>
      </c>
      <c r="R15" s="7"/>
      <c r="S15" s="7">
        <v>9140</v>
      </c>
      <c r="T15" s="7"/>
      <c r="U15" s="7">
        <v>264701192960</v>
      </c>
      <c r="V15" s="7"/>
      <c r="W15" s="7">
        <v>228398555814.07501</v>
      </c>
      <c r="X15" s="7"/>
      <c r="Y15" s="19">
        <f t="shared" si="0"/>
        <v>0.37101864878544727</v>
      </c>
    </row>
    <row r="16" spans="1:25" ht="18.75" x14ac:dyDescent="0.45">
      <c r="A16" s="2" t="s">
        <v>23</v>
      </c>
      <c r="C16" s="6">
        <v>2000</v>
      </c>
      <c r="D16" s="6"/>
      <c r="E16" s="6">
        <v>32089751</v>
      </c>
      <c r="F16" s="6"/>
      <c r="G16" s="6">
        <v>29403999</v>
      </c>
      <c r="H16" s="6"/>
      <c r="I16" s="7">
        <v>0</v>
      </c>
      <c r="J16" s="7"/>
      <c r="K16" s="7">
        <v>0</v>
      </c>
      <c r="L16" s="7"/>
      <c r="M16" s="7">
        <v>-2000</v>
      </c>
      <c r="N16" s="7"/>
      <c r="O16" s="7">
        <v>28827450</v>
      </c>
      <c r="P16" s="7"/>
      <c r="Q16" s="7">
        <v>0</v>
      </c>
      <c r="R16" s="7"/>
      <c r="S16" s="7">
        <v>0</v>
      </c>
      <c r="T16" s="7"/>
      <c r="U16" s="7">
        <v>0</v>
      </c>
      <c r="V16" s="7"/>
      <c r="W16" s="7">
        <v>0</v>
      </c>
      <c r="X16" s="7"/>
      <c r="Y16" s="19">
        <f t="shared" si="0"/>
        <v>0</v>
      </c>
    </row>
    <row r="17" spans="1:25" ht="18.75" x14ac:dyDescent="0.45">
      <c r="A17" s="2" t="s">
        <v>24</v>
      </c>
      <c r="C17" s="6">
        <v>300000</v>
      </c>
      <c r="D17" s="6"/>
      <c r="E17" s="6">
        <v>8242642063</v>
      </c>
      <c r="F17" s="6"/>
      <c r="G17" s="6">
        <v>8606484900</v>
      </c>
      <c r="H17" s="6"/>
      <c r="I17" s="7">
        <v>0</v>
      </c>
      <c r="J17" s="7"/>
      <c r="K17" s="7">
        <v>0</v>
      </c>
      <c r="L17" s="7"/>
      <c r="M17" s="7">
        <v>-300000</v>
      </c>
      <c r="N17" s="7"/>
      <c r="O17" s="7">
        <v>8581548319</v>
      </c>
      <c r="P17" s="7"/>
      <c r="Q17" s="7">
        <v>0</v>
      </c>
      <c r="R17" s="7"/>
      <c r="S17" s="7">
        <v>0</v>
      </c>
      <c r="T17" s="7"/>
      <c r="U17" s="7">
        <v>0</v>
      </c>
      <c r="V17" s="7"/>
      <c r="W17" s="7">
        <v>0</v>
      </c>
      <c r="X17" s="7"/>
      <c r="Y17" s="19">
        <f t="shared" si="0"/>
        <v>0</v>
      </c>
    </row>
    <row r="18" spans="1:25" ht="18.75" x14ac:dyDescent="0.45">
      <c r="A18" s="2" t="s">
        <v>25</v>
      </c>
      <c r="C18" s="6">
        <v>9700000</v>
      </c>
      <c r="D18" s="6"/>
      <c r="E18" s="6">
        <v>110197167673</v>
      </c>
      <c r="F18" s="6"/>
      <c r="G18" s="6">
        <v>122553442350</v>
      </c>
      <c r="H18" s="6"/>
      <c r="I18" s="7">
        <v>0</v>
      </c>
      <c r="J18" s="7"/>
      <c r="K18" s="7">
        <v>0</v>
      </c>
      <c r="L18" s="7"/>
      <c r="M18" s="7">
        <v>-9700000</v>
      </c>
      <c r="N18" s="7"/>
      <c r="O18" s="7">
        <v>112429043335</v>
      </c>
      <c r="P18" s="7"/>
      <c r="Q18" s="7">
        <v>0</v>
      </c>
      <c r="R18" s="7"/>
      <c r="S18" s="7">
        <v>0</v>
      </c>
      <c r="T18" s="7"/>
      <c r="U18" s="7">
        <v>0</v>
      </c>
      <c r="V18" s="7"/>
      <c r="W18" s="7">
        <v>0</v>
      </c>
      <c r="X18" s="7"/>
      <c r="Y18" s="19">
        <f t="shared" si="0"/>
        <v>0</v>
      </c>
    </row>
    <row r="19" spans="1:25" ht="18.75" x14ac:dyDescent="0.45">
      <c r="A19" s="2" t="s">
        <v>26</v>
      </c>
      <c r="C19" s="6">
        <v>100000</v>
      </c>
      <c r="D19" s="6"/>
      <c r="E19" s="6">
        <v>2031843240</v>
      </c>
      <c r="F19" s="6"/>
      <c r="G19" s="6">
        <v>3459294000</v>
      </c>
      <c r="H19" s="6"/>
      <c r="I19" s="7">
        <v>0</v>
      </c>
      <c r="J19" s="7"/>
      <c r="K19" s="7">
        <v>0</v>
      </c>
      <c r="L19" s="7"/>
      <c r="M19" s="7">
        <v>-100000</v>
      </c>
      <c r="N19" s="7"/>
      <c r="O19" s="7">
        <v>3379770006</v>
      </c>
      <c r="P19" s="7"/>
      <c r="Q19" s="7">
        <v>0</v>
      </c>
      <c r="R19" s="7"/>
      <c r="S19" s="7">
        <v>0</v>
      </c>
      <c r="T19" s="7"/>
      <c r="U19" s="7">
        <v>0</v>
      </c>
      <c r="V19" s="7"/>
      <c r="W19" s="7">
        <v>0</v>
      </c>
      <c r="X19" s="7"/>
      <c r="Y19" s="19">
        <f t="shared" si="0"/>
        <v>0</v>
      </c>
    </row>
    <row r="20" spans="1:25" ht="18.75" x14ac:dyDescent="0.45">
      <c r="A20" s="2" t="s">
        <v>27</v>
      </c>
      <c r="C20" s="6">
        <v>715846</v>
      </c>
      <c r="D20" s="6"/>
      <c r="E20" s="6">
        <v>167526644333</v>
      </c>
      <c r="F20" s="6"/>
      <c r="G20" s="6">
        <v>162861773590.267</v>
      </c>
      <c r="H20" s="6"/>
      <c r="I20" s="7">
        <v>256044</v>
      </c>
      <c r="J20" s="7"/>
      <c r="K20" s="7">
        <v>55894339369</v>
      </c>
      <c r="L20" s="7"/>
      <c r="M20" s="7">
        <v>0</v>
      </c>
      <c r="N20" s="7"/>
      <c r="O20" s="7">
        <v>0</v>
      </c>
      <c r="P20" s="7"/>
      <c r="Q20" s="7">
        <v>971890</v>
      </c>
      <c r="R20" s="7"/>
      <c r="S20" s="7">
        <v>224400</v>
      </c>
      <c r="T20" s="7"/>
      <c r="U20" s="7">
        <v>223420983702</v>
      </c>
      <c r="V20" s="7"/>
      <c r="W20" s="7">
        <v>217833131612.25</v>
      </c>
      <c r="X20" s="7"/>
      <c r="Y20" s="19">
        <f t="shared" si="0"/>
        <v>0.35385580203611328</v>
      </c>
    </row>
    <row r="21" spans="1:25" ht="18.75" x14ac:dyDescent="0.45">
      <c r="A21" s="2" t="s">
        <v>28</v>
      </c>
      <c r="C21" s="6">
        <v>6989937</v>
      </c>
      <c r="D21" s="6"/>
      <c r="E21" s="6">
        <v>99292763719</v>
      </c>
      <c r="F21" s="6"/>
      <c r="G21" s="6">
        <v>102684129091.134</v>
      </c>
      <c r="H21" s="6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6989937</v>
      </c>
      <c r="R21" s="7"/>
      <c r="S21" s="7">
        <v>15000</v>
      </c>
      <c r="T21" s="7"/>
      <c r="U21" s="7">
        <f>99292763719-1286</f>
        <v>99292762433</v>
      </c>
      <c r="V21" s="7"/>
      <c r="W21" s="7">
        <f>104779723562.381-1289</f>
        <v>104779722273.381</v>
      </c>
      <c r="X21" s="7"/>
      <c r="Y21" s="19">
        <f t="shared" si="0"/>
        <v>0.17020786685547235</v>
      </c>
    </row>
    <row r="22" spans="1:25" ht="18.75" x14ac:dyDescent="0.45">
      <c r="A22" s="2" t="s">
        <v>29</v>
      </c>
      <c r="C22" s="6">
        <v>0</v>
      </c>
      <c r="D22" s="6"/>
      <c r="E22" s="6">
        <v>0</v>
      </c>
      <c r="F22" s="6"/>
      <c r="G22" s="6">
        <v>0</v>
      </c>
      <c r="H22" s="6"/>
      <c r="I22" s="7">
        <v>1400000</v>
      </c>
      <c r="J22" s="7"/>
      <c r="K22" s="7">
        <v>13157936568</v>
      </c>
      <c r="L22" s="7"/>
      <c r="M22" s="7">
        <v>0</v>
      </c>
      <c r="N22" s="7"/>
      <c r="O22" s="7">
        <v>0</v>
      </c>
      <c r="P22" s="7"/>
      <c r="Q22" s="7">
        <v>1400000</v>
      </c>
      <c r="R22" s="7"/>
      <c r="S22" s="7">
        <v>9390</v>
      </c>
      <c r="T22" s="7"/>
      <c r="U22" s="7">
        <v>13157936568</v>
      </c>
      <c r="V22" s="7"/>
      <c r="W22" s="7">
        <v>13067781300</v>
      </c>
      <c r="X22" s="7"/>
      <c r="Y22" s="19">
        <f t="shared" si="0"/>
        <v>2.1227763648805673E-2</v>
      </c>
    </row>
    <row r="23" spans="1:25" ht="18.75" x14ac:dyDescent="0.45">
      <c r="A23" s="2" t="s">
        <v>30</v>
      </c>
      <c r="C23" s="6">
        <v>0</v>
      </c>
      <c r="D23" s="6"/>
      <c r="E23" s="6">
        <v>0</v>
      </c>
      <c r="F23" s="6"/>
      <c r="G23" s="6">
        <v>0</v>
      </c>
      <c r="H23" s="6"/>
      <c r="I23" s="7">
        <v>5000000</v>
      </c>
      <c r="J23" s="7"/>
      <c r="K23" s="7">
        <v>100090799995</v>
      </c>
      <c r="L23" s="7"/>
      <c r="M23" s="7">
        <v>-2500000</v>
      </c>
      <c r="N23" s="7"/>
      <c r="O23" s="7">
        <v>57298578605</v>
      </c>
      <c r="P23" s="7"/>
      <c r="Q23" s="7">
        <v>2500000</v>
      </c>
      <c r="R23" s="7"/>
      <c r="S23" s="7">
        <v>20800</v>
      </c>
      <c r="T23" s="7"/>
      <c r="U23" s="7">
        <v>50045399997</v>
      </c>
      <c r="V23" s="7"/>
      <c r="W23" s="7">
        <v>51690600000</v>
      </c>
      <c r="X23" s="7"/>
      <c r="Y23" s="19">
        <f t="shared" si="0"/>
        <v>8.3968029038330685E-2</v>
      </c>
    </row>
    <row r="24" spans="1:25" ht="18.75" thickBot="1" x14ac:dyDescent="0.45">
      <c r="C24" s="9">
        <f>SUM(C9:C23)</f>
        <v>124909299</v>
      </c>
      <c r="D24" s="6"/>
      <c r="E24" s="9">
        <f>SUM(E9:E23)</f>
        <v>2608020376273</v>
      </c>
      <c r="F24" s="6"/>
      <c r="G24" s="9">
        <f>SUM(G9:G23)</f>
        <v>2712602964341.5239</v>
      </c>
      <c r="H24" s="6"/>
      <c r="I24" s="11">
        <f>SUM(I9:I23)</f>
        <v>6681497</v>
      </c>
      <c r="J24" s="7"/>
      <c r="K24" s="11">
        <f>SUM(K9:K23)</f>
        <v>169168528932</v>
      </c>
      <c r="L24" s="7"/>
      <c r="M24" s="11">
        <f>SUM(M9:M23)</f>
        <v>-29551363</v>
      </c>
      <c r="N24" s="7"/>
      <c r="O24" s="11">
        <f>SUM(O9:O23)</f>
        <v>349323921918</v>
      </c>
      <c r="P24" s="7"/>
      <c r="Q24" s="11">
        <f>SUM(Q9:Q23)</f>
        <v>102039433</v>
      </c>
      <c r="R24" s="7"/>
      <c r="S24" s="11">
        <f>SUM(S9:S23)</f>
        <v>497401</v>
      </c>
      <c r="T24" s="7"/>
      <c r="U24" s="11">
        <f>SUM(U9:U23)</f>
        <v>2429231310035</v>
      </c>
      <c r="V24" s="7"/>
      <c r="W24" s="11">
        <f>SUM(W9:W23)</f>
        <v>2530251181290.5098</v>
      </c>
      <c r="X24" s="7"/>
      <c r="Y24" s="20">
        <f>SUM(Y9:Y23)</f>
        <v>4.1102290293568284</v>
      </c>
    </row>
    <row r="25" spans="1:25" ht="18.75" thickTop="1" x14ac:dyDescent="0.4"/>
    <row r="26" spans="1:25" x14ac:dyDescent="0.4">
      <c r="U26" s="7"/>
      <c r="W26" s="7"/>
    </row>
    <row r="28" spans="1:25" x14ac:dyDescent="0.4">
      <c r="U28" s="5"/>
      <c r="W28" s="5"/>
    </row>
    <row r="29" spans="1:25" x14ac:dyDescent="0.4">
      <c r="W29" s="5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36"/>
  <sheetViews>
    <sheetView rightToLeft="1" topLeftCell="A5" workbookViewId="0">
      <selection activeCell="M20" sqref="M20:M29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4" bestFit="1" customWidth="1"/>
    <col min="18" max="18" width="1" style="1" customWidth="1"/>
    <col min="19" max="19" width="15.28515625" style="34" customWidth="1"/>
    <col min="20" max="20" width="11.7109375" style="34" bestFit="1" customWidth="1"/>
    <col min="21" max="21" width="11.28515625" style="34" customWidth="1"/>
    <col min="22" max="22" width="15.5703125" style="34" customWidth="1"/>
    <col min="23" max="16384" width="9.140625" style="1"/>
  </cols>
  <sheetData>
    <row r="2" spans="1:22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2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2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22" ht="27.75" x14ac:dyDescent="0.4">
      <c r="A6" s="46" t="s">
        <v>3</v>
      </c>
      <c r="C6" s="44" t="s">
        <v>231</v>
      </c>
      <c r="D6" s="44" t="s">
        <v>231</v>
      </c>
      <c r="E6" s="44" t="s">
        <v>231</v>
      </c>
      <c r="F6" s="44" t="s">
        <v>231</v>
      </c>
      <c r="G6" s="44" t="s">
        <v>231</v>
      </c>
      <c r="H6" s="44" t="s">
        <v>231</v>
      </c>
      <c r="I6" s="44" t="s">
        <v>231</v>
      </c>
      <c r="K6" s="44" t="s">
        <v>232</v>
      </c>
      <c r="L6" s="44" t="s">
        <v>232</v>
      </c>
      <c r="M6" s="44" t="s">
        <v>232</v>
      </c>
      <c r="N6" s="44" t="s">
        <v>232</v>
      </c>
      <c r="O6" s="44" t="s">
        <v>232</v>
      </c>
      <c r="P6" s="44" t="s">
        <v>232</v>
      </c>
      <c r="Q6" s="44" t="s">
        <v>232</v>
      </c>
    </row>
    <row r="7" spans="1:22" ht="27.75" x14ac:dyDescent="0.4">
      <c r="A7" s="44" t="s">
        <v>3</v>
      </c>
      <c r="C7" s="47" t="s">
        <v>7</v>
      </c>
      <c r="E7" s="47" t="s">
        <v>257</v>
      </c>
      <c r="G7" s="47" t="s">
        <v>258</v>
      </c>
      <c r="I7" s="44" t="s">
        <v>260</v>
      </c>
      <c r="K7" s="47" t="s">
        <v>7</v>
      </c>
      <c r="M7" s="47" t="s">
        <v>257</v>
      </c>
      <c r="O7" s="47" t="s">
        <v>258</v>
      </c>
      <c r="Q7" s="47" t="s">
        <v>260</v>
      </c>
    </row>
    <row r="8" spans="1:22" ht="18.75" x14ac:dyDescent="0.45">
      <c r="A8" s="2" t="s">
        <v>24</v>
      </c>
      <c r="C8" s="6">
        <v>300000</v>
      </c>
      <c r="D8" s="6"/>
      <c r="E8" s="6">
        <v>8581548319</v>
      </c>
      <c r="F8" s="6"/>
      <c r="G8" s="6">
        <v>8645634087</v>
      </c>
      <c r="H8" s="6"/>
      <c r="I8" s="6">
        <v>-64085768</v>
      </c>
      <c r="J8" s="6"/>
      <c r="K8" s="6">
        <v>300000</v>
      </c>
      <c r="L8" s="6"/>
      <c r="M8" s="6">
        <v>8632914060</v>
      </c>
      <c r="N8" s="6"/>
      <c r="O8" s="6">
        <f>M8-Q8</f>
        <v>8696999828</v>
      </c>
      <c r="P8" s="6"/>
      <c r="Q8" s="6">
        <v>-64085768</v>
      </c>
      <c r="S8" s="35"/>
      <c r="T8" s="35"/>
      <c r="U8" s="35"/>
      <c r="V8" s="35"/>
    </row>
    <row r="9" spans="1:22" ht="18.75" x14ac:dyDescent="0.45">
      <c r="A9" s="2" t="s">
        <v>21</v>
      </c>
      <c r="C9" s="6">
        <v>200000</v>
      </c>
      <c r="D9" s="6"/>
      <c r="E9" s="6">
        <v>4184950561</v>
      </c>
      <c r="F9" s="6"/>
      <c r="G9" s="6">
        <v>4436703792</v>
      </c>
      <c r="H9" s="6"/>
      <c r="I9" s="6">
        <v>-251753231</v>
      </c>
      <c r="J9" s="6"/>
      <c r="K9" s="6">
        <v>325402</v>
      </c>
      <c r="L9" s="6"/>
      <c r="M9" s="6">
        <v>6982411450</v>
      </c>
      <c r="N9" s="6"/>
      <c r="O9" s="6">
        <f t="shared" ref="O9:O29" si="0">M9-Q9</f>
        <v>7261930826</v>
      </c>
      <c r="P9" s="6"/>
      <c r="Q9" s="6">
        <v>-279519376</v>
      </c>
      <c r="S9" s="35"/>
      <c r="T9" s="35"/>
      <c r="U9" s="35"/>
      <c r="V9" s="35"/>
    </row>
    <row r="10" spans="1:22" ht="18.75" x14ac:dyDescent="0.45">
      <c r="A10" s="2" t="s">
        <v>25</v>
      </c>
      <c r="C10" s="6">
        <v>9700000</v>
      </c>
      <c r="D10" s="6"/>
      <c r="E10" s="6">
        <v>112429043335</v>
      </c>
      <c r="F10" s="6"/>
      <c r="G10" s="6">
        <v>117547135586</v>
      </c>
      <c r="H10" s="6"/>
      <c r="I10" s="6">
        <v>-5118092251</v>
      </c>
      <c r="J10" s="6"/>
      <c r="K10" s="6">
        <v>9700000</v>
      </c>
      <c r="L10" s="6"/>
      <c r="M10" s="6">
        <v>113102000000</v>
      </c>
      <c r="N10" s="6"/>
      <c r="O10" s="6">
        <f t="shared" si="0"/>
        <v>118220092251</v>
      </c>
      <c r="P10" s="6"/>
      <c r="Q10" s="6">
        <v>-5118092251</v>
      </c>
      <c r="S10" s="35"/>
      <c r="T10" s="35"/>
      <c r="U10" s="35"/>
      <c r="V10" s="35"/>
    </row>
    <row r="11" spans="1:22" ht="18.75" x14ac:dyDescent="0.45">
      <c r="A11" s="2" t="s">
        <v>30</v>
      </c>
      <c r="C11" s="6">
        <v>2500000</v>
      </c>
      <c r="D11" s="6"/>
      <c r="E11" s="6">
        <v>57298578605</v>
      </c>
      <c r="F11" s="6"/>
      <c r="G11" s="6">
        <v>54345286274</v>
      </c>
      <c r="H11" s="6"/>
      <c r="I11" s="6">
        <v>2953292331</v>
      </c>
      <c r="J11" s="6"/>
      <c r="K11" s="6">
        <v>2500000</v>
      </c>
      <c r="L11" s="6"/>
      <c r="M11" s="6">
        <v>57641545190</v>
      </c>
      <c r="N11" s="6"/>
      <c r="O11" s="6">
        <f t="shared" si="0"/>
        <v>54688252859</v>
      </c>
      <c r="P11" s="6"/>
      <c r="Q11" s="6">
        <v>2953292331</v>
      </c>
      <c r="S11" s="35"/>
      <c r="T11" s="35"/>
      <c r="U11" s="35"/>
      <c r="V11" s="35"/>
    </row>
    <row r="12" spans="1:22" ht="18.75" x14ac:dyDescent="0.45">
      <c r="A12" s="2" t="s">
        <v>20</v>
      </c>
      <c r="C12" s="6">
        <v>25453</v>
      </c>
      <c r="D12" s="6"/>
      <c r="E12" s="6">
        <v>83393927</v>
      </c>
      <c r="F12" s="6"/>
      <c r="G12" s="6">
        <v>25453000</v>
      </c>
      <c r="H12" s="6"/>
      <c r="I12" s="6">
        <v>57940927</v>
      </c>
      <c r="J12" s="6"/>
      <c r="K12" s="6">
        <v>25453</v>
      </c>
      <c r="L12" s="6"/>
      <c r="M12" s="6">
        <v>83893088</v>
      </c>
      <c r="N12" s="6"/>
      <c r="O12" s="6">
        <f t="shared" si="0"/>
        <v>25952161</v>
      </c>
      <c r="P12" s="6"/>
      <c r="Q12" s="6">
        <v>57940927</v>
      </c>
      <c r="S12" s="35"/>
      <c r="T12" s="35"/>
      <c r="U12" s="35"/>
      <c r="V12" s="35"/>
    </row>
    <row r="13" spans="1:22" ht="18.75" x14ac:dyDescent="0.45">
      <c r="A13" s="2" t="s">
        <v>22</v>
      </c>
      <c r="C13" s="6">
        <v>16698457</v>
      </c>
      <c r="D13" s="6"/>
      <c r="E13" s="6">
        <v>163312356715</v>
      </c>
      <c r="F13" s="6"/>
      <c r="G13" s="6">
        <v>177116947654</v>
      </c>
      <c r="H13" s="6"/>
      <c r="I13" s="6">
        <v>-13804590939</v>
      </c>
      <c r="J13" s="6"/>
      <c r="K13" s="6">
        <v>31000927</v>
      </c>
      <c r="L13" s="6"/>
      <c r="M13" s="6">
        <v>315238774720</v>
      </c>
      <c r="N13" s="6"/>
      <c r="O13" s="6">
        <f t="shared" si="0"/>
        <v>335773857571</v>
      </c>
      <c r="P13" s="6"/>
      <c r="Q13" s="6">
        <v>-20535082851</v>
      </c>
      <c r="S13" s="35"/>
      <c r="T13" s="35"/>
      <c r="U13" s="35"/>
      <c r="V13" s="35"/>
    </row>
    <row r="14" spans="1:22" ht="18.75" x14ac:dyDescent="0.45">
      <c r="A14" s="2" t="s">
        <v>23</v>
      </c>
      <c r="C14" s="6">
        <v>2000</v>
      </c>
      <c r="D14" s="6"/>
      <c r="E14" s="6">
        <v>28827450</v>
      </c>
      <c r="F14" s="6"/>
      <c r="G14" s="6">
        <v>33443140</v>
      </c>
      <c r="H14" s="6"/>
      <c r="I14" s="6">
        <v>-4615690</v>
      </c>
      <c r="J14" s="6"/>
      <c r="K14" s="6">
        <v>1800000</v>
      </c>
      <c r="L14" s="6"/>
      <c r="M14" s="6">
        <v>24055701390</v>
      </c>
      <c r="N14" s="6"/>
      <c r="O14" s="6">
        <f t="shared" si="0"/>
        <v>28055121114</v>
      </c>
      <c r="P14" s="6"/>
      <c r="Q14" s="6">
        <v>-3999419724</v>
      </c>
      <c r="S14" s="35"/>
      <c r="T14" s="35"/>
      <c r="U14" s="35"/>
      <c r="V14" s="35"/>
    </row>
    <row r="15" spans="1:22" ht="18.75" x14ac:dyDescent="0.45">
      <c r="A15" s="2" t="s">
        <v>20</v>
      </c>
      <c r="C15" s="6">
        <v>25453</v>
      </c>
      <c r="D15" s="6"/>
      <c r="E15" s="6">
        <v>25453000</v>
      </c>
      <c r="F15" s="6"/>
      <c r="G15" s="6">
        <v>25301554</v>
      </c>
      <c r="H15" s="6"/>
      <c r="I15" s="6">
        <v>151446</v>
      </c>
      <c r="J15" s="6"/>
      <c r="K15" s="6">
        <v>25453</v>
      </c>
      <c r="L15" s="6"/>
      <c r="M15" s="6">
        <v>25453000</v>
      </c>
      <c r="N15" s="6"/>
      <c r="O15" s="6">
        <f t="shared" si="0"/>
        <v>25301554</v>
      </c>
      <c r="P15" s="6"/>
      <c r="Q15" s="6">
        <v>151446</v>
      </c>
      <c r="S15" s="35"/>
      <c r="V15" s="35"/>
    </row>
    <row r="16" spans="1:22" ht="18.75" x14ac:dyDescent="0.45">
      <c r="A16" s="2" t="s">
        <v>26</v>
      </c>
      <c r="C16" s="6">
        <v>100000</v>
      </c>
      <c r="D16" s="6"/>
      <c r="E16" s="6">
        <v>3379770006</v>
      </c>
      <c r="F16" s="6"/>
      <c r="G16" s="6">
        <v>3401426650</v>
      </c>
      <c r="H16" s="6"/>
      <c r="I16" s="6">
        <v>-21656644</v>
      </c>
      <c r="J16" s="6"/>
      <c r="K16" s="6">
        <v>303736</v>
      </c>
      <c r="L16" s="6"/>
      <c r="M16" s="6">
        <v>9865862400</v>
      </c>
      <c r="N16" s="6"/>
      <c r="O16" s="6">
        <f t="shared" si="0"/>
        <v>9669174388</v>
      </c>
      <c r="P16" s="6"/>
      <c r="Q16" s="6">
        <v>196688012</v>
      </c>
      <c r="S16" s="35"/>
      <c r="T16" s="35"/>
      <c r="U16" s="35"/>
      <c r="V16" s="35"/>
    </row>
    <row r="17" spans="1:22" ht="18.75" x14ac:dyDescent="0.45">
      <c r="A17" s="2" t="s">
        <v>261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62000000</v>
      </c>
      <c r="L17" s="6"/>
      <c r="M17" s="22">
        <v>62056296000</v>
      </c>
      <c r="N17" s="22"/>
      <c r="O17" s="22">
        <f t="shared" si="0"/>
        <v>62056296000</v>
      </c>
      <c r="P17" s="22"/>
      <c r="Q17" s="22">
        <v>0</v>
      </c>
      <c r="V17" s="35"/>
    </row>
    <row r="18" spans="1:22" ht="18.75" x14ac:dyDescent="0.45">
      <c r="A18" s="2" t="s">
        <v>262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62000000</v>
      </c>
      <c r="L18" s="6"/>
      <c r="M18" s="6">
        <v>65224000000</v>
      </c>
      <c r="N18" s="6"/>
      <c r="O18" s="6">
        <f t="shared" si="0"/>
        <v>62019181840</v>
      </c>
      <c r="P18" s="6"/>
      <c r="Q18" s="6">
        <v>3204818160</v>
      </c>
      <c r="S18" s="35"/>
      <c r="T18" s="35"/>
      <c r="U18" s="35"/>
      <c r="V18" s="35"/>
    </row>
    <row r="19" spans="1:22" ht="18.75" x14ac:dyDescent="0.45">
      <c r="A19" s="2" t="s">
        <v>263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1394767</v>
      </c>
      <c r="L19" s="6"/>
      <c r="M19" s="6">
        <v>5064398977</v>
      </c>
      <c r="N19" s="6"/>
      <c r="O19" s="6">
        <f t="shared" si="0"/>
        <v>6610310917</v>
      </c>
      <c r="P19" s="6"/>
      <c r="Q19" s="6">
        <v>-1545911940</v>
      </c>
      <c r="S19" s="35"/>
      <c r="T19" s="35"/>
      <c r="U19" s="35"/>
      <c r="V19" s="35"/>
    </row>
    <row r="20" spans="1:22" ht="18.75" x14ac:dyDescent="0.45">
      <c r="A20" s="2" t="s">
        <v>89</v>
      </c>
      <c r="C20" s="6">
        <v>1300000</v>
      </c>
      <c r="D20" s="6"/>
      <c r="E20" s="6">
        <v>1300000000000</v>
      </c>
      <c r="F20" s="6"/>
      <c r="G20" s="6">
        <v>1291963189221</v>
      </c>
      <c r="H20" s="6"/>
      <c r="I20" s="6">
        <v>8036810779</v>
      </c>
      <c r="J20" s="6"/>
      <c r="K20" s="6">
        <v>1300000</v>
      </c>
      <c r="L20" s="6"/>
      <c r="M20" s="6">
        <v>1300000000000</v>
      </c>
      <c r="N20" s="6"/>
      <c r="O20" s="6">
        <f t="shared" si="0"/>
        <v>1291963189221</v>
      </c>
      <c r="P20" s="6"/>
      <c r="Q20" s="6">
        <v>8036810779</v>
      </c>
      <c r="S20" s="36"/>
      <c r="V20" s="35"/>
    </row>
    <row r="21" spans="1:22" ht="18.75" x14ac:dyDescent="0.45">
      <c r="A21" s="2" t="s">
        <v>245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1000</v>
      </c>
      <c r="L21" s="6"/>
      <c r="M21" s="6">
        <v>1000000000</v>
      </c>
      <c r="N21" s="6"/>
      <c r="O21" s="6">
        <f t="shared" si="0"/>
        <v>999818750</v>
      </c>
      <c r="P21" s="6"/>
      <c r="Q21" s="6">
        <v>181250</v>
      </c>
      <c r="S21" s="36"/>
      <c r="V21" s="35"/>
    </row>
    <row r="22" spans="1:22" ht="18.75" x14ac:dyDescent="0.45">
      <c r="A22" s="2" t="s">
        <v>264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20000</v>
      </c>
      <c r="L22" s="6"/>
      <c r="M22" s="6">
        <v>17870000000</v>
      </c>
      <c r="N22" s="6"/>
      <c r="O22" s="6">
        <f t="shared" si="0"/>
        <v>17283159024</v>
      </c>
      <c r="P22" s="6"/>
      <c r="Q22" s="6">
        <v>586840976</v>
      </c>
      <c r="S22" s="36"/>
      <c r="U22" s="35"/>
      <c r="V22" s="35"/>
    </row>
    <row r="23" spans="1:22" ht="18.75" x14ac:dyDescent="0.45">
      <c r="A23" s="2" t="s">
        <v>62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100000</v>
      </c>
      <c r="L23" s="6"/>
      <c r="M23" s="6">
        <v>83700000000</v>
      </c>
      <c r="N23" s="6"/>
      <c r="O23" s="6">
        <f t="shared" si="0"/>
        <v>79180819248</v>
      </c>
      <c r="P23" s="6"/>
      <c r="Q23" s="6">
        <v>4519180752</v>
      </c>
      <c r="S23" s="36"/>
      <c r="U23" s="35"/>
      <c r="V23" s="35"/>
    </row>
    <row r="24" spans="1:22" ht="18.75" x14ac:dyDescent="0.45">
      <c r="A24" s="2" t="s">
        <v>59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100000</v>
      </c>
      <c r="L24" s="6"/>
      <c r="M24" s="6">
        <v>70412701320</v>
      </c>
      <c r="N24" s="6"/>
      <c r="O24" s="6">
        <f t="shared" si="0"/>
        <v>67450536976</v>
      </c>
      <c r="P24" s="6"/>
      <c r="Q24" s="6">
        <v>2962164344</v>
      </c>
      <c r="S24" s="36"/>
      <c r="U24" s="36"/>
      <c r="V24" s="35"/>
    </row>
    <row r="25" spans="1:22" ht="18.75" x14ac:dyDescent="0.45">
      <c r="A25" s="2" t="s">
        <v>265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16000</v>
      </c>
      <c r="L25" s="6"/>
      <c r="M25" s="6">
        <v>16000000000</v>
      </c>
      <c r="N25" s="6"/>
      <c r="O25" s="6">
        <f t="shared" si="0"/>
        <v>15170749200</v>
      </c>
      <c r="P25" s="6"/>
      <c r="Q25" s="6">
        <v>829250800</v>
      </c>
      <c r="S25" s="36"/>
      <c r="V25" s="35"/>
    </row>
    <row r="26" spans="1:22" ht="18.75" x14ac:dyDescent="0.45">
      <c r="A26" s="2" t="s">
        <v>239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336280</v>
      </c>
      <c r="L26" s="6"/>
      <c r="M26" s="6">
        <v>336280000000</v>
      </c>
      <c r="N26" s="6"/>
      <c r="O26" s="6">
        <f t="shared" si="0"/>
        <v>337621418904</v>
      </c>
      <c r="P26" s="6"/>
      <c r="Q26" s="6">
        <v>-1341418904</v>
      </c>
      <c r="S26" s="35"/>
      <c r="V26" s="35"/>
    </row>
    <row r="27" spans="1:22" ht="18.75" x14ac:dyDescent="0.45">
      <c r="A27" s="2" t="s">
        <v>266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65410</v>
      </c>
      <c r="L27" s="6"/>
      <c r="M27" s="6">
        <v>45266546500</v>
      </c>
      <c r="N27" s="6"/>
      <c r="O27" s="6">
        <f t="shared" si="0"/>
        <v>42974458462</v>
      </c>
      <c r="P27" s="6"/>
      <c r="Q27" s="6">
        <v>2292088038</v>
      </c>
      <c r="S27" s="35"/>
      <c r="U27" s="35"/>
      <c r="V27" s="35"/>
    </row>
    <row r="28" spans="1:22" ht="18.75" x14ac:dyDescent="0.45">
      <c r="A28" s="2" t="s">
        <v>65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100000</v>
      </c>
      <c r="L28" s="6"/>
      <c r="M28" s="6">
        <v>55200000000</v>
      </c>
      <c r="N28" s="6"/>
      <c r="O28" s="6">
        <f t="shared" si="0"/>
        <v>53317931124</v>
      </c>
      <c r="P28" s="6"/>
      <c r="Q28" s="6">
        <v>1882068876</v>
      </c>
      <c r="S28" s="35"/>
      <c r="U28" s="35"/>
      <c r="V28" s="35"/>
    </row>
    <row r="29" spans="1:22" ht="18.75" x14ac:dyDescent="0.45">
      <c r="A29" s="2" t="s">
        <v>110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6000</v>
      </c>
      <c r="L29" s="6"/>
      <c r="M29" s="6">
        <v>6000000000</v>
      </c>
      <c r="N29" s="6"/>
      <c r="O29" s="6">
        <f t="shared" si="0"/>
        <v>6000000000</v>
      </c>
      <c r="P29" s="6"/>
      <c r="Q29" s="6">
        <v>0</v>
      </c>
      <c r="S29" s="37"/>
      <c r="T29" s="35"/>
      <c r="U29" s="38"/>
      <c r="V29" s="35"/>
    </row>
    <row r="30" spans="1:22" ht="18.75" thickBot="1" x14ac:dyDescent="0.45">
      <c r="A30" s="4"/>
      <c r="B30" s="4"/>
      <c r="C30" s="9">
        <f>SUM(C8:C29)</f>
        <v>30851363</v>
      </c>
      <c r="D30" s="4"/>
      <c r="E30" s="9">
        <f>SUM(E8:E29)</f>
        <v>1649323921918</v>
      </c>
      <c r="F30" s="4"/>
      <c r="G30" s="9">
        <f>SUM(G8:G29)</f>
        <v>1657540520958</v>
      </c>
      <c r="H30" s="4"/>
      <c r="I30" s="9">
        <f>SUM(I8:I29)</f>
        <v>-8216599040</v>
      </c>
      <c r="J30" s="4"/>
      <c r="K30" s="9">
        <f>SUM(K8:K29)</f>
        <v>173420428</v>
      </c>
      <c r="L30" s="4"/>
      <c r="M30" s="9">
        <f>SUM(M8:M29)</f>
        <v>2599702498095</v>
      </c>
      <c r="N30" s="4"/>
      <c r="O30" s="9">
        <f>SUM(O8:O29)</f>
        <v>2605064552218</v>
      </c>
      <c r="P30" s="4"/>
      <c r="Q30" s="9">
        <f>SUM(Q8:Q29)</f>
        <v>-5362054123</v>
      </c>
      <c r="S30" s="35"/>
      <c r="T30" s="35"/>
      <c r="U30" s="35"/>
      <c r="V30" s="35"/>
    </row>
    <row r="31" spans="1:22" ht="18.75" thickTop="1" x14ac:dyDescent="0.4"/>
    <row r="33" spans="17:21" x14ac:dyDescent="0.4">
      <c r="Q33" s="25"/>
      <c r="U33" s="35"/>
    </row>
    <row r="34" spans="17:21" x14ac:dyDescent="0.4">
      <c r="Q34" s="39"/>
      <c r="U34" s="35"/>
    </row>
    <row r="35" spans="17:21" x14ac:dyDescent="0.4">
      <c r="Q35" s="39"/>
      <c r="U35" s="35"/>
    </row>
    <row r="36" spans="17:21" x14ac:dyDescent="0.4">
      <c r="Q36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6"/>
  <sheetViews>
    <sheetView rightToLeft="1" zoomScale="70" zoomScaleNormal="70" workbookViewId="0">
      <selection activeCell="C7" sqref="C7"/>
    </sheetView>
  </sheetViews>
  <sheetFormatPr defaultRowHeight="18" x14ac:dyDescent="0.4"/>
  <cols>
    <col min="1" max="1" width="29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6" spans="1:21" ht="27.75" x14ac:dyDescent="0.4">
      <c r="A6" s="46" t="s">
        <v>3</v>
      </c>
      <c r="C6" s="44" t="s">
        <v>231</v>
      </c>
      <c r="D6" s="44" t="s">
        <v>231</v>
      </c>
      <c r="E6" s="44" t="s">
        <v>231</v>
      </c>
      <c r="F6" s="44" t="s">
        <v>231</v>
      </c>
      <c r="G6" s="44" t="s">
        <v>231</v>
      </c>
      <c r="H6" s="44" t="s">
        <v>231</v>
      </c>
      <c r="I6" s="44" t="s">
        <v>231</v>
      </c>
      <c r="J6" s="44" t="s">
        <v>231</v>
      </c>
      <c r="K6" s="44" t="s">
        <v>231</v>
      </c>
      <c r="M6" s="44" t="s">
        <v>232</v>
      </c>
      <c r="N6" s="44" t="s">
        <v>232</v>
      </c>
      <c r="O6" s="44" t="s">
        <v>232</v>
      </c>
      <c r="P6" s="44" t="s">
        <v>232</v>
      </c>
      <c r="Q6" s="44" t="s">
        <v>232</v>
      </c>
      <c r="R6" s="44" t="s">
        <v>232</v>
      </c>
      <c r="S6" s="44" t="s">
        <v>232</v>
      </c>
      <c r="T6" s="44" t="s">
        <v>232</v>
      </c>
      <c r="U6" s="44" t="s">
        <v>232</v>
      </c>
    </row>
    <row r="7" spans="1:21" ht="27.75" x14ac:dyDescent="0.4">
      <c r="A7" s="44" t="s">
        <v>3</v>
      </c>
      <c r="C7" s="47" t="s">
        <v>267</v>
      </c>
      <c r="E7" s="47" t="s">
        <v>268</v>
      </c>
      <c r="G7" s="47" t="s">
        <v>269</v>
      </c>
      <c r="I7" s="47" t="s">
        <v>152</v>
      </c>
      <c r="K7" s="47" t="s">
        <v>270</v>
      </c>
      <c r="M7" s="47" t="s">
        <v>267</v>
      </c>
      <c r="O7" s="47" t="s">
        <v>268</v>
      </c>
      <c r="Q7" s="47" t="s">
        <v>269</v>
      </c>
      <c r="S7" s="47" t="s">
        <v>152</v>
      </c>
      <c r="U7" s="47" t="s">
        <v>270</v>
      </c>
    </row>
    <row r="8" spans="1:21" ht="18.75" x14ac:dyDescent="0.45">
      <c r="A8" s="2" t="s">
        <v>24</v>
      </c>
      <c r="C8" s="6">
        <v>0</v>
      </c>
      <c r="D8" s="6"/>
      <c r="E8" s="6">
        <v>39149187</v>
      </c>
      <c r="F8" s="6"/>
      <c r="G8" s="6">
        <v>-64085768</v>
      </c>
      <c r="H8" s="6"/>
      <c r="I8" s="6">
        <v>-24936581</v>
      </c>
      <c r="J8" s="4"/>
      <c r="K8" s="4" t="s">
        <v>16</v>
      </c>
      <c r="L8" s="4"/>
      <c r="M8" s="6">
        <v>0</v>
      </c>
      <c r="N8" s="6"/>
      <c r="O8" s="6">
        <v>0</v>
      </c>
      <c r="P8" s="6"/>
      <c r="Q8" s="6">
        <v>-64085768</v>
      </c>
      <c r="R8" s="6"/>
      <c r="S8" s="6">
        <v>-64085768</v>
      </c>
      <c r="T8" s="4"/>
      <c r="U8" s="4" t="s">
        <v>16</v>
      </c>
    </row>
    <row r="9" spans="1:21" ht="18.75" x14ac:dyDescent="0.45">
      <c r="A9" s="2" t="s">
        <v>21</v>
      </c>
      <c r="C9" s="6">
        <v>0</v>
      </c>
      <c r="D9" s="6"/>
      <c r="E9" s="6">
        <v>29347141</v>
      </c>
      <c r="F9" s="6"/>
      <c r="G9" s="6">
        <v>-251753231</v>
      </c>
      <c r="H9" s="6"/>
      <c r="I9" s="6">
        <v>-222406090</v>
      </c>
      <c r="J9" s="4"/>
      <c r="K9" s="4" t="s">
        <v>271</v>
      </c>
      <c r="L9" s="4"/>
      <c r="M9" s="6">
        <v>130953446</v>
      </c>
      <c r="N9" s="6"/>
      <c r="O9" s="6">
        <v>0</v>
      </c>
      <c r="P9" s="6"/>
      <c r="Q9" s="6">
        <v>-279519376</v>
      </c>
      <c r="R9" s="6"/>
      <c r="S9" s="6">
        <v>-148565930</v>
      </c>
      <c r="T9" s="4"/>
      <c r="U9" s="4" t="s">
        <v>16</v>
      </c>
    </row>
    <row r="10" spans="1:21" ht="18.75" x14ac:dyDescent="0.45">
      <c r="A10" s="2" t="s">
        <v>25</v>
      </c>
      <c r="C10" s="6">
        <v>0</v>
      </c>
      <c r="D10" s="6"/>
      <c r="E10" s="6">
        <v>156656806</v>
      </c>
      <c r="F10" s="6"/>
      <c r="G10" s="6">
        <v>-5118092251</v>
      </c>
      <c r="H10" s="6"/>
      <c r="I10" s="6">
        <v>-4961435445</v>
      </c>
      <c r="J10" s="4"/>
      <c r="K10" s="4" t="s">
        <v>272</v>
      </c>
      <c r="L10" s="4"/>
      <c r="M10" s="6">
        <v>0</v>
      </c>
      <c r="N10" s="6"/>
      <c r="O10" s="6">
        <v>0</v>
      </c>
      <c r="P10" s="6"/>
      <c r="Q10" s="6">
        <v>-5118092251</v>
      </c>
      <c r="R10" s="6"/>
      <c r="S10" s="6">
        <v>-5118092251</v>
      </c>
      <c r="T10" s="4"/>
      <c r="U10" s="4" t="s">
        <v>273</v>
      </c>
    </row>
    <row r="11" spans="1:21" ht="18.75" x14ac:dyDescent="0.45">
      <c r="A11" s="2" t="s">
        <v>30</v>
      </c>
      <c r="C11" s="6">
        <v>4247091034</v>
      </c>
      <c r="D11" s="6"/>
      <c r="E11" s="6">
        <v>-4470035942</v>
      </c>
      <c r="F11" s="6"/>
      <c r="G11" s="6">
        <v>2953292331</v>
      </c>
      <c r="H11" s="6"/>
      <c r="I11" s="6">
        <v>2730347423</v>
      </c>
      <c r="J11" s="4"/>
      <c r="K11" s="4" t="s">
        <v>274</v>
      </c>
      <c r="L11" s="4"/>
      <c r="M11" s="6">
        <v>4247091034</v>
      </c>
      <c r="N11" s="6"/>
      <c r="O11" s="6">
        <v>-4470035942</v>
      </c>
      <c r="P11" s="6"/>
      <c r="Q11" s="6">
        <v>2953292331</v>
      </c>
      <c r="R11" s="6"/>
      <c r="S11" s="6">
        <v>2730347423</v>
      </c>
      <c r="T11" s="4"/>
      <c r="U11" s="4" t="s">
        <v>275</v>
      </c>
    </row>
    <row r="12" spans="1:21" ht="18.75" x14ac:dyDescent="0.45">
      <c r="A12" s="2" t="s">
        <v>20</v>
      </c>
      <c r="C12" s="6">
        <v>0</v>
      </c>
      <c r="D12" s="6"/>
      <c r="E12" s="6">
        <v>0</v>
      </c>
      <c r="F12" s="6"/>
      <c r="G12" s="6">
        <v>57940927</v>
      </c>
      <c r="H12" s="6"/>
      <c r="I12" s="6">
        <v>57940927</v>
      </c>
      <c r="J12" s="4"/>
      <c r="K12" s="4" t="s">
        <v>103</v>
      </c>
      <c r="L12" s="4"/>
      <c r="M12" s="6">
        <v>0</v>
      </c>
      <c r="N12" s="6"/>
      <c r="O12" s="6">
        <v>0</v>
      </c>
      <c r="P12" s="6"/>
      <c r="Q12" s="6">
        <v>57940927</v>
      </c>
      <c r="R12" s="6"/>
      <c r="S12" s="6">
        <v>57940927</v>
      </c>
      <c r="T12" s="4"/>
      <c r="U12" s="4" t="s">
        <v>16</v>
      </c>
    </row>
    <row r="13" spans="1:21" ht="18.75" x14ac:dyDescent="0.45">
      <c r="A13" s="2" t="s">
        <v>22</v>
      </c>
      <c r="C13" s="6">
        <v>0</v>
      </c>
      <c r="D13" s="6"/>
      <c r="E13" s="6">
        <v>12900832955</v>
      </c>
      <c r="F13" s="6"/>
      <c r="G13" s="6">
        <v>-13804590939</v>
      </c>
      <c r="H13" s="6"/>
      <c r="I13" s="6">
        <v>-903757984</v>
      </c>
      <c r="J13" s="4"/>
      <c r="K13" s="4" t="s">
        <v>276</v>
      </c>
      <c r="L13" s="4"/>
      <c r="M13" s="6">
        <v>36094030203</v>
      </c>
      <c r="N13" s="6"/>
      <c r="O13" s="6">
        <v>-19843789802</v>
      </c>
      <c r="P13" s="6"/>
      <c r="Q13" s="6">
        <v>-20535082851</v>
      </c>
      <c r="R13" s="6"/>
      <c r="S13" s="6">
        <v>-4284842450</v>
      </c>
      <c r="T13" s="4"/>
      <c r="U13" s="4" t="s">
        <v>277</v>
      </c>
    </row>
    <row r="14" spans="1:21" ht="18.75" x14ac:dyDescent="0.45">
      <c r="A14" s="2" t="s">
        <v>23</v>
      </c>
      <c r="C14" s="6">
        <v>0</v>
      </c>
      <c r="D14" s="6"/>
      <c r="E14" s="6">
        <v>3669661</v>
      </c>
      <c r="F14" s="6"/>
      <c r="G14" s="6">
        <v>-4615690</v>
      </c>
      <c r="H14" s="6"/>
      <c r="I14" s="6">
        <v>-946029</v>
      </c>
      <c r="J14" s="4"/>
      <c r="K14" s="4" t="s">
        <v>16</v>
      </c>
      <c r="L14" s="4"/>
      <c r="M14" s="6">
        <v>3474000000</v>
      </c>
      <c r="N14" s="6"/>
      <c r="O14" s="6">
        <v>0</v>
      </c>
      <c r="P14" s="6"/>
      <c r="Q14" s="6">
        <v>-3999419724</v>
      </c>
      <c r="R14" s="6"/>
      <c r="S14" s="6">
        <v>-525419724</v>
      </c>
      <c r="T14" s="4"/>
      <c r="U14" s="4" t="s">
        <v>278</v>
      </c>
    </row>
    <row r="15" spans="1:21" ht="18.75" x14ac:dyDescent="0.45">
      <c r="A15" s="2" t="s">
        <v>20</v>
      </c>
      <c r="C15" s="6">
        <v>0</v>
      </c>
      <c r="D15" s="6"/>
      <c r="E15" s="6">
        <v>0</v>
      </c>
      <c r="F15" s="6"/>
      <c r="G15" s="6">
        <v>151446</v>
      </c>
      <c r="H15" s="6"/>
      <c r="I15" s="6">
        <v>151446</v>
      </c>
      <c r="J15" s="4"/>
      <c r="K15" s="4" t="s">
        <v>16</v>
      </c>
      <c r="L15" s="4"/>
      <c r="M15" s="6">
        <v>0</v>
      </c>
      <c r="N15" s="6"/>
      <c r="O15" s="6">
        <v>0</v>
      </c>
      <c r="P15" s="6"/>
      <c r="Q15" s="6">
        <v>151446</v>
      </c>
      <c r="R15" s="6"/>
      <c r="S15" s="6">
        <v>151446</v>
      </c>
      <c r="T15" s="4"/>
      <c r="U15" s="4" t="s">
        <v>16</v>
      </c>
    </row>
    <row r="16" spans="1:21" ht="18.75" x14ac:dyDescent="0.45">
      <c r="A16" s="2" t="s">
        <v>26</v>
      </c>
      <c r="C16" s="6">
        <v>0</v>
      </c>
      <c r="D16" s="6"/>
      <c r="E16" s="6">
        <v>-40905446</v>
      </c>
      <c r="F16" s="6"/>
      <c r="G16" s="6">
        <v>-21656644</v>
      </c>
      <c r="H16" s="6"/>
      <c r="I16" s="6">
        <v>-62562090</v>
      </c>
      <c r="J16" s="4"/>
      <c r="K16" s="4" t="s">
        <v>278</v>
      </c>
      <c r="L16" s="4"/>
      <c r="M16" s="6">
        <v>0</v>
      </c>
      <c r="N16" s="6"/>
      <c r="O16" s="6">
        <v>0</v>
      </c>
      <c r="P16" s="6"/>
      <c r="Q16" s="6">
        <v>196688012</v>
      </c>
      <c r="R16" s="6"/>
      <c r="S16" s="6">
        <v>196688012</v>
      </c>
      <c r="T16" s="4"/>
      <c r="U16" s="4" t="s">
        <v>16</v>
      </c>
    </row>
    <row r="17" spans="1:21" ht="18.75" x14ac:dyDescent="0.45">
      <c r="A17" s="2" t="s">
        <v>261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4"/>
      <c r="K17" s="4" t="s">
        <v>16</v>
      </c>
      <c r="L17" s="4"/>
      <c r="M17" s="6">
        <v>0</v>
      </c>
      <c r="N17" s="6"/>
      <c r="O17" s="6">
        <v>0</v>
      </c>
      <c r="P17" s="6"/>
      <c r="Q17" s="6">
        <v>425196000</v>
      </c>
      <c r="R17" s="6"/>
      <c r="S17" s="6">
        <v>425196000</v>
      </c>
      <c r="T17" s="4"/>
      <c r="U17" s="4" t="s">
        <v>103</v>
      </c>
    </row>
    <row r="18" spans="1:21" ht="18.75" x14ac:dyDescent="0.45">
      <c r="A18" s="2" t="s">
        <v>262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4"/>
      <c r="K18" s="4" t="s">
        <v>16</v>
      </c>
      <c r="L18" s="4"/>
      <c r="M18" s="6">
        <v>0</v>
      </c>
      <c r="N18" s="6"/>
      <c r="O18" s="6">
        <v>0</v>
      </c>
      <c r="P18" s="6"/>
      <c r="Q18" s="6">
        <v>3204818160</v>
      </c>
      <c r="R18" s="6"/>
      <c r="S18" s="6">
        <v>3204818160</v>
      </c>
      <c r="T18" s="4"/>
      <c r="U18" s="4" t="s">
        <v>31</v>
      </c>
    </row>
    <row r="19" spans="1:21" ht="18.75" x14ac:dyDescent="0.45">
      <c r="A19" s="2" t="s">
        <v>263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4"/>
      <c r="K19" s="4" t="s">
        <v>16</v>
      </c>
      <c r="L19" s="4"/>
      <c r="M19" s="6">
        <v>0</v>
      </c>
      <c r="N19" s="6"/>
      <c r="O19" s="6">
        <v>0</v>
      </c>
      <c r="P19" s="6"/>
      <c r="Q19" s="6">
        <v>-1545911940</v>
      </c>
      <c r="R19" s="6"/>
      <c r="S19" s="6">
        <v>-1545911940</v>
      </c>
      <c r="T19" s="4"/>
      <c r="U19" s="4" t="s">
        <v>279</v>
      </c>
    </row>
    <row r="20" spans="1:21" ht="18.75" x14ac:dyDescent="0.45">
      <c r="A20" s="2" t="s">
        <v>18</v>
      </c>
      <c r="C20" s="6">
        <v>0</v>
      </c>
      <c r="D20" s="6"/>
      <c r="E20" s="6">
        <v>13404911747</v>
      </c>
      <c r="F20" s="6"/>
      <c r="G20" s="6">
        <v>0</v>
      </c>
      <c r="H20" s="6"/>
      <c r="I20" s="6">
        <v>13404911747</v>
      </c>
      <c r="J20" s="4"/>
      <c r="K20" s="4" t="s">
        <v>280</v>
      </c>
      <c r="L20" s="4"/>
      <c r="M20" s="6">
        <v>0</v>
      </c>
      <c r="N20" s="6"/>
      <c r="O20" s="6">
        <v>22107319879</v>
      </c>
      <c r="P20" s="6"/>
      <c r="Q20" s="6">
        <v>0</v>
      </c>
      <c r="R20" s="6"/>
      <c r="S20" s="6">
        <v>22107319879</v>
      </c>
      <c r="T20" s="4"/>
      <c r="U20" s="4" t="s">
        <v>281</v>
      </c>
    </row>
    <row r="21" spans="1:21" ht="18.75" x14ac:dyDescent="0.45">
      <c r="A21" s="2" t="s">
        <v>19</v>
      </c>
      <c r="C21" s="6">
        <v>0</v>
      </c>
      <c r="D21" s="6"/>
      <c r="E21" s="6">
        <v>18572069752</v>
      </c>
      <c r="F21" s="6"/>
      <c r="G21" s="6">
        <v>0</v>
      </c>
      <c r="H21" s="6"/>
      <c r="I21" s="6">
        <v>18572069752</v>
      </c>
      <c r="J21" s="4"/>
      <c r="K21" s="4" t="s">
        <v>282</v>
      </c>
      <c r="L21" s="4"/>
      <c r="M21" s="6">
        <v>0</v>
      </c>
      <c r="N21" s="6"/>
      <c r="O21" s="6">
        <v>104701747711</v>
      </c>
      <c r="P21" s="6"/>
      <c r="Q21" s="6">
        <v>0</v>
      </c>
      <c r="R21" s="6"/>
      <c r="S21" s="6">
        <v>104701747711</v>
      </c>
      <c r="T21" s="4"/>
      <c r="U21" s="4" t="s">
        <v>283</v>
      </c>
    </row>
    <row r="22" spans="1:21" ht="18.75" x14ac:dyDescent="0.45">
      <c r="A22" s="2" t="s">
        <v>28</v>
      </c>
      <c r="C22" s="6">
        <v>0</v>
      </c>
      <c r="D22" s="6"/>
      <c r="E22" s="6">
        <v>104890925</v>
      </c>
      <c r="F22" s="6"/>
      <c r="G22" s="6">
        <v>0</v>
      </c>
      <c r="H22" s="6"/>
      <c r="I22" s="6">
        <v>104890925</v>
      </c>
      <c r="J22" s="4"/>
      <c r="K22" s="4" t="s">
        <v>103</v>
      </c>
      <c r="L22" s="4"/>
      <c r="M22" s="6">
        <v>0</v>
      </c>
      <c r="N22" s="6"/>
      <c r="O22" s="6">
        <v>1357950388</v>
      </c>
      <c r="P22" s="6"/>
      <c r="Q22" s="6">
        <v>0</v>
      </c>
      <c r="R22" s="6"/>
      <c r="S22" s="6">
        <v>1357950388</v>
      </c>
      <c r="T22" s="4"/>
      <c r="U22" s="4" t="s">
        <v>58</v>
      </c>
    </row>
    <row r="23" spans="1:21" ht="18.75" x14ac:dyDescent="0.45">
      <c r="A23" s="2" t="s">
        <v>27</v>
      </c>
      <c r="C23" s="6">
        <v>0</v>
      </c>
      <c r="D23" s="6"/>
      <c r="E23" s="6">
        <v>768225509</v>
      </c>
      <c r="F23" s="6"/>
      <c r="G23" s="6">
        <v>0</v>
      </c>
      <c r="H23" s="6"/>
      <c r="I23" s="6">
        <v>768225509</v>
      </c>
      <c r="J23" s="4"/>
      <c r="K23" s="4" t="s">
        <v>275</v>
      </c>
      <c r="L23" s="4"/>
      <c r="M23" s="6">
        <v>0</v>
      </c>
      <c r="N23" s="6"/>
      <c r="O23" s="6">
        <v>321014490</v>
      </c>
      <c r="P23" s="6"/>
      <c r="Q23" s="6">
        <v>0</v>
      </c>
      <c r="R23" s="6"/>
      <c r="S23" s="6">
        <v>321014490</v>
      </c>
      <c r="T23" s="4"/>
      <c r="U23" s="4" t="s">
        <v>103</v>
      </c>
    </row>
    <row r="24" spans="1:21" ht="18.75" x14ac:dyDescent="0.45">
      <c r="A24" s="2" t="s">
        <v>29</v>
      </c>
      <c r="C24" s="6">
        <v>0</v>
      </c>
      <c r="D24" s="6"/>
      <c r="E24" s="6">
        <v>-89042935</v>
      </c>
      <c r="F24" s="6"/>
      <c r="G24" s="6">
        <v>0</v>
      </c>
      <c r="H24" s="6"/>
      <c r="I24" s="6">
        <v>-89042935</v>
      </c>
      <c r="J24" s="4"/>
      <c r="K24" s="4" t="s">
        <v>278</v>
      </c>
      <c r="L24" s="4"/>
      <c r="M24" s="6">
        <v>0</v>
      </c>
      <c r="N24" s="6"/>
      <c r="O24" s="6">
        <v>-89042935</v>
      </c>
      <c r="P24" s="6"/>
      <c r="Q24" s="6">
        <v>0</v>
      </c>
      <c r="R24" s="6"/>
      <c r="S24" s="6">
        <v>-89042935</v>
      </c>
      <c r="T24" s="4"/>
      <c r="U24" s="4" t="s">
        <v>16</v>
      </c>
    </row>
    <row r="25" spans="1:21" ht="18.75" thickBot="1" x14ac:dyDescent="0.45">
      <c r="C25" s="9">
        <f>SUM(C8:C24)</f>
        <v>4247091034</v>
      </c>
      <c r="D25" s="4"/>
      <c r="E25" s="9">
        <f>SUM(E8:E24)</f>
        <v>41379769360</v>
      </c>
      <c r="F25" s="4"/>
      <c r="G25" s="9">
        <f>SUM(G8:G24)</f>
        <v>-16253409819</v>
      </c>
      <c r="H25" s="4"/>
      <c r="I25" s="9">
        <f>SUM(I8:I24)</f>
        <v>29373450575</v>
      </c>
      <c r="J25" s="4"/>
      <c r="K25" s="17"/>
      <c r="L25" s="4"/>
      <c r="M25" s="9">
        <f>SUM(M8:M24)</f>
        <v>43946074683</v>
      </c>
      <c r="N25" s="6"/>
      <c r="O25" s="9">
        <f>SUM(O8:O24)</f>
        <v>104085163789</v>
      </c>
      <c r="P25" s="6"/>
      <c r="Q25" s="9">
        <f>SUM(Q8:Q24)</f>
        <v>-24704025034</v>
      </c>
      <c r="R25" s="6"/>
      <c r="S25" s="9">
        <f>SUM(S8:S24)</f>
        <v>123327213438</v>
      </c>
      <c r="T25" s="4"/>
      <c r="U25" s="17"/>
    </row>
    <row r="26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4"/>
  <sheetViews>
    <sheetView rightToLeft="1" topLeftCell="A17" workbookViewId="0">
      <selection activeCell="A6" sqref="A6:A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27.75" x14ac:dyDescent="0.4">
      <c r="A6" s="46" t="s">
        <v>233</v>
      </c>
      <c r="C6" s="44" t="s">
        <v>231</v>
      </c>
      <c r="D6" s="44" t="s">
        <v>231</v>
      </c>
      <c r="E6" s="44" t="s">
        <v>231</v>
      </c>
      <c r="F6" s="44" t="s">
        <v>231</v>
      </c>
      <c r="G6" s="44" t="s">
        <v>231</v>
      </c>
      <c r="H6" s="44" t="s">
        <v>231</v>
      </c>
      <c r="I6" s="44" t="s">
        <v>231</v>
      </c>
      <c r="K6" s="44" t="s">
        <v>232</v>
      </c>
      <c r="L6" s="44" t="s">
        <v>232</v>
      </c>
      <c r="M6" s="44" t="s">
        <v>232</v>
      </c>
      <c r="N6" s="44" t="s">
        <v>232</v>
      </c>
      <c r="O6" s="44" t="s">
        <v>232</v>
      </c>
      <c r="P6" s="44" t="s">
        <v>232</v>
      </c>
      <c r="Q6" s="44" t="s">
        <v>232</v>
      </c>
    </row>
    <row r="7" spans="1:17" ht="27.75" x14ac:dyDescent="0.4">
      <c r="A7" s="44" t="s">
        <v>233</v>
      </c>
      <c r="C7" s="47" t="s">
        <v>284</v>
      </c>
      <c r="E7" s="47" t="s">
        <v>268</v>
      </c>
      <c r="G7" s="47" t="s">
        <v>269</v>
      </c>
      <c r="I7" s="47" t="s">
        <v>285</v>
      </c>
      <c r="K7" s="47" t="s">
        <v>284</v>
      </c>
      <c r="M7" s="47" t="s">
        <v>268</v>
      </c>
      <c r="O7" s="47" t="s">
        <v>269</v>
      </c>
      <c r="Q7" s="47" t="s">
        <v>285</v>
      </c>
    </row>
    <row r="8" spans="1:17" ht="18.75" x14ac:dyDescent="0.45">
      <c r="A8" s="2" t="s">
        <v>89</v>
      </c>
      <c r="C8" s="7">
        <v>1701575346</v>
      </c>
      <c r="D8" s="7"/>
      <c r="E8" s="7">
        <v>-7801185779</v>
      </c>
      <c r="F8" s="7"/>
      <c r="G8" s="7">
        <v>8036810779</v>
      </c>
      <c r="H8" s="7"/>
      <c r="I8" s="7">
        <v>1937200346</v>
      </c>
      <c r="J8" s="7"/>
      <c r="K8" s="7">
        <v>82392857145</v>
      </c>
      <c r="L8" s="7"/>
      <c r="M8" s="7">
        <v>0</v>
      </c>
      <c r="N8" s="7"/>
      <c r="O8" s="7">
        <v>8036810779</v>
      </c>
      <c r="P8" s="7"/>
      <c r="Q8" s="7">
        <v>90429667924</v>
      </c>
    </row>
    <row r="9" spans="1:17" ht="18.75" x14ac:dyDescent="0.45">
      <c r="A9" s="2" t="s">
        <v>245</v>
      </c>
      <c r="C9" s="7">
        <v>0</v>
      </c>
      <c r="D9" s="7"/>
      <c r="E9" s="7">
        <v>0</v>
      </c>
      <c r="F9" s="7"/>
      <c r="G9" s="7">
        <v>0</v>
      </c>
      <c r="H9" s="7"/>
      <c r="I9" s="7">
        <v>0</v>
      </c>
      <c r="J9" s="7"/>
      <c r="K9" s="7">
        <v>10684933</v>
      </c>
      <c r="L9" s="7"/>
      <c r="M9" s="7">
        <v>0</v>
      </c>
      <c r="N9" s="7"/>
      <c r="O9" s="7">
        <v>181250</v>
      </c>
      <c r="P9" s="7"/>
      <c r="Q9" s="7">
        <v>10866183</v>
      </c>
    </row>
    <row r="10" spans="1:17" ht="18.75" x14ac:dyDescent="0.45">
      <c r="A10" s="2" t="s">
        <v>264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586840976</v>
      </c>
      <c r="P10" s="7"/>
      <c r="Q10" s="7">
        <v>586840976</v>
      </c>
    </row>
    <row r="11" spans="1:17" ht="18.75" x14ac:dyDescent="0.45">
      <c r="A11" s="2" t="s">
        <v>62</v>
      </c>
      <c r="C11" s="7">
        <v>0</v>
      </c>
      <c r="D11" s="7"/>
      <c r="E11" s="7">
        <v>440560134</v>
      </c>
      <c r="F11" s="7"/>
      <c r="G11" s="7">
        <v>0</v>
      </c>
      <c r="H11" s="7"/>
      <c r="I11" s="7">
        <v>440560134</v>
      </c>
      <c r="J11" s="7"/>
      <c r="K11" s="7">
        <v>0</v>
      </c>
      <c r="L11" s="7"/>
      <c r="M11" s="7">
        <v>2613021307</v>
      </c>
      <c r="N11" s="7"/>
      <c r="O11" s="7">
        <v>4519180752</v>
      </c>
      <c r="P11" s="7"/>
      <c r="Q11" s="7">
        <v>7132202059</v>
      </c>
    </row>
    <row r="12" spans="1:17" ht="18.75" x14ac:dyDescent="0.45">
      <c r="A12" s="2" t="s">
        <v>59</v>
      </c>
      <c r="C12" s="7">
        <v>0</v>
      </c>
      <c r="D12" s="7"/>
      <c r="E12" s="7">
        <v>2342721905</v>
      </c>
      <c r="F12" s="7"/>
      <c r="G12" s="7">
        <v>0</v>
      </c>
      <c r="H12" s="7"/>
      <c r="I12" s="7">
        <v>2342721905</v>
      </c>
      <c r="J12" s="7"/>
      <c r="K12" s="7">
        <v>0</v>
      </c>
      <c r="L12" s="7"/>
      <c r="M12" s="7">
        <v>14848354847</v>
      </c>
      <c r="N12" s="7"/>
      <c r="O12" s="7">
        <v>2962164344</v>
      </c>
      <c r="P12" s="7"/>
      <c r="Q12" s="7">
        <v>17810519191</v>
      </c>
    </row>
    <row r="13" spans="1:17" ht="18.75" x14ac:dyDescent="0.45">
      <c r="A13" s="2" t="s">
        <v>265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829250800</v>
      </c>
      <c r="P13" s="7"/>
      <c r="Q13" s="7">
        <v>829250800</v>
      </c>
    </row>
    <row r="14" spans="1:17" ht="18.75" x14ac:dyDescent="0.45">
      <c r="A14" s="2" t="s">
        <v>239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8054226563</v>
      </c>
      <c r="L14" s="7"/>
      <c r="M14" s="7">
        <v>0</v>
      </c>
      <c r="N14" s="7"/>
      <c r="O14" s="7">
        <v>-1341418904</v>
      </c>
      <c r="P14" s="7"/>
      <c r="Q14" s="7">
        <v>6712807659</v>
      </c>
    </row>
    <row r="15" spans="1:17" ht="18.75" x14ac:dyDescent="0.45">
      <c r="A15" s="2" t="s">
        <v>266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2292088041</v>
      </c>
      <c r="P15" s="7"/>
      <c r="Q15" s="7">
        <v>2292088041</v>
      </c>
    </row>
    <row r="16" spans="1:17" ht="18.75" x14ac:dyDescent="0.45">
      <c r="A16" s="2" t="s">
        <v>65</v>
      </c>
      <c r="C16" s="7">
        <v>0</v>
      </c>
      <c r="D16" s="7"/>
      <c r="E16" s="7">
        <v>1038483121</v>
      </c>
      <c r="F16" s="7"/>
      <c r="G16" s="7">
        <v>0</v>
      </c>
      <c r="H16" s="7"/>
      <c r="I16" s="7">
        <v>1038483121</v>
      </c>
      <c r="J16" s="7"/>
      <c r="K16" s="7">
        <v>0</v>
      </c>
      <c r="L16" s="7"/>
      <c r="M16" s="7">
        <v>10415417460</v>
      </c>
      <c r="N16" s="7"/>
      <c r="O16" s="7">
        <v>1883156376</v>
      </c>
      <c r="P16" s="7"/>
      <c r="Q16" s="7">
        <v>12298573836</v>
      </c>
    </row>
    <row r="17" spans="1:17" ht="18.75" x14ac:dyDescent="0.45">
      <c r="A17" s="2" t="s">
        <v>110</v>
      </c>
      <c r="C17" s="7">
        <v>31221043501</v>
      </c>
      <c r="D17" s="7"/>
      <c r="E17" s="7">
        <v>-19936375876</v>
      </c>
      <c r="F17" s="7"/>
      <c r="G17" s="7">
        <v>0</v>
      </c>
      <c r="H17" s="7"/>
      <c r="I17" s="7">
        <v>11284667625</v>
      </c>
      <c r="J17" s="7"/>
      <c r="K17" s="7">
        <v>78114655487</v>
      </c>
      <c r="L17" s="7"/>
      <c r="M17" s="7">
        <v>-361412318</v>
      </c>
      <c r="N17" s="7"/>
      <c r="O17" s="7">
        <v>-1087500</v>
      </c>
      <c r="P17" s="7"/>
      <c r="Q17" s="7">
        <v>77752155669</v>
      </c>
    </row>
    <row r="18" spans="1:17" ht="18.75" x14ac:dyDescent="0.45">
      <c r="A18" s="2" t="s">
        <v>107</v>
      </c>
      <c r="C18" s="7">
        <v>7196032204</v>
      </c>
      <c r="D18" s="7"/>
      <c r="E18" s="7">
        <v>0</v>
      </c>
      <c r="F18" s="7"/>
      <c r="G18" s="7">
        <v>0</v>
      </c>
      <c r="H18" s="7"/>
      <c r="I18" s="7">
        <v>7196032204</v>
      </c>
      <c r="J18" s="7"/>
      <c r="K18" s="7">
        <v>43023174391</v>
      </c>
      <c r="L18" s="7"/>
      <c r="M18" s="7">
        <v>6735774402</v>
      </c>
      <c r="N18" s="7"/>
      <c r="O18" s="7">
        <v>0</v>
      </c>
      <c r="P18" s="7"/>
      <c r="Q18" s="7">
        <v>49758948793</v>
      </c>
    </row>
    <row r="19" spans="1:17" ht="18.75" x14ac:dyDescent="0.45">
      <c r="A19" s="2" t="s">
        <v>92</v>
      </c>
      <c r="C19" s="7">
        <v>17556714978</v>
      </c>
      <c r="D19" s="7"/>
      <c r="E19" s="7">
        <v>0</v>
      </c>
      <c r="F19" s="7"/>
      <c r="G19" s="7">
        <v>0</v>
      </c>
      <c r="H19" s="7"/>
      <c r="I19" s="7">
        <v>17556714978</v>
      </c>
      <c r="J19" s="7"/>
      <c r="K19" s="7">
        <v>97232884009</v>
      </c>
      <c r="L19" s="7"/>
      <c r="M19" s="7">
        <v>43932035875</v>
      </c>
      <c r="N19" s="7"/>
      <c r="O19" s="7">
        <v>0</v>
      </c>
      <c r="P19" s="7"/>
      <c r="Q19" s="7">
        <v>141164919884</v>
      </c>
    </row>
    <row r="20" spans="1:17" ht="18.75" x14ac:dyDescent="0.45">
      <c r="A20" s="2" t="s">
        <v>52</v>
      </c>
      <c r="C20" s="7">
        <v>2337317367</v>
      </c>
      <c r="D20" s="7"/>
      <c r="E20" s="7">
        <v>0</v>
      </c>
      <c r="F20" s="7"/>
      <c r="G20" s="7">
        <v>0</v>
      </c>
      <c r="H20" s="7"/>
      <c r="I20" s="7">
        <v>2337317367</v>
      </c>
      <c r="J20" s="7"/>
      <c r="K20" s="7">
        <v>13828197644</v>
      </c>
      <c r="L20" s="7"/>
      <c r="M20" s="7">
        <v>6600233291</v>
      </c>
      <c r="N20" s="7"/>
      <c r="O20" s="7">
        <v>0</v>
      </c>
      <c r="P20" s="7"/>
      <c r="Q20" s="7">
        <v>20428430935</v>
      </c>
    </row>
    <row r="21" spans="1:17" ht="18.75" x14ac:dyDescent="0.45">
      <c r="A21" s="2" t="s">
        <v>126</v>
      </c>
      <c r="C21" s="7">
        <v>65740678974</v>
      </c>
      <c r="D21" s="7"/>
      <c r="E21" s="7">
        <v>-362500000</v>
      </c>
      <c r="F21" s="7"/>
      <c r="G21" s="7">
        <v>0</v>
      </c>
      <c r="H21" s="7"/>
      <c r="I21" s="7">
        <v>65378178974</v>
      </c>
      <c r="J21" s="7"/>
      <c r="K21" s="7">
        <v>65740678974</v>
      </c>
      <c r="L21" s="7"/>
      <c r="M21" s="7">
        <v>-362500000</v>
      </c>
      <c r="N21" s="7"/>
      <c r="O21" s="7">
        <v>0</v>
      </c>
      <c r="P21" s="7"/>
      <c r="Q21" s="7">
        <v>65378178974</v>
      </c>
    </row>
    <row r="22" spans="1:17" ht="18.75" x14ac:dyDescent="0.45">
      <c r="A22" s="2" t="s">
        <v>129</v>
      </c>
      <c r="C22" s="7">
        <v>12476461710</v>
      </c>
      <c r="D22" s="7"/>
      <c r="E22" s="7">
        <v>1352379583</v>
      </c>
      <c r="F22" s="7"/>
      <c r="G22" s="7">
        <v>0</v>
      </c>
      <c r="H22" s="7"/>
      <c r="I22" s="7">
        <v>13828841293</v>
      </c>
      <c r="J22" s="7"/>
      <c r="K22" s="7">
        <v>12476461710</v>
      </c>
      <c r="L22" s="7"/>
      <c r="M22" s="7">
        <v>1352379583</v>
      </c>
      <c r="N22" s="7"/>
      <c r="O22" s="7">
        <v>0</v>
      </c>
      <c r="P22" s="7"/>
      <c r="Q22" s="7">
        <v>13828841293</v>
      </c>
    </row>
    <row r="23" spans="1:17" ht="18.75" x14ac:dyDescent="0.45">
      <c r="A23" s="2" t="s">
        <v>81</v>
      </c>
      <c r="C23" s="7">
        <v>130322167958</v>
      </c>
      <c r="D23" s="7"/>
      <c r="E23" s="7">
        <v>0</v>
      </c>
      <c r="F23" s="7"/>
      <c r="G23" s="7">
        <v>0</v>
      </c>
      <c r="H23" s="7"/>
      <c r="I23" s="7">
        <v>130322167958</v>
      </c>
      <c r="J23" s="7"/>
      <c r="K23" s="7">
        <v>130322167958</v>
      </c>
      <c r="L23" s="7"/>
      <c r="M23" s="7">
        <v>-543750000</v>
      </c>
      <c r="N23" s="7"/>
      <c r="O23" s="7">
        <v>0</v>
      </c>
      <c r="P23" s="7"/>
      <c r="Q23" s="7">
        <v>129778417958</v>
      </c>
    </row>
    <row r="24" spans="1:17" ht="18.75" x14ac:dyDescent="0.45">
      <c r="A24" s="2" t="s">
        <v>86</v>
      </c>
      <c r="C24" s="7">
        <v>46280535245</v>
      </c>
      <c r="D24" s="7"/>
      <c r="E24" s="7">
        <v>-3957887502</v>
      </c>
      <c r="F24" s="7"/>
      <c r="G24" s="7">
        <v>0</v>
      </c>
      <c r="H24" s="7"/>
      <c r="I24" s="7">
        <v>42322647743</v>
      </c>
      <c r="J24" s="7"/>
      <c r="K24" s="7">
        <v>107332630854</v>
      </c>
      <c r="L24" s="7"/>
      <c r="M24" s="7">
        <v>17421089330</v>
      </c>
      <c r="N24" s="7"/>
      <c r="O24" s="7">
        <v>0</v>
      </c>
      <c r="P24" s="7"/>
      <c r="Q24" s="7">
        <v>124753720184</v>
      </c>
    </row>
    <row r="25" spans="1:17" ht="18.75" x14ac:dyDescent="0.45">
      <c r="A25" s="2" t="s">
        <v>78</v>
      </c>
      <c r="C25" s="7">
        <v>31137212625</v>
      </c>
      <c r="D25" s="7"/>
      <c r="E25" s="7">
        <v>0</v>
      </c>
      <c r="F25" s="7"/>
      <c r="G25" s="7">
        <v>0</v>
      </c>
      <c r="H25" s="7"/>
      <c r="I25" s="7">
        <v>31137212625</v>
      </c>
      <c r="J25" s="7"/>
      <c r="K25" s="7">
        <v>138119404406</v>
      </c>
      <c r="L25" s="7"/>
      <c r="M25" s="7">
        <v>-362500000</v>
      </c>
      <c r="N25" s="7"/>
      <c r="O25" s="7">
        <v>0</v>
      </c>
      <c r="P25" s="7"/>
      <c r="Q25" s="7">
        <v>137756904406</v>
      </c>
    </row>
    <row r="26" spans="1:17" ht="18.75" x14ac:dyDescent="0.45">
      <c r="A26" s="2" t="s">
        <v>75</v>
      </c>
      <c r="C26" s="7">
        <v>150689065798</v>
      </c>
      <c r="D26" s="7"/>
      <c r="E26" s="7">
        <v>0</v>
      </c>
      <c r="F26" s="7"/>
      <c r="G26" s="7">
        <v>0</v>
      </c>
      <c r="H26" s="7"/>
      <c r="I26" s="7">
        <v>150689065798</v>
      </c>
      <c r="J26" s="7"/>
      <c r="K26" s="7">
        <v>519376510216</v>
      </c>
      <c r="L26" s="7"/>
      <c r="M26" s="7">
        <v>-1178125000</v>
      </c>
      <c r="N26" s="7"/>
      <c r="O26" s="7">
        <v>0</v>
      </c>
      <c r="P26" s="7"/>
      <c r="Q26" s="7">
        <v>518198385216</v>
      </c>
    </row>
    <row r="27" spans="1:17" ht="18.75" x14ac:dyDescent="0.45">
      <c r="A27" s="2" t="s">
        <v>113</v>
      </c>
      <c r="C27" s="7">
        <v>31299346668</v>
      </c>
      <c r="D27" s="7"/>
      <c r="E27" s="7">
        <v>0</v>
      </c>
      <c r="F27" s="7"/>
      <c r="G27" s="7">
        <v>0</v>
      </c>
      <c r="H27" s="7"/>
      <c r="I27" s="7">
        <v>31299346668</v>
      </c>
      <c r="J27" s="7"/>
      <c r="K27" s="7">
        <v>71596229243</v>
      </c>
      <c r="L27" s="7"/>
      <c r="M27" s="7">
        <v>-362318750</v>
      </c>
      <c r="N27" s="7"/>
      <c r="O27" s="7">
        <v>0</v>
      </c>
      <c r="P27" s="7"/>
      <c r="Q27" s="7">
        <v>71233910493</v>
      </c>
    </row>
    <row r="28" spans="1:17" ht="18.75" x14ac:dyDescent="0.45">
      <c r="A28" s="2" t="s">
        <v>48</v>
      </c>
      <c r="C28" s="7">
        <v>38817391305</v>
      </c>
      <c r="D28" s="7"/>
      <c r="E28" s="7">
        <v>0</v>
      </c>
      <c r="F28" s="7"/>
      <c r="G28" s="7">
        <v>0</v>
      </c>
      <c r="H28" s="7"/>
      <c r="I28" s="7">
        <v>38817391305</v>
      </c>
      <c r="J28" s="7"/>
      <c r="K28" s="7">
        <v>254352106906</v>
      </c>
      <c r="L28" s="7"/>
      <c r="M28" s="7">
        <v>-453125000</v>
      </c>
      <c r="N28" s="7"/>
      <c r="O28" s="7">
        <v>0</v>
      </c>
      <c r="P28" s="7"/>
      <c r="Q28" s="7">
        <v>253898981906</v>
      </c>
    </row>
    <row r="29" spans="1:17" ht="18.75" x14ac:dyDescent="0.45">
      <c r="A29" s="2" t="s">
        <v>104</v>
      </c>
      <c r="C29" s="7">
        <v>46305887566</v>
      </c>
      <c r="D29" s="7"/>
      <c r="E29" s="7">
        <v>62039953220</v>
      </c>
      <c r="F29" s="7"/>
      <c r="G29" s="7">
        <v>0</v>
      </c>
      <c r="H29" s="7"/>
      <c r="I29" s="7">
        <v>108345840786</v>
      </c>
      <c r="J29" s="7"/>
      <c r="K29" s="7">
        <v>271145393199</v>
      </c>
      <c r="L29" s="7"/>
      <c r="M29" s="7">
        <v>250818530900</v>
      </c>
      <c r="N29" s="7"/>
      <c r="O29" s="7">
        <v>0</v>
      </c>
      <c r="P29" s="7"/>
      <c r="Q29" s="7">
        <v>521963924099</v>
      </c>
    </row>
    <row r="30" spans="1:17" ht="18.75" x14ac:dyDescent="0.45">
      <c r="A30" s="2" t="s">
        <v>94</v>
      </c>
      <c r="C30" s="7">
        <v>54641046910</v>
      </c>
      <c r="D30" s="7"/>
      <c r="E30" s="7">
        <v>-78226799821</v>
      </c>
      <c r="F30" s="7"/>
      <c r="G30" s="7">
        <v>0</v>
      </c>
      <c r="H30" s="7"/>
      <c r="I30" s="7">
        <v>-23585752911</v>
      </c>
      <c r="J30" s="7"/>
      <c r="K30" s="7">
        <v>73523726705</v>
      </c>
      <c r="L30" s="7"/>
      <c r="M30" s="7">
        <v>60612146523</v>
      </c>
      <c r="N30" s="7"/>
      <c r="O30" s="7">
        <v>0</v>
      </c>
      <c r="P30" s="7"/>
      <c r="Q30" s="7">
        <v>134135873228</v>
      </c>
    </row>
    <row r="31" spans="1:17" ht="18.75" x14ac:dyDescent="0.45">
      <c r="A31" s="2" t="s">
        <v>241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107453095871</v>
      </c>
      <c r="L31" s="7"/>
      <c r="M31" s="7">
        <v>0</v>
      </c>
      <c r="N31" s="7"/>
      <c r="O31" s="7">
        <v>0</v>
      </c>
      <c r="P31" s="7"/>
      <c r="Q31" s="7">
        <v>107453095871</v>
      </c>
    </row>
    <row r="32" spans="1:17" ht="18.75" x14ac:dyDescent="0.45">
      <c r="A32" s="2" t="s">
        <v>243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100602689352</v>
      </c>
      <c r="L32" s="7"/>
      <c r="M32" s="7">
        <v>0</v>
      </c>
      <c r="N32" s="7"/>
      <c r="O32" s="7">
        <v>0</v>
      </c>
      <c r="P32" s="7"/>
      <c r="Q32" s="7">
        <v>100602689352</v>
      </c>
    </row>
    <row r="33" spans="1:17" ht="18.75" x14ac:dyDescent="0.45">
      <c r="A33" s="2" t="s">
        <v>83</v>
      </c>
      <c r="C33" s="7">
        <v>1567261</v>
      </c>
      <c r="D33" s="7"/>
      <c r="E33" s="7">
        <v>0</v>
      </c>
      <c r="F33" s="7"/>
      <c r="G33" s="7">
        <v>0</v>
      </c>
      <c r="H33" s="7"/>
      <c r="I33" s="7">
        <v>1567261</v>
      </c>
      <c r="J33" s="7"/>
      <c r="K33" s="7">
        <v>9209490</v>
      </c>
      <c r="L33" s="7"/>
      <c r="M33" s="7">
        <v>0</v>
      </c>
      <c r="N33" s="7"/>
      <c r="O33" s="7">
        <v>0</v>
      </c>
      <c r="P33" s="7"/>
      <c r="Q33" s="7">
        <v>9209490</v>
      </c>
    </row>
    <row r="34" spans="1:17" ht="18.75" x14ac:dyDescent="0.45">
      <c r="A34" s="2" t="s">
        <v>100</v>
      </c>
      <c r="C34" s="7">
        <v>63203494</v>
      </c>
      <c r="D34" s="7"/>
      <c r="E34" s="7">
        <v>-102481421</v>
      </c>
      <c r="F34" s="7"/>
      <c r="G34" s="7">
        <v>0</v>
      </c>
      <c r="H34" s="7"/>
      <c r="I34" s="7">
        <v>-39277927</v>
      </c>
      <c r="J34" s="7"/>
      <c r="K34" s="7">
        <v>367432931</v>
      </c>
      <c r="L34" s="7"/>
      <c r="M34" s="7">
        <v>0</v>
      </c>
      <c r="N34" s="7"/>
      <c r="O34" s="7">
        <v>0</v>
      </c>
      <c r="P34" s="7"/>
      <c r="Q34" s="7">
        <v>367432931</v>
      </c>
    </row>
    <row r="35" spans="1:17" ht="18.75" x14ac:dyDescent="0.45">
      <c r="A35" s="2" t="s">
        <v>97</v>
      </c>
      <c r="C35" s="7">
        <v>23874993963</v>
      </c>
      <c r="D35" s="7"/>
      <c r="E35" s="7">
        <v>26722470974</v>
      </c>
      <c r="F35" s="7"/>
      <c r="G35" s="7">
        <v>0</v>
      </c>
      <c r="H35" s="7"/>
      <c r="I35" s="7">
        <v>50597464937</v>
      </c>
      <c r="J35" s="7"/>
      <c r="K35" s="7">
        <v>135324547895</v>
      </c>
      <c r="L35" s="7"/>
      <c r="M35" s="7">
        <v>-22568090291</v>
      </c>
      <c r="N35" s="7"/>
      <c r="O35" s="7">
        <v>0</v>
      </c>
      <c r="P35" s="7"/>
      <c r="Q35" s="7">
        <v>112756457604</v>
      </c>
    </row>
    <row r="36" spans="1:17" ht="18.75" x14ac:dyDescent="0.45">
      <c r="A36" s="2" t="s">
        <v>114</v>
      </c>
      <c r="C36" s="7">
        <v>21384306</v>
      </c>
      <c r="D36" s="7"/>
      <c r="E36" s="7">
        <v>0</v>
      </c>
      <c r="F36" s="7"/>
      <c r="G36" s="7">
        <v>0</v>
      </c>
      <c r="H36" s="7"/>
      <c r="I36" s="7">
        <v>21384306</v>
      </c>
      <c r="J36" s="7"/>
      <c r="K36" s="7">
        <v>133794133</v>
      </c>
      <c r="L36" s="7"/>
      <c r="M36" s="7">
        <v>0</v>
      </c>
      <c r="N36" s="7"/>
      <c r="O36" s="7">
        <v>0</v>
      </c>
      <c r="P36" s="7"/>
      <c r="Q36" s="7">
        <v>133794133</v>
      </c>
    </row>
    <row r="37" spans="1:17" ht="18.75" x14ac:dyDescent="0.45">
      <c r="A37" s="2" t="s">
        <v>55</v>
      </c>
      <c r="C37" s="7">
        <v>0</v>
      </c>
      <c r="D37" s="7"/>
      <c r="E37" s="7">
        <v>280014079</v>
      </c>
      <c r="F37" s="7"/>
      <c r="G37" s="7">
        <v>0</v>
      </c>
      <c r="H37" s="7"/>
      <c r="I37" s="7">
        <v>280014079</v>
      </c>
      <c r="J37" s="7"/>
      <c r="K37" s="7">
        <v>0</v>
      </c>
      <c r="L37" s="7"/>
      <c r="M37" s="7">
        <v>1701470926</v>
      </c>
      <c r="N37" s="7"/>
      <c r="O37" s="7">
        <v>0</v>
      </c>
      <c r="P37" s="7"/>
      <c r="Q37" s="7">
        <v>1701470926</v>
      </c>
    </row>
    <row r="38" spans="1:17" ht="18.75" x14ac:dyDescent="0.45">
      <c r="A38" s="2" t="s">
        <v>68</v>
      </c>
      <c r="C38" s="7">
        <v>0</v>
      </c>
      <c r="D38" s="7"/>
      <c r="E38" s="7">
        <v>739298877</v>
      </c>
      <c r="F38" s="7"/>
      <c r="G38" s="7">
        <v>0</v>
      </c>
      <c r="H38" s="7"/>
      <c r="I38" s="7">
        <v>739298877</v>
      </c>
      <c r="J38" s="7"/>
      <c r="K38" s="7">
        <v>0</v>
      </c>
      <c r="L38" s="7"/>
      <c r="M38" s="7">
        <v>4854894890</v>
      </c>
      <c r="N38" s="7"/>
      <c r="O38" s="7">
        <v>0</v>
      </c>
      <c r="P38" s="7"/>
      <c r="Q38" s="7">
        <v>4854894890</v>
      </c>
    </row>
    <row r="39" spans="1:17" ht="18.75" x14ac:dyDescent="0.45">
      <c r="A39" s="2" t="s">
        <v>71</v>
      </c>
      <c r="C39" s="7">
        <v>0</v>
      </c>
      <c r="D39" s="7"/>
      <c r="E39" s="7">
        <v>592145854</v>
      </c>
      <c r="F39" s="7"/>
      <c r="G39" s="7">
        <v>0</v>
      </c>
      <c r="H39" s="7"/>
      <c r="I39" s="7">
        <v>592145854</v>
      </c>
      <c r="J39" s="7"/>
      <c r="K39" s="7">
        <v>0</v>
      </c>
      <c r="L39" s="7"/>
      <c r="M39" s="7">
        <v>4277446324</v>
      </c>
      <c r="N39" s="7"/>
      <c r="O39" s="7">
        <v>0</v>
      </c>
      <c r="P39" s="7"/>
      <c r="Q39" s="7">
        <v>4277446324</v>
      </c>
    </row>
    <row r="40" spans="1:17" ht="18.75" x14ac:dyDescent="0.45">
      <c r="A40" s="2" t="s">
        <v>117</v>
      </c>
      <c r="C40" s="7">
        <v>0</v>
      </c>
      <c r="D40" s="7"/>
      <c r="E40" s="7">
        <v>8162567845</v>
      </c>
      <c r="F40" s="7"/>
      <c r="G40" s="7">
        <v>0</v>
      </c>
      <c r="H40" s="7"/>
      <c r="I40" s="7">
        <v>8162567845</v>
      </c>
      <c r="J40" s="7"/>
      <c r="K40" s="7">
        <v>0</v>
      </c>
      <c r="L40" s="7"/>
      <c r="M40" s="7">
        <v>38786904592</v>
      </c>
      <c r="N40" s="7"/>
      <c r="O40" s="7">
        <v>0</v>
      </c>
      <c r="P40" s="7"/>
      <c r="Q40" s="7">
        <v>38786904592</v>
      </c>
    </row>
    <row r="41" spans="1:17" ht="18.75" x14ac:dyDescent="0.45">
      <c r="A41" s="2" t="s">
        <v>123</v>
      </c>
      <c r="C41" s="7">
        <v>0</v>
      </c>
      <c r="D41" s="7"/>
      <c r="E41" s="7">
        <v>5491815</v>
      </c>
      <c r="F41" s="7"/>
      <c r="G41" s="7">
        <v>0</v>
      </c>
      <c r="H41" s="7"/>
      <c r="I41" s="7">
        <v>5491815</v>
      </c>
      <c r="J41" s="7"/>
      <c r="K41" s="7">
        <v>0</v>
      </c>
      <c r="L41" s="7"/>
      <c r="M41" s="7">
        <v>31264916</v>
      </c>
      <c r="N41" s="7"/>
      <c r="O41" s="7">
        <v>0</v>
      </c>
      <c r="P41" s="7"/>
      <c r="Q41" s="7">
        <v>31264916</v>
      </c>
    </row>
    <row r="42" spans="1:17" ht="18.75" x14ac:dyDescent="0.45">
      <c r="A42" s="2" t="s">
        <v>120</v>
      </c>
      <c r="C42" s="7">
        <v>0</v>
      </c>
      <c r="D42" s="7"/>
      <c r="E42" s="7">
        <v>52030188596</v>
      </c>
      <c r="F42" s="7"/>
      <c r="G42" s="7">
        <v>0</v>
      </c>
      <c r="H42" s="7"/>
      <c r="I42" s="7">
        <v>52030188596</v>
      </c>
      <c r="J42" s="7"/>
      <c r="K42" s="7">
        <v>0</v>
      </c>
      <c r="L42" s="7"/>
      <c r="M42" s="7">
        <v>161942720438</v>
      </c>
      <c r="N42" s="7"/>
      <c r="O42" s="7">
        <v>0</v>
      </c>
      <c r="P42" s="7"/>
      <c r="Q42" s="7">
        <v>161942720438</v>
      </c>
    </row>
    <row r="43" spans="1:17" ht="18.75" thickBot="1" x14ac:dyDescent="0.45">
      <c r="C43" s="9">
        <f>SUM(C8:C42)</f>
        <v>691683627179</v>
      </c>
      <c r="D43" s="4"/>
      <c r="E43" s="9">
        <f>SUM(E8:E42)</f>
        <v>45359045604</v>
      </c>
      <c r="F43" s="4"/>
      <c r="G43" s="9">
        <f>SUM(G8:G42)</f>
        <v>8036810779</v>
      </c>
      <c r="H43" s="4"/>
      <c r="I43" s="9">
        <f>SUM(I8:I42)</f>
        <v>745079483562</v>
      </c>
      <c r="J43" s="4"/>
      <c r="K43" s="9">
        <f>SUM(K8:K42)</f>
        <v>2310532760015</v>
      </c>
      <c r="L43" s="4"/>
      <c r="M43" s="9">
        <f>SUM(M8:M42)</f>
        <v>600751864245</v>
      </c>
      <c r="N43" s="4"/>
      <c r="O43" s="9">
        <f>SUM(O8:O42)</f>
        <v>19767166914</v>
      </c>
      <c r="P43" s="4"/>
      <c r="Q43" s="9">
        <f>SUM(Q8:Q42)</f>
        <v>2931051791174</v>
      </c>
    </row>
    <row r="44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1"/>
  <sheetViews>
    <sheetView rightToLeft="1" topLeftCell="A25" workbookViewId="0">
      <selection activeCell="G50" sqref="G5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6" spans="1:11" ht="27.75" x14ac:dyDescent="0.4">
      <c r="A6" s="44" t="s">
        <v>286</v>
      </c>
      <c r="B6" s="44" t="s">
        <v>286</v>
      </c>
      <c r="C6" s="44" t="s">
        <v>286</v>
      </c>
      <c r="E6" s="44" t="s">
        <v>231</v>
      </c>
      <c r="F6" s="44" t="s">
        <v>231</v>
      </c>
      <c r="G6" s="44" t="s">
        <v>231</v>
      </c>
      <c r="I6" s="44" t="s">
        <v>232</v>
      </c>
      <c r="J6" s="44" t="s">
        <v>232</v>
      </c>
      <c r="K6" s="44" t="s">
        <v>232</v>
      </c>
    </row>
    <row r="7" spans="1:11" ht="27.75" x14ac:dyDescent="0.4">
      <c r="A7" s="47" t="s">
        <v>287</v>
      </c>
      <c r="C7" s="47" t="s">
        <v>149</v>
      </c>
      <c r="E7" s="47" t="s">
        <v>288</v>
      </c>
      <c r="G7" s="44" t="s">
        <v>289</v>
      </c>
      <c r="I7" s="47" t="s">
        <v>288</v>
      </c>
      <c r="K7" s="47" t="s">
        <v>289</v>
      </c>
    </row>
    <row r="8" spans="1:11" ht="18.75" x14ac:dyDescent="0.45">
      <c r="A8" s="2" t="s">
        <v>290</v>
      </c>
      <c r="C8" s="1" t="s">
        <v>238</v>
      </c>
      <c r="E8" s="12">
        <v>0</v>
      </c>
      <c r="G8" s="19">
        <f>E8/292456740076*100</f>
        <v>0</v>
      </c>
      <c r="I8" s="12">
        <v>35127671204</v>
      </c>
      <c r="K8" s="19">
        <f>I8/980017144914*100</f>
        <v>3.5843935370214957</v>
      </c>
    </row>
    <row r="9" spans="1:11" ht="18.75" x14ac:dyDescent="0.45">
      <c r="A9" s="2" t="s">
        <v>155</v>
      </c>
      <c r="C9" s="1" t="s">
        <v>156</v>
      </c>
      <c r="E9" s="12">
        <v>1123</v>
      </c>
      <c r="G9" s="19">
        <f t="shared" ref="G9:G49" si="0">E9/292456740076*100</f>
        <v>3.8398841473380603E-7</v>
      </c>
      <c r="I9" s="12">
        <v>6461</v>
      </c>
      <c r="K9" s="19">
        <f t="shared" ref="K9:K49" si="1">I9/980017144914*100</f>
        <v>6.5927418040905553E-7</v>
      </c>
    </row>
    <row r="10" spans="1:11" ht="18.75" x14ac:dyDescent="0.45">
      <c r="A10" s="2" t="s">
        <v>163</v>
      </c>
      <c r="C10" s="1" t="s">
        <v>165</v>
      </c>
      <c r="E10" s="12">
        <v>50338</v>
      </c>
      <c r="G10" s="19">
        <f t="shared" si="0"/>
        <v>1.7212118273259419E-5</v>
      </c>
      <c r="I10" s="12">
        <v>30766651</v>
      </c>
      <c r="K10" s="19">
        <f t="shared" si="1"/>
        <v>3.1393992604792525E-3</v>
      </c>
    </row>
    <row r="11" spans="1:11" ht="18.75" x14ac:dyDescent="0.45">
      <c r="A11" s="2" t="s">
        <v>166</v>
      </c>
      <c r="C11" s="1" t="s">
        <v>167</v>
      </c>
      <c r="E11" s="12">
        <v>1303</v>
      </c>
      <c r="G11" s="19">
        <f t="shared" si="0"/>
        <v>4.4553597898321395E-7</v>
      </c>
      <c r="I11" s="12">
        <v>19633</v>
      </c>
      <c r="K11" s="19">
        <f t="shared" si="1"/>
        <v>2.0033322990204282E-6</v>
      </c>
    </row>
    <row r="12" spans="1:11" ht="18.75" x14ac:dyDescent="0.45">
      <c r="A12" s="2" t="s">
        <v>168</v>
      </c>
      <c r="C12" s="1" t="s">
        <v>169</v>
      </c>
      <c r="E12" s="12">
        <v>3286</v>
      </c>
      <c r="G12" s="19">
        <f t="shared" si="0"/>
        <v>1.1235849784641913E-6</v>
      </c>
      <c r="I12" s="12">
        <v>18802</v>
      </c>
      <c r="K12" s="19">
        <f t="shared" si="1"/>
        <v>1.9185378641156268E-6</v>
      </c>
    </row>
    <row r="13" spans="1:11" ht="18.75" x14ac:dyDescent="0.45">
      <c r="A13" s="2" t="s">
        <v>166</v>
      </c>
      <c r="C13" s="1" t="s">
        <v>172</v>
      </c>
      <c r="E13" s="12">
        <v>3950136960</v>
      </c>
      <c r="G13" s="19">
        <f t="shared" si="0"/>
        <v>1.3506739352197825</v>
      </c>
      <c r="I13" s="12">
        <v>23832492992</v>
      </c>
      <c r="K13" s="19">
        <f t="shared" si="1"/>
        <v>2.4318444953421081</v>
      </c>
    </row>
    <row r="14" spans="1:11" ht="18.75" x14ac:dyDescent="0.45">
      <c r="A14" s="2" t="s">
        <v>166</v>
      </c>
      <c r="C14" s="1" t="s">
        <v>175</v>
      </c>
      <c r="E14" s="12">
        <v>2186301360</v>
      </c>
      <c r="G14" s="19">
        <f t="shared" si="0"/>
        <v>0.74756401901759939</v>
      </c>
      <c r="I14" s="12">
        <v>13190684872</v>
      </c>
      <c r="K14" s="19">
        <f t="shared" si="1"/>
        <v>1.3459647048478451</v>
      </c>
    </row>
    <row r="15" spans="1:11" ht="18.75" x14ac:dyDescent="0.45">
      <c r="A15" s="2" t="s">
        <v>166</v>
      </c>
      <c r="C15" s="1" t="s">
        <v>177</v>
      </c>
      <c r="E15" s="12">
        <v>1819726020</v>
      </c>
      <c r="G15" s="19">
        <f t="shared" si="0"/>
        <v>0.62222057851260748</v>
      </c>
      <c r="I15" s="12">
        <v>10979013654</v>
      </c>
      <c r="K15" s="19">
        <f t="shared" si="1"/>
        <v>1.120287916489813</v>
      </c>
    </row>
    <row r="16" spans="1:11" ht="18.75" x14ac:dyDescent="0.45">
      <c r="A16" s="2" t="s">
        <v>179</v>
      </c>
      <c r="C16" s="1" t="s">
        <v>180</v>
      </c>
      <c r="E16" s="12">
        <v>25367669</v>
      </c>
      <c r="G16" s="19">
        <f t="shared" si="0"/>
        <v>8.6739902090845183E-3</v>
      </c>
      <c r="I16" s="12">
        <v>126862770</v>
      </c>
      <c r="K16" s="19">
        <f t="shared" si="1"/>
        <v>1.2944954142729071E-2</v>
      </c>
    </row>
    <row r="17" spans="1:11" ht="18.75" x14ac:dyDescent="0.45">
      <c r="A17" s="2" t="s">
        <v>182</v>
      </c>
      <c r="C17" s="1" t="s">
        <v>183</v>
      </c>
      <c r="E17" s="12">
        <v>0</v>
      </c>
      <c r="G17" s="19">
        <f t="shared" si="0"/>
        <v>0</v>
      </c>
      <c r="I17" s="12">
        <v>17846</v>
      </c>
      <c r="K17" s="19">
        <f t="shared" si="1"/>
        <v>1.8209885503141937E-6</v>
      </c>
    </row>
    <row r="18" spans="1:11" ht="18.75" x14ac:dyDescent="0.45">
      <c r="A18" s="2" t="s">
        <v>185</v>
      </c>
      <c r="C18" s="1" t="s">
        <v>186</v>
      </c>
      <c r="E18" s="12">
        <v>5037</v>
      </c>
      <c r="G18" s="19">
        <f t="shared" si="0"/>
        <v>1.7223060062459313E-6</v>
      </c>
      <c r="I18" s="12">
        <v>28990</v>
      </c>
      <c r="K18" s="19">
        <f t="shared" si="1"/>
        <v>2.9581115137066273E-6</v>
      </c>
    </row>
    <row r="19" spans="1:11" ht="18.75" x14ac:dyDescent="0.45">
      <c r="A19" s="2" t="s">
        <v>188</v>
      </c>
      <c r="C19" s="1" t="s">
        <v>189</v>
      </c>
      <c r="E19" s="12">
        <v>739726020</v>
      </c>
      <c r="G19" s="19">
        <f t="shared" si="0"/>
        <v>0.25293519301616002</v>
      </c>
      <c r="I19" s="12">
        <v>4699720047</v>
      </c>
      <c r="K19" s="19">
        <f t="shared" si="1"/>
        <v>0.4795548803804261</v>
      </c>
    </row>
    <row r="20" spans="1:11" ht="18.75" x14ac:dyDescent="0.45">
      <c r="A20" s="2" t="s">
        <v>191</v>
      </c>
      <c r="C20" s="1" t="s">
        <v>192</v>
      </c>
      <c r="E20" s="12">
        <v>2038356144</v>
      </c>
      <c r="G20" s="19">
        <f t="shared" si="0"/>
        <v>0.69697697631119648</v>
      </c>
      <c r="I20" s="12">
        <v>17579209498</v>
      </c>
      <c r="K20" s="19">
        <f t="shared" si="1"/>
        <v>1.7937655059639428</v>
      </c>
    </row>
    <row r="21" spans="1:11" ht="18.75" x14ac:dyDescent="0.45">
      <c r="A21" s="2" t="s">
        <v>179</v>
      </c>
      <c r="C21" s="1" t="s">
        <v>291</v>
      </c>
      <c r="E21" s="12">
        <v>0</v>
      </c>
      <c r="G21" s="19">
        <f t="shared" si="0"/>
        <v>0</v>
      </c>
      <c r="I21" s="12">
        <v>37550684877</v>
      </c>
      <c r="K21" s="19">
        <f t="shared" si="1"/>
        <v>3.8316355047334612</v>
      </c>
    </row>
    <row r="22" spans="1:11" ht="18.75" x14ac:dyDescent="0.45">
      <c r="A22" s="2" t="s">
        <v>185</v>
      </c>
      <c r="C22" s="1" t="s">
        <v>292</v>
      </c>
      <c r="E22" s="12">
        <v>0</v>
      </c>
      <c r="G22" s="19">
        <f t="shared" si="0"/>
        <v>0</v>
      </c>
      <c r="I22" s="12">
        <v>12163287653</v>
      </c>
      <c r="K22" s="19">
        <f t="shared" si="1"/>
        <v>1.2411300879912026</v>
      </c>
    </row>
    <row r="23" spans="1:11" ht="18.75" x14ac:dyDescent="0.45">
      <c r="A23" s="2" t="s">
        <v>185</v>
      </c>
      <c r="C23" s="1" t="s">
        <v>293</v>
      </c>
      <c r="E23" s="12">
        <v>0</v>
      </c>
      <c r="G23" s="19">
        <f t="shared" si="0"/>
        <v>0</v>
      </c>
      <c r="I23" s="12">
        <v>9161643820</v>
      </c>
      <c r="K23" s="19">
        <f t="shared" si="1"/>
        <v>0.9348452593453318</v>
      </c>
    </row>
    <row r="24" spans="1:11" ht="18.75" x14ac:dyDescent="0.45">
      <c r="A24" s="2" t="s">
        <v>185</v>
      </c>
      <c r="C24" s="1" t="s">
        <v>294</v>
      </c>
      <c r="E24" s="12">
        <v>0</v>
      </c>
      <c r="G24" s="19">
        <f t="shared" si="0"/>
        <v>0</v>
      </c>
      <c r="I24" s="12">
        <v>79169863003</v>
      </c>
      <c r="K24" s="19">
        <f t="shared" si="1"/>
        <v>8.0784161189289652</v>
      </c>
    </row>
    <row r="25" spans="1:11" ht="18.75" x14ac:dyDescent="0.45">
      <c r="A25" s="2" t="s">
        <v>185</v>
      </c>
      <c r="C25" s="1" t="s">
        <v>295</v>
      </c>
      <c r="E25" s="12">
        <v>0</v>
      </c>
      <c r="G25" s="19">
        <f t="shared" si="0"/>
        <v>0</v>
      </c>
      <c r="I25" s="12">
        <v>75945205420</v>
      </c>
      <c r="K25" s="19">
        <f t="shared" si="1"/>
        <v>7.7493751832948252</v>
      </c>
    </row>
    <row r="26" spans="1:11" ht="18.75" x14ac:dyDescent="0.45">
      <c r="A26" s="2" t="s">
        <v>179</v>
      </c>
      <c r="C26" s="1" t="s">
        <v>296</v>
      </c>
      <c r="E26" s="12">
        <v>0</v>
      </c>
      <c r="G26" s="19">
        <f t="shared" si="0"/>
        <v>0</v>
      </c>
      <c r="I26" s="12">
        <v>43198356162</v>
      </c>
      <c r="K26" s="19">
        <f t="shared" si="1"/>
        <v>4.4079184110386977</v>
      </c>
    </row>
    <row r="27" spans="1:11" ht="18.75" x14ac:dyDescent="0.45">
      <c r="A27" s="2" t="s">
        <v>191</v>
      </c>
      <c r="C27" s="1" t="s">
        <v>194</v>
      </c>
      <c r="E27" s="12">
        <v>7134246566</v>
      </c>
      <c r="G27" s="19">
        <f t="shared" si="0"/>
        <v>2.4394194382889043</v>
      </c>
      <c r="I27" s="12">
        <v>38893150634</v>
      </c>
      <c r="K27" s="19">
        <f t="shared" si="1"/>
        <v>3.9686194099607324</v>
      </c>
    </row>
    <row r="28" spans="1:11" ht="18.75" x14ac:dyDescent="0.45">
      <c r="A28" s="2" t="s">
        <v>179</v>
      </c>
      <c r="C28" s="1" t="s">
        <v>297</v>
      </c>
      <c r="E28" s="12">
        <v>0</v>
      </c>
      <c r="G28" s="19">
        <f t="shared" si="0"/>
        <v>0</v>
      </c>
      <c r="I28" s="12">
        <v>4303561626</v>
      </c>
      <c r="K28" s="19">
        <f t="shared" si="1"/>
        <v>0.43913125891054211</v>
      </c>
    </row>
    <row r="29" spans="1:11" ht="18.75" x14ac:dyDescent="0.45">
      <c r="A29" s="2" t="s">
        <v>182</v>
      </c>
      <c r="C29" s="1" t="s">
        <v>298</v>
      </c>
      <c r="E29" s="12">
        <v>0</v>
      </c>
      <c r="G29" s="19">
        <f t="shared" si="0"/>
        <v>0</v>
      </c>
      <c r="I29" s="12">
        <v>31494246546</v>
      </c>
      <c r="K29" s="19">
        <f t="shared" si="1"/>
        <v>3.2136424050789167</v>
      </c>
    </row>
    <row r="30" spans="1:11" ht="18.75" x14ac:dyDescent="0.45">
      <c r="A30" s="2" t="s">
        <v>179</v>
      </c>
      <c r="C30" s="1" t="s">
        <v>299</v>
      </c>
      <c r="E30" s="12">
        <v>0</v>
      </c>
      <c r="G30" s="19">
        <f t="shared" si="0"/>
        <v>0</v>
      </c>
      <c r="I30" s="12">
        <v>3427419168</v>
      </c>
      <c r="K30" s="19">
        <f t="shared" si="1"/>
        <v>0.34973053132665022</v>
      </c>
    </row>
    <row r="31" spans="1:11" ht="18.75" x14ac:dyDescent="0.45">
      <c r="A31" s="2" t="s">
        <v>247</v>
      </c>
      <c r="C31" s="1" t="s">
        <v>300</v>
      </c>
      <c r="E31" s="12">
        <v>0</v>
      </c>
      <c r="G31" s="19">
        <f t="shared" si="0"/>
        <v>0</v>
      </c>
      <c r="I31" s="12">
        <v>26629041074</v>
      </c>
      <c r="K31" s="19">
        <f t="shared" si="1"/>
        <v>2.7172015522582305</v>
      </c>
    </row>
    <row r="32" spans="1:11" ht="18.75" x14ac:dyDescent="0.45">
      <c r="A32" s="2" t="s">
        <v>179</v>
      </c>
      <c r="C32" s="1" t="s">
        <v>196</v>
      </c>
      <c r="E32" s="12">
        <v>0</v>
      </c>
      <c r="G32" s="19">
        <f t="shared" si="0"/>
        <v>0</v>
      </c>
      <c r="I32" s="12">
        <v>41046575315</v>
      </c>
      <c r="K32" s="19">
        <f t="shared" si="1"/>
        <v>4.1883527781140995</v>
      </c>
    </row>
    <row r="33" spans="1:11" ht="18.75" x14ac:dyDescent="0.45">
      <c r="A33" s="2" t="s">
        <v>179</v>
      </c>
      <c r="C33" s="1" t="s">
        <v>198</v>
      </c>
      <c r="E33" s="12">
        <v>0</v>
      </c>
      <c r="G33" s="19">
        <f t="shared" si="0"/>
        <v>0</v>
      </c>
      <c r="I33" s="12">
        <v>50967671216</v>
      </c>
      <c r="K33" s="19">
        <f t="shared" si="1"/>
        <v>5.2006917920270253</v>
      </c>
    </row>
    <row r="34" spans="1:11" ht="18.75" x14ac:dyDescent="0.45">
      <c r="A34" s="2" t="s">
        <v>179</v>
      </c>
      <c r="C34" s="1" t="s">
        <v>200</v>
      </c>
      <c r="E34" s="12">
        <v>0</v>
      </c>
      <c r="G34" s="19">
        <f t="shared" si="0"/>
        <v>0</v>
      </c>
      <c r="I34" s="12">
        <v>6817106835</v>
      </c>
      <c r="K34" s="19">
        <f t="shared" si="1"/>
        <v>0.6956109768465556</v>
      </c>
    </row>
    <row r="35" spans="1:11" ht="18.75" x14ac:dyDescent="0.45">
      <c r="A35" s="2" t="s">
        <v>202</v>
      </c>
      <c r="C35" s="1" t="s">
        <v>203</v>
      </c>
      <c r="E35" s="12">
        <v>13534246563</v>
      </c>
      <c r="G35" s="19">
        <f t="shared" si="0"/>
        <v>4.6277772772420596</v>
      </c>
      <c r="I35" s="12">
        <v>33698630107</v>
      </c>
      <c r="K35" s="19">
        <f t="shared" si="1"/>
        <v>3.4385755679771473</v>
      </c>
    </row>
    <row r="36" spans="1:11" ht="18.75" x14ac:dyDescent="0.45">
      <c r="A36" s="2" t="s">
        <v>182</v>
      </c>
      <c r="C36" s="1" t="s">
        <v>205</v>
      </c>
      <c r="E36" s="12">
        <v>0</v>
      </c>
      <c r="G36" s="19">
        <f t="shared" si="0"/>
        <v>0</v>
      </c>
      <c r="I36" s="12">
        <v>31884931464</v>
      </c>
      <c r="K36" s="19">
        <f t="shared" si="1"/>
        <v>3.2535075156055573</v>
      </c>
    </row>
    <row r="37" spans="1:11" ht="18.75" x14ac:dyDescent="0.45">
      <c r="A37" s="2" t="s">
        <v>182</v>
      </c>
      <c r="C37" s="1" t="s">
        <v>206</v>
      </c>
      <c r="E37" s="12">
        <v>3673698622</v>
      </c>
      <c r="G37" s="19">
        <f t="shared" si="0"/>
        <v>1.2561511220583683</v>
      </c>
      <c r="I37" s="12">
        <v>32029862992</v>
      </c>
      <c r="K37" s="19">
        <f t="shared" si="1"/>
        <v>3.2682961883091068</v>
      </c>
    </row>
    <row r="38" spans="1:11" ht="18.75" x14ac:dyDescent="0.45">
      <c r="A38" s="2" t="s">
        <v>208</v>
      </c>
      <c r="C38" s="1" t="s">
        <v>209</v>
      </c>
      <c r="E38" s="12">
        <v>8679452034</v>
      </c>
      <c r="G38" s="19">
        <f t="shared" si="0"/>
        <v>2.9677729539570508</v>
      </c>
      <c r="I38" s="12">
        <v>20909588991</v>
      </c>
      <c r="K38" s="19">
        <f t="shared" si="1"/>
        <v>2.1335942028682457</v>
      </c>
    </row>
    <row r="39" spans="1:11" ht="18.75" x14ac:dyDescent="0.45">
      <c r="A39" s="2" t="s">
        <v>211</v>
      </c>
      <c r="C39" s="1" t="s">
        <v>212</v>
      </c>
      <c r="E39" s="12">
        <v>56516976</v>
      </c>
      <c r="G39" s="19">
        <f t="shared" si="0"/>
        <v>1.9324901175234693E-2</v>
      </c>
      <c r="I39" s="12">
        <v>56516976</v>
      </c>
      <c r="K39" s="19">
        <f t="shared" si="1"/>
        <v>5.7669374758703403E-3</v>
      </c>
    </row>
    <row r="40" spans="1:11" ht="18.75" x14ac:dyDescent="0.45">
      <c r="A40" s="2" t="s">
        <v>211</v>
      </c>
      <c r="C40" s="1" t="s">
        <v>214</v>
      </c>
      <c r="E40" s="12">
        <v>19637260272</v>
      </c>
      <c r="G40" s="19">
        <f t="shared" si="0"/>
        <v>6.714586323740364</v>
      </c>
      <c r="I40" s="12">
        <v>53957260272</v>
      </c>
      <c r="K40" s="19">
        <f t="shared" si="1"/>
        <v>5.5057465629068094</v>
      </c>
    </row>
    <row r="41" spans="1:11" ht="18.75" x14ac:dyDescent="0.45">
      <c r="A41" s="2" t="s">
        <v>179</v>
      </c>
      <c r="C41" s="1" t="s">
        <v>215</v>
      </c>
      <c r="E41" s="12">
        <v>35923287668</v>
      </c>
      <c r="G41" s="19">
        <f t="shared" si="0"/>
        <v>12.283282532201072</v>
      </c>
      <c r="I41" s="12">
        <v>43156164380</v>
      </c>
      <c r="K41" s="19">
        <f t="shared" si="1"/>
        <v>4.4036132024799537</v>
      </c>
    </row>
    <row r="42" spans="1:11" ht="18.75" x14ac:dyDescent="0.45">
      <c r="A42" s="2" t="s">
        <v>217</v>
      </c>
      <c r="C42" s="1" t="s">
        <v>218</v>
      </c>
      <c r="E42" s="12">
        <v>23835616432</v>
      </c>
      <c r="G42" s="19">
        <f t="shared" si="0"/>
        <v>8.15013407651535</v>
      </c>
      <c r="I42" s="12">
        <v>28767123280</v>
      </c>
      <c r="K42" s="19">
        <f t="shared" si="1"/>
        <v>2.9353693891268011</v>
      </c>
    </row>
    <row r="43" spans="1:11" ht="18.75" x14ac:dyDescent="0.45">
      <c r="A43" s="2" t="s">
        <v>179</v>
      </c>
      <c r="C43" s="1" t="s">
        <v>219</v>
      </c>
      <c r="E43" s="12">
        <v>26665205476</v>
      </c>
      <c r="G43" s="19">
        <f t="shared" si="0"/>
        <v>9.1176580403209648</v>
      </c>
      <c r="I43" s="12">
        <v>26665205476</v>
      </c>
      <c r="K43" s="19">
        <f t="shared" si="1"/>
        <v>2.7208917328012632</v>
      </c>
    </row>
    <row r="44" spans="1:11" ht="18.75" x14ac:dyDescent="0.45">
      <c r="A44" s="2" t="s">
        <v>185</v>
      </c>
      <c r="C44" s="1" t="s">
        <v>220</v>
      </c>
      <c r="E44" s="12">
        <v>27726027396</v>
      </c>
      <c r="G44" s="19">
        <f t="shared" si="0"/>
        <v>9.4803858474230775</v>
      </c>
      <c r="I44" s="12">
        <v>27726027396</v>
      </c>
      <c r="K44" s="19">
        <f t="shared" si="1"/>
        <v>2.8291369737651944</v>
      </c>
    </row>
    <row r="45" spans="1:11" ht="18.75" x14ac:dyDescent="0.45">
      <c r="A45" s="2" t="s">
        <v>182</v>
      </c>
      <c r="C45" s="1" t="s">
        <v>222</v>
      </c>
      <c r="E45" s="12">
        <v>43479452034</v>
      </c>
      <c r="G45" s="19">
        <f t="shared" si="0"/>
        <v>14.866968708842581</v>
      </c>
      <c r="I45" s="12">
        <v>43479452034</v>
      </c>
      <c r="K45" s="19">
        <f t="shared" si="1"/>
        <v>4.4366011614843206</v>
      </c>
    </row>
    <row r="46" spans="1:11" ht="18.75" x14ac:dyDescent="0.45">
      <c r="A46" s="2" t="s">
        <v>217</v>
      </c>
      <c r="C46" s="1" t="s">
        <v>223</v>
      </c>
      <c r="E46" s="12">
        <v>63013698621</v>
      </c>
      <c r="G46" s="19">
        <f t="shared" si="0"/>
        <v>21.546331469271244</v>
      </c>
      <c r="I46" s="12">
        <v>63013698621</v>
      </c>
      <c r="K46" s="19">
        <f t="shared" si="1"/>
        <v>6.4298567579171975</v>
      </c>
    </row>
    <row r="47" spans="1:11" ht="18.75" x14ac:dyDescent="0.45">
      <c r="A47" s="2" t="s">
        <v>179</v>
      </c>
      <c r="C47" s="1" t="s">
        <v>224</v>
      </c>
      <c r="E47" s="12">
        <v>6780821910</v>
      </c>
      <c r="G47" s="19">
        <f t="shared" si="0"/>
        <v>2.318572623163988</v>
      </c>
      <c r="I47" s="12">
        <v>6780821910</v>
      </c>
      <c r="K47" s="19">
        <f t="shared" si="1"/>
        <v>0.69190849825336898</v>
      </c>
    </row>
    <row r="48" spans="1:11" ht="18.75" x14ac:dyDescent="0.45">
      <c r="A48" s="2" t="s">
        <v>182</v>
      </c>
      <c r="C48" s="1" t="s">
        <v>226</v>
      </c>
      <c r="E48" s="12">
        <v>756164383</v>
      </c>
      <c r="G48" s="19">
        <f t="shared" si="0"/>
        <v>0.25855597747670217</v>
      </c>
      <c r="I48" s="12">
        <v>756164383</v>
      </c>
      <c r="K48" s="19">
        <f t="shared" si="1"/>
        <v>7.7158281048884725E-2</v>
      </c>
    </row>
    <row r="49" spans="1:11" ht="18.75" x14ac:dyDescent="0.45">
      <c r="A49" s="2" t="s">
        <v>217</v>
      </c>
      <c r="C49" s="1" t="s">
        <v>228</v>
      </c>
      <c r="E49" s="12">
        <v>801369863</v>
      </c>
      <c r="G49" s="19">
        <f t="shared" si="0"/>
        <v>0.27401312850295395</v>
      </c>
      <c r="I49" s="12">
        <v>801369863</v>
      </c>
      <c r="K49" s="19">
        <f t="shared" si="1"/>
        <v>8.1771004431797273E-2</v>
      </c>
    </row>
    <row r="50" spans="1:11" ht="18.75" thickBot="1" x14ac:dyDescent="0.45">
      <c r="E50" s="15">
        <f>SUM(E8:E49)</f>
        <v>292456740076</v>
      </c>
      <c r="F50" s="4"/>
      <c r="G50" s="33">
        <f>SUM(G8:G49)</f>
        <v>100</v>
      </c>
      <c r="H50" s="4"/>
      <c r="I50" s="15">
        <f>SUM(I8:I49)</f>
        <v>980017144914</v>
      </c>
      <c r="K50" s="33">
        <f>SUM(K8:K49)</f>
        <v>100</v>
      </c>
    </row>
    <row r="51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3"/>
  <sheetViews>
    <sheetView rightToLeft="1" topLeftCell="A4" workbookViewId="0">
      <selection activeCell="I20" sqref="I20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7.75" x14ac:dyDescent="0.4">
      <c r="A2" s="42" t="s">
        <v>0</v>
      </c>
      <c r="B2" s="42"/>
      <c r="C2" s="42"/>
      <c r="D2" s="42"/>
      <c r="E2" s="42"/>
    </row>
    <row r="3" spans="1:7" ht="27.75" x14ac:dyDescent="0.4">
      <c r="A3" s="42" t="s">
        <v>229</v>
      </c>
      <c r="B3" s="42"/>
      <c r="C3" s="42"/>
      <c r="D3" s="42"/>
      <c r="E3" s="42"/>
    </row>
    <row r="4" spans="1:7" ht="27.75" x14ac:dyDescent="0.4">
      <c r="A4" s="42" t="s">
        <v>2</v>
      </c>
      <c r="B4" s="42"/>
      <c r="C4" s="42"/>
      <c r="D4" s="42"/>
      <c r="E4" s="42"/>
    </row>
    <row r="6" spans="1:7" ht="27.75" x14ac:dyDescent="0.4">
      <c r="A6" s="46" t="s">
        <v>301</v>
      </c>
      <c r="C6" s="44" t="s">
        <v>231</v>
      </c>
      <c r="E6" s="44" t="s">
        <v>6</v>
      </c>
    </row>
    <row r="7" spans="1:7" ht="27.75" x14ac:dyDescent="0.4">
      <c r="A7" s="44" t="s">
        <v>301</v>
      </c>
      <c r="C7" s="47" t="s">
        <v>152</v>
      </c>
      <c r="E7" s="47" t="s">
        <v>152</v>
      </c>
    </row>
    <row r="8" spans="1:7" ht="18.75" x14ac:dyDescent="0.45">
      <c r="A8" s="2" t="s">
        <v>301</v>
      </c>
      <c r="C8" s="13">
        <v>965</v>
      </c>
      <c r="D8" s="10"/>
      <c r="E8" s="13">
        <v>11606464</v>
      </c>
    </row>
    <row r="9" spans="1:7" ht="18.75" x14ac:dyDescent="0.45">
      <c r="A9" s="2" t="s">
        <v>302</v>
      </c>
      <c r="C9" s="13">
        <v>0</v>
      </c>
      <c r="D9" s="10"/>
      <c r="E9" s="13">
        <v>269043682</v>
      </c>
    </row>
    <row r="10" spans="1:7" ht="18.75" x14ac:dyDescent="0.45">
      <c r="A10" s="2" t="s">
        <v>303</v>
      </c>
      <c r="C10" s="13">
        <v>56913957</v>
      </c>
      <c r="D10" s="10"/>
      <c r="E10" s="13">
        <v>116792769</v>
      </c>
    </row>
    <row r="11" spans="1:7" ht="18.75" x14ac:dyDescent="0.45">
      <c r="A11" s="2" t="s">
        <v>312</v>
      </c>
      <c r="C11" s="12">
        <v>2908966</v>
      </c>
      <c r="D11" s="4"/>
      <c r="E11" s="4">
        <v>0</v>
      </c>
      <c r="F11" s="4"/>
      <c r="G11" s="4"/>
    </row>
    <row r="12" spans="1:7" ht="19.5" thickBot="1" x14ac:dyDescent="0.5">
      <c r="A12" s="2" t="s">
        <v>238</v>
      </c>
      <c r="C12" s="16">
        <f>SUM(C8:C11)</f>
        <v>59823888</v>
      </c>
      <c r="D12" s="10"/>
      <c r="E12" s="16">
        <v>397442915</v>
      </c>
    </row>
    <row r="13" spans="1:7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42" t="s">
        <v>0</v>
      </c>
      <c r="B2" s="42"/>
      <c r="C2" s="42"/>
      <c r="D2" s="42"/>
      <c r="E2" s="42"/>
      <c r="F2" s="42"/>
      <c r="G2" s="42"/>
    </row>
    <row r="3" spans="1:7" ht="27.75" x14ac:dyDescent="0.4">
      <c r="A3" s="42" t="s">
        <v>229</v>
      </c>
      <c r="B3" s="42"/>
      <c r="C3" s="42"/>
      <c r="D3" s="42"/>
      <c r="E3" s="42"/>
      <c r="F3" s="42"/>
      <c r="G3" s="42"/>
    </row>
    <row r="4" spans="1:7" ht="27.75" x14ac:dyDescent="0.4">
      <c r="A4" s="42" t="s">
        <v>2</v>
      </c>
      <c r="B4" s="42"/>
      <c r="C4" s="42"/>
      <c r="D4" s="42"/>
      <c r="E4" s="42"/>
      <c r="F4" s="42"/>
      <c r="G4" s="42"/>
    </row>
    <row r="6" spans="1:7" ht="27.75" x14ac:dyDescent="0.4">
      <c r="A6" s="44" t="s">
        <v>233</v>
      </c>
      <c r="C6" s="44" t="s">
        <v>152</v>
      </c>
      <c r="E6" s="44" t="s">
        <v>270</v>
      </c>
      <c r="G6" s="44" t="s">
        <v>13</v>
      </c>
    </row>
    <row r="7" spans="1:7" ht="18.75" x14ac:dyDescent="0.45">
      <c r="A7" s="2" t="s">
        <v>304</v>
      </c>
      <c r="C7" s="12">
        <v>29373450575</v>
      </c>
      <c r="D7" s="4"/>
      <c r="E7" s="4">
        <v>2.76</v>
      </c>
      <c r="F7" s="4"/>
      <c r="G7" s="4">
        <v>0.05</v>
      </c>
    </row>
    <row r="8" spans="1:7" ht="18.75" x14ac:dyDescent="0.45">
      <c r="A8" s="2" t="s">
        <v>305</v>
      </c>
      <c r="C8" s="12">
        <v>745079483562</v>
      </c>
      <c r="D8" s="4"/>
      <c r="E8" s="4">
        <v>69.98</v>
      </c>
      <c r="F8" s="4"/>
      <c r="G8" s="4">
        <v>1.21</v>
      </c>
    </row>
    <row r="9" spans="1:7" ht="18.75" x14ac:dyDescent="0.45">
      <c r="A9" s="2" t="s">
        <v>306</v>
      </c>
      <c r="C9" s="12">
        <v>292456740076</v>
      </c>
      <c r="D9" s="4"/>
      <c r="E9" s="4">
        <v>27.47</v>
      </c>
      <c r="F9" s="4"/>
      <c r="G9" s="4">
        <v>0.48</v>
      </c>
    </row>
    <row r="10" spans="1:7" ht="18.75" thickBot="1" x14ac:dyDescent="0.45">
      <c r="C10" s="14">
        <f>SUM(C7:C9)</f>
        <v>1066909674213</v>
      </c>
      <c r="E10" s="17">
        <f>SUM(E7:E9)</f>
        <v>100.21000000000001</v>
      </c>
      <c r="G10" s="41">
        <f>SUM(G7:G9)</f>
        <v>1.74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9"/>
  <sheetViews>
    <sheetView rightToLeft="1" tabSelected="1" topLeftCell="A4" workbookViewId="0">
      <selection activeCell="G15" sqref="G15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9" width="1" style="1" customWidth="1"/>
    <col min="10" max="10" width="21.140625" style="1" bestFit="1" customWidth="1"/>
    <col min="11" max="11" width="1" style="1" customWidth="1"/>
    <col min="12" max="12" width="15.42578125" style="1" bestFit="1" customWidth="1"/>
    <col min="13" max="13" width="1" style="1" customWidth="1"/>
    <col min="14" max="14" width="15.710937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6" spans="1:15" ht="27.75" x14ac:dyDescent="0.4">
      <c r="A6" s="46" t="s">
        <v>3</v>
      </c>
      <c r="C6" s="44" t="s">
        <v>4</v>
      </c>
      <c r="D6" s="44" t="s">
        <v>4</v>
      </c>
      <c r="E6" s="44" t="s">
        <v>4</v>
      </c>
      <c r="F6" s="44" t="s">
        <v>4</v>
      </c>
      <c r="G6" s="44" t="s">
        <v>4</v>
      </c>
      <c r="H6" s="44" t="s">
        <v>4</v>
      </c>
      <c r="J6" s="44" t="s">
        <v>6</v>
      </c>
      <c r="K6" s="44" t="s">
        <v>6</v>
      </c>
      <c r="L6" s="44" t="s">
        <v>6</v>
      </c>
      <c r="M6" s="44" t="s">
        <v>6</v>
      </c>
      <c r="N6" s="44" t="s">
        <v>6</v>
      </c>
      <c r="O6" s="44" t="s">
        <v>6</v>
      </c>
    </row>
    <row r="7" spans="1:15" ht="27.75" x14ac:dyDescent="0.4">
      <c r="A7" s="44" t="s">
        <v>3</v>
      </c>
      <c r="C7" s="47" t="s">
        <v>32</v>
      </c>
      <c r="E7" s="47" t="s">
        <v>33</v>
      </c>
      <c r="G7" s="47" t="s">
        <v>34</v>
      </c>
      <c r="J7" s="47" t="s">
        <v>32</v>
      </c>
      <c r="L7" s="47" t="s">
        <v>33</v>
      </c>
      <c r="N7" s="47" t="s">
        <v>34</v>
      </c>
    </row>
    <row r="8" spans="1:15" ht="18.75" x14ac:dyDescent="0.45">
      <c r="A8" s="2" t="s">
        <v>36</v>
      </c>
      <c r="C8" s="13">
        <v>59405940</v>
      </c>
      <c r="D8" s="10"/>
      <c r="E8" s="13">
        <v>19543</v>
      </c>
      <c r="F8" s="10"/>
      <c r="G8" s="10" t="s">
        <v>37</v>
      </c>
      <c r="H8" s="10"/>
      <c r="I8" s="10"/>
      <c r="J8" s="13">
        <v>59405940</v>
      </c>
      <c r="K8" s="10"/>
      <c r="L8" s="13">
        <v>19543</v>
      </c>
      <c r="M8" s="10"/>
      <c r="N8" s="10" t="s">
        <v>37</v>
      </c>
      <c r="O8" s="10"/>
    </row>
    <row r="9" spans="1:15" ht="18.75" x14ac:dyDescent="0.45">
      <c r="A9" s="2" t="s">
        <v>38</v>
      </c>
      <c r="C9" s="13">
        <v>5487000</v>
      </c>
      <c r="D9" s="10"/>
      <c r="E9" s="13">
        <v>270739</v>
      </c>
      <c r="F9" s="10"/>
      <c r="G9" s="10" t="s">
        <v>39</v>
      </c>
      <c r="H9" s="10"/>
      <c r="I9" s="10"/>
      <c r="J9" s="13">
        <v>5487000</v>
      </c>
      <c r="K9" s="10"/>
      <c r="L9" s="13">
        <v>270739</v>
      </c>
      <c r="M9" s="10"/>
      <c r="N9" s="10" t="s">
        <v>39</v>
      </c>
      <c r="O9" s="10"/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38"/>
  <sheetViews>
    <sheetView rightToLeft="1" view="pageBreakPreview" topLeftCell="M1" zoomScale="98" zoomScaleNormal="80" zoomScaleSheetLayoutView="98" workbookViewId="0">
      <selection activeCell="AK37" sqref="AK37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5.5703125" style="1" bestFit="1" customWidth="1"/>
    <col min="28" max="28" width="1" style="1" customWidth="1"/>
    <col min="29" max="29" width="9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5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9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9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9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9" x14ac:dyDescent="0.4">
      <c r="AK5" s="3"/>
    </row>
    <row r="6" spans="1:39" ht="27.75" x14ac:dyDescent="0.4">
      <c r="A6" s="44" t="s">
        <v>40</v>
      </c>
      <c r="B6" s="44" t="s">
        <v>40</v>
      </c>
      <c r="C6" s="44" t="s">
        <v>40</v>
      </c>
      <c r="D6" s="44" t="s">
        <v>40</v>
      </c>
      <c r="E6" s="44" t="s">
        <v>40</v>
      </c>
      <c r="F6" s="44" t="s">
        <v>40</v>
      </c>
      <c r="G6" s="44" t="s">
        <v>40</v>
      </c>
      <c r="H6" s="44" t="s">
        <v>40</v>
      </c>
      <c r="I6" s="44" t="s">
        <v>40</v>
      </c>
      <c r="J6" s="44" t="s">
        <v>40</v>
      </c>
      <c r="K6" s="44" t="s">
        <v>40</v>
      </c>
      <c r="L6" s="44" t="s">
        <v>40</v>
      </c>
      <c r="M6" s="44" t="s">
        <v>40</v>
      </c>
      <c r="O6" s="44" t="s">
        <v>4</v>
      </c>
      <c r="P6" s="44" t="s">
        <v>4</v>
      </c>
      <c r="Q6" s="44" t="s">
        <v>4</v>
      </c>
      <c r="R6" s="44" t="s">
        <v>4</v>
      </c>
      <c r="S6" s="44" t="s">
        <v>4</v>
      </c>
      <c r="U6" s="44" t="s">
        <v>5</v>
      </c>
      <c r="V6" s="44" t="s">
        <v>5</v>
      </c>
      <c r="W6" s="44" t="s">
        <v>5</v>
      </c>
      <c r="X6" s="44" t="s">
        <v>5</v>
      </c>
      <c r="Y6" s="44" t="s">
        <v>5</v>
      </c>
      <c r="Z6" s="44" t="s">
        <v>5</v>
      </c>
      <c r="AA6" s="44" t="s">
        <v>5</v>
      </c>
      <c r="AC6" s="44" t="s">
        <v>6</v>
      </c>
      <c r="AD6" s="44" t="s">
        <v>6</v>
      </c>
      <c r="AE6" s="44" t="s">
        <v>6</v>
      </c>
      <c r="AF6" s="44" t="s">
        <v>6</v>
      </c>
      <c r="AG6" s="44" t="s">
        <v>6</v>
      </c>
      <c r="AH6" s="44" t="s">
        <v>6</v>
      </c>
      <c r="AI6" s="44" t="s">
        <v>6</v>
      </c>
      <c r="AJ6" s="44" t="s">
        <v>6</v>
      </c>
      <c r="AK6" s="44" t="s">
        <v>6</v>
      </c>
    </row>
    <row r="7" spans="1:39" ht="27.75" x14ac:dyDescent="0.4">
      <c r="A7" s="45" t="s">
        <v>41</v>
      </c>
      <c r="C7" s="45" t="s">
        <v>42</v>
      </c>
      <c r="E7" s="45" t="s">
        <v>43</v>
      </c>
      <c r="G7" s="45" t="s">
        <v>44</v>
      </c>
      <c r="I7" s="45" t="s">
        <v>45</v>
      </c>
      <c r="K7" s="45" t="s">
        <v>46</v>
      </c>
      <c r="M7" s="45" t="s">
        <v>35</v>
      </c>
      <c r="O7" s="45" t="s">
        <v>7</v>
      </c>
      <c r="Q7" s="45" t="s">
        <v>8</v>
      </c>
      <c r="S7" s="46" t="s">
        <v>9</v>
      </c>
      <c r="U7" s="47" t="s">
        <v>10</v>
      </c>
      <c r="V7" s="47" t="s">
        <v>10</v>
      </c>
      <c r="W7" s="47" t="s">
        <v>10</v>
      </c>
      <c r="Y7" s="44" t="s">
        <v>11</v>
      </c>
      <c r="Z7" s="44" t="s">
        <v>11</v>
      </c>
      <c r="AA7" s="44" t="s">
        <v>11</v>
      </c>
      <c r="AC7" s="45" t="s">
        <v>7</v>
      </c>
      <c r="AE7" s="48" t="s">
        <v>308</v>
      </c>
      <c r="AG7" s="45" t="s">
        <v>8</v>
      </c>
      <c r="AI7" s="45" t="s">
        <v>9</v>
      </c>
      <c r="AK7" s="48" t="s">
        <v>309</v>
      </c>
    </row>
    <row r="8" spans="1:39" ht="27.75" x14ac:dyDescent="0.4">
      <c r="A8" s="44" t="s">
        <v>41</v>
      </c>
      <c r="C8" s="44" t="s">
        <v>42</v>
      </c>
      <c r="E8" s="44" t="s">
        <v>43</v>
      </c>
      <c r="G8" s="44" t="s">
        <v>44</v>
      </c>
      <c r="I8" s="44" t="s">
        <v>45</v>
      </c>
      <c r="K8" s="44" t="s">
        <v>46</v>
      </c>
      <c r="M8" s="44" t="s">
        <v>35</v>
      </c>
      <c r="O8" s="44" t="s">
        <v>7</v>
      </c>
      <c r="Q8" s="44" t="s">
        <v>8</v>
      </c>
      <c r="S8" s="44" t="s">
        <v>9</v>
      </c>
      <c r="U8" s="47" t="s">
        <v>7</v>
      </c>
      <c r="W8" s="47" t="s">
        <v>8</v>
      </c>
      <c r="Y8" s="47" t="s">
        <v>7</v>
      </c>
      <c r="AA8" s="47" t="s">
        <v>14</v>
      </c>
      <c r="AC8" s="44" t="s">
        <v>7</v>
      </c>
      <c r="AE8" s="44" t="s">
        <v>47</v>
      </c>
      <c r="AG8" s="44" t="s">
        <v>8</v>
      </c>
      <c r="AI8" s="44" t="s">
        <v>9</v>
      </c>
      <c r="AK8" s="44" t="s">
        <v>13</v>
      </c>
    </row>
    <row r="9" spans="1:39" ht="24.75" customHeight="1" x14ac:dyDescent="0.45">
      <c r="A9" s="2" t="s">
        <v>48</v>
      </c>
      <c r="C9" s="4" t="s">
        <v>49</v>
      </c>
      <c r="D9" s="4"/>
      <c r="E9" s="4" t="s">
        <v>49</v>
      </c>
      <c r="F9" s="4"/>
      <c r="G9" s="4" t="s">
        <v>50</v>
      </c>
      <c r="H9" s="4"/>
      <c r="I9" s="4" t="s">
        <v>51</v>
      </c>
      <c r="J9" s="4"/>
      <c r="K9" s="12">
        <v>18</v>
      </c>
      <c r="L9" s="4"/>
      <c r="M9" s="12">
        <v>18</v>
      </c>
      <c r="N9" s="4"/>
      <c r="O9" s="12">
        <v>2500000</v>
      </c>
      <c r="P9" s="4"/>
      <c r="Q9" s="12">
        <v>2500000000000</v>
      </c>
      <c r="R9" s="4"/>
      <c r="S9" s="12">
        <v>2499546875000</v>
      </c>
      <c r="T9" s="4"/>
      <c r="U9" s="12">
        <v>0</v>
      </c>
      <c r="V9" s="4"/>
      <c r="W9" s="12">
        <v>0</v>
      </c>
      <c r="X9" s="4"/>
      <c r="Y9" s="12">
        <v>0</v>
      </c>
      <c r="Z9" s="4"/>
      <c r="AA9" s="12">
        <v>0</v>
      </c>
      <c r="AB9" s="4"/>
      <c r="AC9" s="12">
        <v>2500000</v>
      </c>
      <c r="AD9" s="4"/>
      <c r="AE9" s="12">
        <v>1000000</v>
      </c>
      <c r="AF9" s="4"/>
      <c r="AG9" s="12">
        <v>2500000000000</v>
      </c>
      <c r="AH9" s="4"/>
      <c r="AI9" s="12">
        <v>2499546875000</v>
      </c>
      <c r="AJ9" s="4"/>
      <c r="AK9" s="19">
        <f>AG9/61559858665259*100</f>
        <v>4.0610879462770155</v>
      </c>
      <c r="AM9" s="18"/>
    </row>
    <row r="10" spans="1:39" ht="24.75" customHeight="1" x14ac:dyDescent="0.45">
      <c r="A10" s="2" t="s">
        <v>52</v>
      </c>
      <c r="C10" s="4" t="s">
        <v>49</v>
      </c>
      <c r="D10" s="4"/>
      <c r="E10" s="4" t="s">
        <v>49</v>
      </c>
      <c r="F10" s="4"/>
      <c r="G10" s="4" t="s">
        <v>53</v>
      </c>
      <c r="H10" s="4"/>
      <c r="I10" s="4" t="s">
        <v>54</v>
      </c>
      <c r="J10" s="4"/>
      <c r="K10" s="12">
        <v>18</v>
      </c>
      <c r="L10" s="4"/>
      <c r="M10" s="12">
        <v>18</v>
      </c>
      <c r="N10" s="4"/>
      <c r="O10" s="12">
        <v>154095</v>
      </c>
      <c r="P10" s="4"/>
      <c r="Q10" s="12">
        <v>154096558075</v>
      </c>
      <c r="R10" s="4"/>
      <c r="S10" s="12">
        <v>154067070281</v>
      </c>
      <c r="T10" s="4"/>
      <c r="U10" s="12">
        <v>0</v>
      </c>
      <c r="V10" s="4"/>
      <c r="W10" s="12">
        <v>0</v>
      </c>
      <c r="X10" s="4"/>
      <c r="Y10" s="12">
        <v>0</v>
      </c>
      <c r="Z10" s="4"/>
      <c r="AA10" s="12">
        <v>0</v>
      </c>
      <c r="AB10" s="4"/>
      <c r="AC10" s="12">
        <v>154095</v>
      </c>
      <c r="AD10" s="4"/>
      <c r="AE10" s="12">
        <v>1000000</v>
      </c>
      <c r="AF10" s="4"/>
      <c r="AG10" s="12">
        <v>154096558075</v>
      </c>
      <c r="AH10" s="4"/>
      <c r="AI10" s="12">
        <v>154067070281</v>
      </c>
      <c r="AJ10" s="4"/>
      <c r="AK10" s="19">
        <f>AG10/61559858665259*100</f>
        <v>0.25031986982446341</v>
      </c>
    </row>
    <row r="11" spans="1:39" ht="24.75" customHeight="1" x14ac:dyDescent="0.45">
      <c r="A11" s="2" t="s">
        <v>55</v>
      </c>
      <c r="C11" s="4" t="s">
        <v>49</v>
      </c>
      <c r="D11" s="4"/>
      <c r="E11" s="4" t="s">
        <v>49</v>
      </c>
      <c r="F11" s="4"/>
      <c r="G11" s="4" t="s">
        <v>56</v>
      </c>
      <c r="H11" s="4"/>
      <c r="I11" s="4" t="s">
        <v>57</v>
      </c>
      <c r="J11" s="4"/>
      <c r="K11" s="12">
        <v>0</v>
      </c>
      <c r="L11" s="4"/>
      <c r="M11" s="12">
        <v>0</v>
      </c>
      <c r="N11" s="4"/>
      <c r="O11" s="12">
        <v>17203</v>
      </c>
      <c r="P11" s="4"/>
      <c r="Q11" s="12">
        <v>15440447428</v>
      </c>
      <c r="R11" s="4"/>
      <c r="S11" s="12">
        <v>16861904275</v>
      </c>
      <c r="T11" s="4"/>
      <c r="U11" s="12">
        <v>0</v>
      </c>
      <c r="V11" s="4"/>
      <c r="W11" s="12">
        <v>0</v>
      </c>
      <c r="X11" s="4"/>
      <c r="Y11" s="12">
        <v>0</v>
      </c>
      <c r="Z11" s="4"/>
      <c r="AA11" s="12">
        <v>0</v>
      </c>
      <c r="AB11" s="4"/>
      <c r="AC11" s="12">
        <v>17203</v>
      </c>
      <c r="AD11" s="4"/>
      <c r="AE11" s="12">
        <v>996630</v>
      </c>
      <c r="AF11" s="4"/>
      <c r="AG11" s="12">
        <v>15440447428</v>
      </c>
      <c r="AH11" s="4"/>
      <c r="AI11" s="12">
        <v>17141918354</v>
      </c>
      <c r="AJ11" s="4"/>
      <c r="AK11" s="19">
        <f>AG11/61559858665259*100</f>
        <v>2.5082005973989897E-2</v>
      </c>
    </row>
    <row r="12" spans="1:39" ht="24.75" customHeight="1" x14ac:dyDescent="0.45">
      <c r="A12" s="2" t="s">
        <v>59</v>
      </c>
      <c r="C12" s="4" t="s">
        <v>49</v>
      </c>
      <c r="D12" s="4"/>
      <c r="E12" s="4" t="s">
        <v>49</v>
      </c>
      <c r="F12" s="4"/>
      <c r="G12" s="4" t="s">
        <v>60</v>
      </c>
      <c r="H12" s="4"/>
      <c r="I12" s="4" t="s">
        <v>61</v>
      </c>
      <c r="J12" s="4"/>
      <c r="K12" s="12">
        <v>0</v>
      </c>
      <c r="L12" s="4"/>
      <c r="M12" s="12">
        <v>0</v>
      </c>
      <c r="N12" s="4"/>
      <c r="O12" s="12">
        <v>166772</v>
      </c>
      <c r="P12" s="4"/>
      <c r="Q12" s="12">
        <v>98316005177</v>
      </c>
      <c r="R12" s="4"/>
      <c r="S12" s="12">
        <v>124972958544</v>
      </c>
      <c r="T12" s="4"/>
      <c r="U12" s="12">
        <v>0</v>
      </c>
      <c r="V12" s="4"/>
      <c r="W12" s="12">
        <v>0</v>
      </c>
      <c r="X12" s="4"/>
      <c r="Y12" s="12">
        <v>0</v>
      </c>
      <c r="Z12" s="4"/>
      <c r="AA12" s="12">
        <v>0</v>
      </c>
      <c r="AB12" s="4"/>
      <c r="AC12" s="12">
        <v>166772</v>
      </c>
      <c r="AD12" s="4"/>
      <c r="AE12" s="12">
        <v>763550</v>
      </c>
      <c r="AF12" s="4"/>
      <c r="AG12" s="12">
        <v>98316005177</v>
      </c>
      <c r="AH12" s="4"/>
      <c r="AI12" s="12">
        <v>127315680449</v>
      </c>
      <c r="AJ12" s="4"/>
      <c r="AK12" s="19">
        <f t="shared" ref="AK12:AK36" si="0">AG12/61559858665259*100</f>
        <v>0.15970797742016934</v>
      </c>
    </row>
    <row r="13" spans="1:39" ht="24.75" customHeight="1" x14ac:dyDescent="0.45">
      <c r="A13" s="2" t="s">
        <v>62</v>
      </c>
      <c r="C13" s="4" t="s">
        <v>49</v>
      </c>
      <c r="D13" s="4"/>
      <c r="E13" s="4" t="s">
        <v>49</v>
      </c>
      <c r="F13" s="4"/>
      <c r="G13" s="4" t="s">
        <v>63</v>
      </c>
      <c r="H13" s="4"/>
      <c r="I13" s="4" t="s">
        <v>64</v>
      </c>
      <c r="J13" s="4"/>
      <c r="K13" s="12">
        <v>0</v>
      </c>
      <c r="L13" s="4"/>
      <c r="M13" s="12">
        <v>0</v>
      </c>
      <c r="N13" s="4"/>
      <c r="O13" s="12">
        <v>25500</v>
      </c>
      <c r="P13" s="4"/>
      <c r="Q13" s="12">
        <v>17862380662</v>
      </c>
      <c r="R13" s="4"/>
      <c r="S13" s="12">
        <v>22359701569</v>
      </c>
      <c r="T13" s="4"/>
      <c r="U13" s="12">
        <v>0</v>
      </c>
      <c r="V13" s="4"/>
      <c r="W13" s="12">
        <v>0</v>
      </c>
      <c r="X13" s="4"/>
      <c r="Y13" s="12">
        <v>0</v>
      </c>
      <c r="Z13" s="4"/>
      <c r="AA13" s="12">
        <v>0</v>
      </c>
      <c r="AB13" s="4"/>
      <c r="AC13" s="12">
        <v>25500</v>
      </c>
      <c r="AD13" s="4"/>
      <c r="AE13" s="12">
        <v>894290</v>
      </c>
      <c r="AF13" s="4"/>
      <c r="AG13" s="12">
        <v>17862380662</v>
      </c>
      <c r="AH13" s="4"/>
      <c r="AI13" s="12">
        <v>22800261703</v>
      </c>
      <c r="AJ13" s="4"/>
      <c r="AK13" s="19">
        <f t="shared" si="0"/>
        <v>2.9016279519303939E-2</v>
      </c>
    </row>
    <row r="14" spans="1:39" ht="24.75" customHeight="1" x14ac:dyDescent="0.45">
      <c r="A14" s="2" t="s">
        <v>65</v>
      </c>
      <c r="C14" s="4" t="s">
        <v>49</v>
      </c>
      <c r="D14" s="4"/>
      <c r="E14" s="4" t="s">
        <v>49</v>
      </c>
      <c r="F14" s="4"/>
      <c r="G14" s="4" t="s">
        <v>66</v>
      </c>
      <c r="H14" s="4"/>
      <c r="I14" s="4" t="s">
        <v>67</v>
      </c>
      <c r="J14" s="4"/>
      <c r="K14" s="12">
        <v>0</v>
      </c>
      <c r="L14" s="4"/>
      <c r="M14" s="12">
        <v>0</v>
      </c>
      <c r="N14" s="4"/>
      <c r="O14" s="12">
        <v>156899</v>
      </c>
      <c r="P14" s="4"/>
      <c r="Q14" s="12">
        <v>83637896726</v>
      </c>
      <c r="R14" s="4"/>
      <c r="S14" s="12">
        <v>93014831065</v>
      </c>
      <c r="T14" s="4"/>
      <c r="U14" s="12">
        <v>0</v>
      </c>
      <c r="V14" s="4"/>
      <c r="W14" s="12">
        <v>0</v>
      </c>
      <c r="X14" s="4"/>
      <c r="Y14" s="12">
        <v>0</v>
      </c>
      <c r="Z14" s="4"/>
      <c r="AA14" s="12">
        <v>0</v>
      </c>
      <c r="AB14" s="4"/>
      <c r="AC14" s="12">
        <v>156899</v>
      </c>
      <c r="AD14" s="4"/>
      <c r="AE14" s="12">
        <v>599560</v>
      </c>
      <c r="AF14" s="4"/>
      <c r="AG14" s="12">
        <v>83637896726</v>
      </c>
      <c r="AH14" s="4"/>
      <c r="AI14" s="12">
        <v>94053314186</v>
      </c>
      <c r="AJ14" s="4"/>
      <c r="AK14" s="19">
        <f t="shared" si="0"/>
        <v>0.1358643416983682</v>
      </c>
    </row>
    <row r="15" spans="1:39" ht="24.75" customHeight="1" x14ac:dyDescent="0.45">
      <c r="A15" s="2" t="s">
        <v>68</v>
      </c>
      <c r="C15" s="4" t="s">
        <v>49</v>
      </c>
      <c r="D15" s="4"/>
      <c r="E15" s="4" t="s">
        <v>49</v>
      </c>
      <c r="F15" s="4"/>
      <c r="G15" s="4" t="s">
        <v>69</v>
      </c>
      <c r="H15" s="4"/>
      <c r="I15" s="4" t="s">
        <v>70</v>
      </c>
      <c r="J15" s="4"/>
      <c r="K15" s="12">
        <v>0</v>
      </c>
      <c r="L15" s="4"/>
      <c r="M15" s="12">
        <v>0</v>
      </c>
      <c r="N15" s="4"/>
      <c r="O15" s="12">
        <v>45170</v>
      </c>
      <c r="P15" s="4"/>
      <c r="Q15" s="12">
        <v>28868798627</v>
      </c>
      <c r="R15" s="4"/>
      <c r="S15" s="12">
        <v>34374010681</v>
      </c>
      <c r="T15" s="4"/>
      <c r="U15" s="12">
        <v>0</v>
      </c>
      <c r="V15" s="4"/>
      <c r="W15" s="12">
        <v>0</v>
      </c>
      <c r="X15" s="4"/>
      <c r="Y15" s="12">
        <v>0</v>
      </c>
      <c r="Z15" s="4"/>
      <c r="AA15" s="12">
        <v>0</v>
      </c>
      <c r="AB15" s="4"/>
      <c r="AC15" s="12">
        <v>45170</v>
      </c>
      <c r="AD15" s="4"/>
      <c r="AE15" s="12">
        <v>777500</v>
      </c>
      <c r="AF15" s="4"/>
      <c r="AG15" s="12">
        <v>28868798627</v>
      </c>
      <c r="AH15" s="4"/>
      <c r="AI15" s="12">
        <v>35113309558</v>
      </c>
      <c r="AJ15" s="4"/>
      <c r="AK15" s="19">
        <f t="shared" si="0"/>
        <v>4.6895492051043257E-2</v>
      </c>
    </row>
    <row r="16" spans="1:39" ht="24.75" customHeight="1" x14ac:dyDescent="0.45">
      <c r="A16" s="2" t="s">
        <v>71</v>
      </c>
      <c r="C16" s="4" t="s">
        <v>49</v>
      </c>
      <c r="D16" s="4"/>
      <c r="E16" s="4" t="s">
        <v>49</v>
      </c>
      <c r="F16" s="4"/>
      <c r="G16" s="4" t="s">
        <v>72</v>
      </c>
      <c r="H16" s="4"/>
      <c r="I16" s="4" t="s">
        <v>73</v>
      </c>
      <c r="J16" s="4"/>
      <c r="K16" s="12">
        <v>0</v>
      </c>
      <c r="L16" s="4"/>
      <c r="M16" s="12">
        <v>0</v>
      </c>
      <c r="N16" s="4"/>
      <c r="O16" s="12">
        <v>38458</v>
      </c>
      <c r="P16" s="4"/>
      <c r="Q16" s="12">
        <v>25246565100</v>
      </c>
      <c r="R16" s="4"/>
      <c r="S16" s="12">
        <v>31183784914</v>
      </c>
      <c r="T16" s="4"/>
      <c r="U16" s="12">
        <v>0</v>
      </c>
      <c r="V16" s="4"/>
      <c r="W16" s="12">
        <v>0</v>
      </c>
      <c r="X16" s="4"/>
      <c r="Y16" s="12">
        <v>0</v>
      </c>
      <c r="Z16" s="4"/>
      <c r="AA16" s="12">
        <v>0</v>
      </c>
      <c r="AB16" s="4"/>
      <c r="AC16" s="12">
        <v>38458</v>
      </c>
      <c r="AD16" s="4"/>
      <c r="AE16" s="12">
        <v>826400</v>
      </c>
      <c r="AF16" s="4"/>
      <c r="AG16" s="12">
        <v>25246565100</v>
      </c>
      <c r="AH16" s="4"/>
      <c r="AI16" s="12">
        <v>31775930768</v>
      </c>
      <c r="AJ16" s="4"/>
      <c r="AK16" s="19">
        <f t="shared" si="0"/>
        <v>4.101140848500319E-2</v>
      </c>
    </row>
    <row r="17" spans="1:37" ht="24.75" customHeight="1" x14ac:dyDescent="0.45">
      <c r="A17" s="2" t="s">
        <v>75</v>
      </c>
      <c r="C17" s="4" t="s">
        <v>49</v>
      </c>
      <c r="D17" s="4"/>
      <c r="E17" s="4" t="s">
        <v>49</v>
      </c>
      <c r="F17" s="4"/>
      <c r="G17" s="4" t="s">
        <v>76</v>
      </c>
      <c r="H17" s="4"/>
      <c r="I17" s="4" t="s">
        <v>77</v>
      </c>
      <c r="J17" s="4"/>
      <c r="K17" s="12">
        <v>18</v>
      </c>
      <c r="L17" s="4"/>
      <c r="M17" s="12">
        <v>18</v>
      </c>
      <c r="N17" s="4"/>
      <c r="O17" s="12">
        <v>6500000</v>
      </c>
      <c r="P17" s="4"/>
      <c r="Q17" s="12">
        <v>6500000000000</v>
      </c>
      <c r="R17" s="4"/>
      <c r="S17" s="12">
        <v>6498821875000</v>
      </c>
      <c r="T17" s="4"/>
      <c r="U17" s="12">
        <v>0</v>
      </c>
      <c r="V17" s="4"/>
      <c r="W17" s="12">
        <v>0</v>
      </c>
      <c r="X17" s="4"/>
      <c r="Y17" s="12">
        <v>0</v>
      </c>
      <c r="Z17" s="4"/>
      <c r="AA17" s="12">
        <v>0</v>
      </c>
      <c r="AB17" s="4"/>
      <c r="AC17" s="12">
        <v>6500000</v>
      </c>
      <c r="AD17" s="4"/>
      <c r="AE17" s="12">
        <v>1000000</v>
      </c>
      <c r="AF17" s="4"/>
      <c r="AG17" s="12">
        <v>6500000000000</v>
      </c>
      <c r="AH17" s="4"/>
      <c r="AI17" s="12">
        <v>6498821875000</v>
      </c>
      <c r="AJ17" s="4"/>
      <c r="AK17" s="19">
        <f t="shared" si="0"/>
        <v>10.558828660320239</v>
      </c>
    </row>
    <row r="18" spans="1:37" ht="24.75" customHeight="1" x14ac:dyDescent="0.45">
      <c r="A18" s="2" t="s">
        <v>78</v>
      </c>
      <c r="C18" s="4" t="s">
        <v>49</v>
      </c>
      <c r="D18" s="4"/>
      <c r="E18" s="4" t="s">
        <v>49</v>
      </c>
      <c r="F18" s="4"/>
      <c r="G18" s="4" t="s">
        <v>79</v>
      </c>
      <c r="H18" s="4"/>
      <c r="I18" s="4" t="s">
        <v>80</v>
      </c>
      <c r="J18" s="4"/>
      <c r="K18" s="12">
        <v>18</v>
      </c>
      <c r="L18" s="4"/>
      <c r="M18" s="12">
        <v>18</v>
      </c>
      <c r="N18" s="4"/>
      <c r="O18" s="12">
        <v>2000000</v>
      </c>
      <c r="P18" s="4"/>
      <c r="Q18" s="12">
        <v>2000000000000</v>
      </c>
      <c r="R18" s="4"/>
      <c r="S18" s="12">
        <v>1999637500000</v>
      </c>
      <c r="T18" s="4"/>
      <c r="U18" s="12">
        <v>0</v>
      </c>
      <c r="V18" s="4"/>
      <c r="W18" s="12">
        <v>0</v>
      </c>
      <c r="X18" s="4"/>
      <c r="Y18" s="12">
        <v>0</v>
      </c>
      <c r="Z18" s="4"/>
      <c r="AA18" s="12">
        <v>0</v>
      </c>
      <c r="AB18" s="4"/>
      <c r="AC18" s="12">
        <v>2000000</v>
      </c>
      <c r="AD18" s="4"/>
      <c r="AE18" s="12">
        <v>1000000</v>
      </c>
      <c r="AF18" s="4"/>
      <c r="AG18" s="12">
        <v>2000000000000</v>
      </c>
      <c r="AH18" s="4"/>
      <c r="AI18" s="12">
        <v>1999637500000</v>
      </c>
      <c r="AJ18" s="4"/>
      <c r="AK18" s="19">
        <f t="shared" si="0"/>
        <v>3.2488703570216124</v>
      </c>
    </row>
    <row r="19" spans="1:37" ht="24.75" customHeight="1" x14ac:dyDescent="0.45">
      <c r="A19" s="2" t="s">
        <v>81</v>
      </c>
      <c r="C19" s="4" t="s">
        <v>49</v>
      </c>
      <c r="D19" s="4"/>
      <c r="E19" s="4" t="s">
        <v>49</v>
      </c>
      <c r="F19" s="4"/>
      <c r="G19" s="4" t="s">
        <v>4</v>
      </c>
      <c r="H19" s="4"/>
      <c r="I19" s="4" t="s">
        <v>82</v>
      </c>
      <c r="J19" s="4"/>
      <c r="K19" s="12">
        <v>18</v>
      </c>
      <c r="L19" s="4"/>
      <c r="M19" s="12">
        <v>18</v>
      </c>
      <c r="N19" s="4"/>
      <c r="O19" s="12">
        <v>3000000</v>
      </c>
      <c r="P19" s="4"/>
      <c r="Q19" s="12">
        <v>3000000000000</v>
      </c>
      <c r="R19" s="4"/>
      <c r="S19" s="12">
        <v>2999456250000</v>
      </c>
      <c r="T19" s="4"/>
      <c r="U19" s="12">
        <v>0</v>
      </c>
      <c r="V19" s="4"/>
      <c r="W19" s="12">
        <v>0</v>
      </c>
      <c r="X19" s="4"/>
      <c r="Y19" s="12">
        <v>0</v>
      </c>
      <c r="Z19" s="4"/>
      <c r="AA19" s="12">
        <v>0</v>
      </c>
      <c r="AB19" s="4"/>
      <c r="AC19" s="12">
        <v>3000000</v>
      </c>
      <c r="AD19" s="4"/>
      <c r="AE19" s="12">
        <v>1000000</v>
      </c>
      <c r="AF19" s="4"/>
      <c r="AG19" s="12">
        <v>3000000000000</v>
      </c>
      <c r="AH19" s="4"/>
      <c r="AI19" s="12">
        <v>2999456250000</v>
      </c>
      <c r="AJ19" s="4"/>
      <c r="AK19" s="19">
        <f t="shared" si="0"/>
        <v>4.8733055355324186</v>
      </c>
    </row>
    <row r="20" spans="1:37" ht="24.75" customHeight="1" x14ac:dyDescent="0.45">
      <c r="A20" s="2" t="s">
        <v>83</v>
      </c>
      <c r="C20" s="4" t="s">
        <v>49</v>
      </c>
      <c r="D20" s="4"/>
      <c r="E20" s="4" t="s">
        <v>49</v>
      </c>
      <c r="F20" s="4"/>
      <c r="G20" s="4" t="s">
        <v>84</v>
      </c>
      <c r="H20" s="4"/>
      <c r="I20" s="4" t="s">
        <v>85</v>
      </c>
      <c r="J20" s="4"/>
      <c r="K20" s="12">
        <v>18.5</v>
      </c>
      <c r="L20" s="4"/>
      <c r="M20" s="12">
        <v>18.5</v>
      </c>
      <c r="N20" s="4"/>
      <c r="O20" s="12">
        <v>100</v>
      </c>
      <c r="P20" s="4"/>
      <c r="Q20" s="12">
        <v>103528759</v>
      </c>
      <c r="R20" s="4"/>
      <c r="S20" s="12">
        <v>100981693</v>
      </c>
      <c r="T20" s="4"/>
      <c r="U20" s="12">
        <v>0</v>
      </c>
      <c r="V20" s="4"/>
      <c r="W20" s="12">
        <v>0</v>
      </c>
      <c r="X20" s="4"/>
      <c r="Y20" s="12">
        <v>0</v>
      </c>
      <c r="Z20" s="4"/>
      <c r="AA20" s="12">
        <v>0</v>
      </c>
      <c r="AB20" s="4"/>
      <c r="AC20" s="12">
        <v>100</v>
      </c>
      <c r="AD20" s="4"/>
      <c r="AE20" s="12">
        <v>1010000</v>
      </c>
      <c r="AF20" s="4"/>
      <c r="AG20" s="12">
        <v>103528759</v>
      </c>
      <c r="AH20" s="4"/>
      <c r="AI20" s="12">
        <v>100981693</v>
      </c>
      <c r="AJ20" s="4"/>
      <c r="AK20" s="19">
        <f t="shared" si="0"/>
        <v>1.6817575810716722E-4</v>
      </c>
    </row>
    <row r="21" spans="1:37" ht="24.75" customHeight="1" x14ac:dyDescent="0.45">
      <c r="A21" s="2" t="s">
        <v>86</v>
      </c>
      <c r="C21" s="4" t="s">
        <v>49</v>
      </c>
      <c r="D21" s="4"/>
      <c r="E21" s="4" t="s">
        <v>49</v>
      </c>
      <c r="F21" s="4"/>
      <c r="G21" s="4" t="s">
        <v>87</v>
      </c>
      <c r="H21" s="4"/>
      <c r="I21" s="4" t="s">
        <v>88</v>
      </c>
      <c r="J21" s="4"/>
      <c r="K21" s="12">
        <v>17</v>
      </c>
      <c r="L21" s="4"/>
      <c r="M21" s="12">
        <v>17</v>
      </c>
      <c r="N21" s="4"/>
      <c r="O21" s="12">
        <v>3195000</v>
      </c>
      <c r="P21" s="4"/>
      <c r="Q21" s="12">
        <v>2936597282778</v>
      </c>
      <c r="R21" s="4"/>
      <c r="S21" s="12">
        <v>2957976259611</v>
      </c>
      <c r="T21" s="4"/>
      <c r="U21" s="12">
        <v>0</v>
      </c>
      <c r="V21" s="4"/>
      <c r="W21" s="12">
        <v>0</v>
      </c>
      <c r="X21" s="4"/>
      <c r="Y21" s="12">
        <v>0</v>
      </c>
      <c r="Z21" s="4"/>
      <c r="AA21" s="12">
        <v>0</v>
      </c>
      <c r="AB21" s="4"/>
      <c r="AC21" s="12">
        <v>3195000</v>
      </c>
      <c r="AD21" s="4"/>
      <c r="AE21" s="12">
        <v>924743</v>
      </c>
      <c r="AF21" s="4"/>
      <c r="AG21" s="12">
        <v>2936597282778</v>
      </c>
      <c r="AH21" s="4"/>
      <c r="AI21" s="12">
        <v>2954018372108</v>
      </c>
      <c r="AJ21" s="4"/>
      <c r="AK21" s="19">
        <f t="shared" si="0"/>
        <v>4.7703119312638282</v>
      </c>
    </row>
    <row r="22" spans="1:37" ht="24.75" customHeight="1" x14ac:dyDescent="0.45">
      <c r="A22" s="2" t="s">
        <v>89</v>
      </c>
      <c r="C22" s="4" t="s">
        <v>49</v>
      </c>
      <c r="D22" s="4"/>
      <c r="E22" s="4" t="s">
        <v>49</v>
      </c>
      <c r="F22" s="4"/>
      <c r="G22" s="4" t="s">
        <v>90</v>
      </c>
      <c r="H22" s="4"/>
      <c r="I22" s="4" t="s">
        <v>91</v>
      </c>
      <c r="J22" s="4"/>
      <c r="K22" s="12">
        <v>15</v>
      </c>
      <c r="L22" s="4"/>
      <c r="M22" s="12">
        <v>15</v>
      </c>
      <c r="N22" s="4"/>
      <c r="O22" s="12">
        <v>1300000</v>
      </c>
      <c r="P22" s="4"/>
      <c r="Q22" s="12">
        <v>1232257500000</v>
      </c>
      <c r="R22" s="4"/>
      <c r="S22" s="12">
        <v>1299764375000</v>
      </c>
      <c r="T22" s="4"/>
      <c r="U22" s="12">
        <v>0</v>
      </c>
      <c r="V22" s="4"/>
      <c r="W22" s="12">
        <v>0</v>
      </c>
      <c r="X22" s="4"/>
      <c r="Y22" s="12">
        <v>1300000</v>
      </c>
      <c r="Z22" s="4"/>
      <c r="AA22" s="12">
        <v>1300000000000</v>
      </c>
      <c r="AB22" s="4"/>
      <c r="AC22" s="12">
        <v>0</v>
      </c>
      <c r="AD22" s="4"/>
      <c r="AE22" s="12">
        <v>0</v>
      </c>
      <c r="AF22" s="4"/>
      <c r="AG22" s="12">
        <v>0</v>
      </c>
      <c r="AH22" s="4"/>
      <c r="AI22" s="12">
        <v>0</v>
      </c>
      <c r="AJ22" s="4"/>
      <c r="AK22" s="19">
        <f t="shared" si="0"/>
        <v>0</v>
      </c>
    </row>
    <row r="23" spans="1:37" ht="24.75" customHeight="1" x14ac:dyDescent="0.45">
      <c r="A23" s="2" t="s">
        <v>92</v>
      </c>
      <c r="C23" s="4" t="s">
        <v>49</v>
      </c>
      <c r="D23" s="4"/>
      <c r="E23" s="4" t="s">
        <v>49</v>
      </c>
      <c r="F23" s="4"/>
      <c r="G23" s="4" t="s">
        <v>90</v>
      </c>
      <c r="H23" s="4"/>
      <c r="I23" s="4" t="s">
        <v>93</v>
      </c>
      <c r="J23" s="4"/>
      <c r="K23" s="12">
        <v>15</v>
      </c>
      <c r="L23" s="4"/>
      <c r="M23" s="12">
        <v>15</v>
      </c>
      <c r="N23" s="4"/>
      <c r="O23" s="12">
        <v>1300000</v>
      </c>
      <c r="P23" s="4"/>
      <c r="Q23" s="12">
        <v>1229859000000</v>
      </c>
      <c r="R23" s="4"/>
      <c r="S23" s="12">
        <v>1299764375000</v>
      </c>
      <c r="T23" s="4"/>
      <c r="U23" s="12">
        <v>0</v>
      </c>
      <c r="V23" s="4"/>
      <c r="W23" s="12">
        <v>0</v>
      </c>
      <c r="X23" s="4"/>
      <c r="Y23" s="12">
        <v>0</v>
      </c>
      <c r="Z23" s="4"/>
      <c r="AA23" s="12">
        <v>0</v>
      </c>
      <c r="AB23" s="4"/>
      <c r="AC23" s="12">
        <v>1300000</v>
      </c>
      <c r="AD23" s="4"/>
      <c r="AE23" s="12">
        <v>1000000</v>
      </c>
      <c r="AF23" s="4"/>
      <c r="AG23" s="12">
        <v>1229859000000</v>
      </c>
      <c r="AH23" s="4"/>
      <c r="AI23" s="12">
        <v>1299764375000</v>
      </c>
      <c r="AJ23" s="4"/>
      <c r="AK23" s="19">
        <f t="shared" si="0"/>
        <v>1.9978262242081217</v>
      </c>
    </row>
    <row r="24" spans="1:37" ht="24.75" customHeight="1" x14ac:dyDescent="0.45">
      <c r="A24" s="2" t="s">
        <v>94</v>
      </c>
      <c r="C24" s="4" t="s">
        <v>49</v>
      </c>
      <c r="D24" s="4"/>
      <c r="E24" s="4" t="s">
        <v>49</v>
      </c>
      <c r="F24" s="4"/>
      <c r="G24" s="4" t="s">
        <v>95</v>
      </c>
      <c r="H24" s="4"/>
      <c r="I24" s="4" t="s">
        <v>96</v>
      </c>
      <c r="J24" s="4"/>
      <c r="K24" s="12">
        <v>15</v>
      </c>
      <c r="L24" s="4"/>
      <c r="M24" s="12">
        <v>15</v>
      </c>
      <c r="N24" s="4"/>
      <c r="O24" s="12">
        <v>4333000</v>
      </c>
      <c r="P24" s="4"/>
      <c r="Q24" s="12">
        <v>4000072280000</v>
      </c>
      <c r="R24" s="4"/>
      <c r="S24" s="12">
        <v>4138911226345</v>
      </c>
      <c r="T24" s="4"/>
      <c r="U24" s="12">
        <v>0</v>
      </c>
      <c r="V24" s="4"/>
      <c r="W24" s="12">
        <v>0</v>
      </c>
      <c r="X24" s="4"/>
      <c r="Y24" s="12">
        <v>0</v>
      </c>
      <c r="Z24" s="4"/>
      <c r="AA24" s="12">
        <v>0</v>
      </c>
      <c r="AB24" s="4"/>
      <c r="AC24" s="12">
        <v>4333000</v>
      </c>
      <c r="AD24" s="4"/>
      <c r="AE24" s="12">
        <v>937323</v>
      </c>
      <c r="AF24" s="4"/>
      <c r="AG24" s="12">
        <v>4000072280000</v>
      </c>
      <c r="AH24" s="4"/>
      <c r="AI24" s="12">
        <v>4060684426523</v>
      </c>
      <c r="AJ24" s="4"/>
      <c r="AK24" s="19">
        <f t="shared" si="0"/>
        <v>6.4978581282179277</v>
      </c>
    </row>
    <row r="25" spans="1:37" ht="24.75" customHeight="1" x14ac:dyDescent="0.45">
      <c r="A25" s="2" t="s">
        <v>97</v>
      </c>
      <c r="C25" s="4" t="s">
        <v>49</v>
      </c>
      <c r="D25" s="4"/>
      <c r="E25" s="4" t="s">
        <v>49</v>
      </c>
      <c r="F25" s="4"/>
      <c r="G25" s="4" t="s">
        <v>98</v>
      </c>
      <c r="H25" s="4"/>
      <c r="I25" s="4" t="s">
        <v>99</v>
      </c>
      <c r="J25" s="4"/>
      <c r="K25" s="12">
        <v>17</v>
      </c>
      <c r="L25" s="4"/>
      <c r="M25" s="12">
        <v>17</v>
      </c>
      <c r="N25" s="4"/>
      <c r="O25" s="12">
        <v>1596900</v>
      </c>
      <c r="P25" s="4"/>
      <c r="Q25" s="12">
        <v>1495778519937</v>
      </c>
      <c r="R25" s="4"/>
      <c r="S25" s="12">
        <v>1532746139400</v>
      </c>
      <c r="T25" s="4"/>
      <c r="U25" s="12">
        <v>0</v>
      </c>
      <c r="V25" s="4"/>
      <c r="W25" s="12">
        <v>0</v>
      </c>
      <c r="X25" s="4"/>
      <c r="Y25" s="12">
        <v>0</v>
      </c>
      <c r="Z25" s="4"/>
      <c r="AA25" s="12">
        <v>0</v>
      </c>
      <c r="AB25" s="4"/>
      <c r="AC25" s="12">
        <v>1596900</v>
      </c>
      <c r="AD25" s="4"/>
      <c r="AE25" s="12">
        <v>976737</v>
      </c>
      <c r="AF25" s="4"/>
      <c r="AG25" s="12">
        <v>1495778519937</v>
      </c>
      <c r="AH25" s="4"/>
      <c r="AI25" s="12">
        <v>1559468610374</v>
      </c>
      <c r="AJ25" s="4"/>
      <c r="AK25" s="19">
        <f t="shared" si="0"/>
        <v>2.4297952470464903</v>
      </c>
    </row>
    <row r="26" spans="1:37" ht="24.75" customHeight="1" x14ac:dyDescent="0.45">
      <c r="A26" s="2" t="s">
        <v>100</v>
      </c>
      <c r="C26" s="4" t="s">
        <v>49</v>
      </c>
      <c r="D26" s="4"/>
      <c r="E26" s="4" t="s">
        <v>49</v>
      </c>
      <c r="F26" s="4"/>
      <c r="G26" s="4" t="s">
        <v>101</v>
      </c>
      <c r="H26" s="4"/>
      <c r="I26" s="4" t="s">
        <v>102</v>
      </c>
      <c r="J26" s="4"/>
      <c r="K26" s="12">
        <v>18</v>
      </c>
      <c r="L26" s="4"/>
      <c r="M26" s="12">
        <v>18</v>
      </c>
      <c r="N26" s="4"/>
      <c r="O26" s="12">
        <v>4100</v>
      </c>
      <c r="P26" s="4"/>
      <c r="Q26" s="12">
        <v>3775684218</v>
      </c>
      <c r="R26" s="4"/>
      <c r="S26" s="12">
        <v>3914790315</v>
      </c>
      <c r="T26" s="4"/>
      <c r="U26" s="12">
        <v>0</v>
      </c>
      <c r="V26" s="4"/>
      <c r="W26" s="12">
        <v>0</v>
      </c>
      <c r="X26" s="4"/>
      <c r="Y26" s="12">
        <v>0</v>
      </c>
      <c r="Z26" s="4"/>
      <c r="AA26" s="12">
        <v>0</v>
      </c>
      <c r="AB26" s="4"/>
      <c r="AC26" s="12">
        <v>4100</v>
      </c>
      <c r="AD26" s="4"/>
      <c r="AE26" s="12">
        <v>930000</v>
      </c>
      <c r="AF26" s="4"/>
      <c r="AG26" s="12">
        <v>3775684218</v>
      </c>
      <c r="AH26" s="4"/>
      <c r="AI26" s="12">
        <v>3812308893</v>
      </c>
      <c r="AJ26" s="4"/>
      <c r="AK26" s="19">
        <f t="shared" si="0"/>
        <v>6.1333542666672626E-3</v>
      </c>
    </row>
    <row r="27" spans="1:37" ht="24.75" customHeight="1" x14ac:dyDescent="0.45">
      <c r="A27" s="2" t="s">
        <v>104</v>
      </c>
      <c r="C27" s="4" t="s">
        <v>49</v>
      </c>
      <c r="D27" s="4"/>
      <c r="E27" s="4" t="s">
        <v>49</v>
      </c>
      <c r="F27" s="4"/>
      <c r="G27" s="4" t="s">
        <v>105</v>
      </c>
      <c r="H27" s="4"/>
      <c r="I27" s="4" t="s">
        <v>106</v>
      </c>
      <c r="J27" s="4"/>
      <c r="K27" s="12">
        <v>17</v>
      </c>
      <c r="L27" s="4"/>
      <c r="M27" s="12">
        <v>17</v>
      </c>
      <c r="N27" s="4"/>
      <c r="O27" s="12">
        <v>3200000</v>
      </c>
      <c r="P27" s="4"/>
      <c r="Q27" s="12">
        <v>2945504000000</v>
      </c>
      <c r="R27" s="4"/>
      <c r="S27" s="12">
        <v>3135431600000</v>
      </c>
      <c r="T27" s="4"/>
      <c r="U27" s="12">
        <v>0</v>
      </c>
      <c r="V27" s="4"/>
      <c r="W27" s="12">
        <v>0</v>
      </c>
      <c r="X27" s="4"/>
      <c r="Y27" s="12">
        <v>0</v>
      </c>
      <c r="Z27" s="4"/>
      <c r="AA27" s="12">
        <v>0</v>
      </c>
      <c r="AB27" s="4"/>
      <c r="AC27" s="12">
        <v>3200000</v>
      </c>
      <c r="AD27" s="4"/>
      <c r="AE27" s="12">
        <v>999391</v>
      </c>
      <c r="AF27" s="4"/>
      <c r="AG27" s="12">
        <v>2945504000000</v>
      </c>
      <c r="AH27" s="4"/>
      <c r="AI27" s="12">
        <v>3197471553220</v>
      </c>
      <c r="AJ27" s="4"/>
      <c r="AK27" s="19">
        <f t="shared" si="0"/>
        <v>4.7847803160442934</v>
      </c>
    </row>
    <row r="28" spans="1:37" ht="24.75" customHeight="1" x14ac:dyDescent="0.45">
      <c r="A28" s="2" t="s">
        <v>107</v>
      </c>
      <c r="C28" s="4" t="s">
        <v>49</v>
      </c>
      <c r="D28" s="4"/>
      <c r="E28" s="4" t="s">
        <v>49</v>
      </c>
      <c r="F28" s="4"/>
      <c r="G28" s="4" t="s">
        <v>108</v>
      </c>
      <c r="H28" s="4"/>
      <c r="I28" s="4" t="s">
        <v>109</v>
      </c>
      <c r="J28" s="4"/>
      <c r="K28" s="12">
        <v>16</v>
      </c>
      <c r="L28" s="4"/>
      <c r="M28" s="12">
        <v>16</v>
      </c>
      <c r="N28" s="4"/>
      <c r="O28" s="12">
        <v>539400</v>
      </c>
      <c r="P28" s="4"/>
      <c r="Q28" s="12">
        <v>500512317583</v>
      </c>
      <c r="R28" s="4"/>
      <c r="S28" s="12">
        <v>539302233750</v>
      </c>
      <c r="T28" s="4"/>
      <c r="U28" s="12">
        <v>0</v>
      </c>
      <c r="V28" s="4"/>
      <c r="W28" s="12">
        <v>0</v>
      </c>
      <c r="X28" s="4"/>
      <c r="Y28" s="12">
        <v>0</v>
      </c>
      <c r="Z28" s="4"/>
      <c r="AA28" s="12">
        <v>0</v>
      </c>
      <c r="AB28" s="4"/>
      <c r="AC28" s="12">
        <v>539400</v>
      </c>
      <c r="AD28" s="4"/>
      <c r="AE28" s="12">
        <v>1000000</v>
      </c>
      <c r="AF28" s="4"/>
      <c r="AG28" s="12">
        <v>500512317583</v>
      </c>
      <c r="AH28" s="4"/>
      <c r="AI28" s="12">
        <v>539302233750</v>
      </c>
      <c r="AJ28" s="4"/>
      <c r="AK28" s="19">
        <f t="shared" si="0"/>
        <v>0.81304981595979786</v>
      </c>
    </row>
    <row r="29" spans="1:37" ht="24.75" customHeight="1" x14ac:dyDescent="0.45">
      <c r="A29" s="2" t="s">
        <v>110</v>
      </c>
      <c r="C29" s="4" t="s">
        <v>49</v>
      </c>
      <c r="D29" s="4"/>
      <c r="E29" s="4" t="s">
        <v>49</v>
      </c>
      <c r="F29" s="4"/>
      <c r="G29" s="4" t="s">
        <v>111</v>
      </c>
      <c r="H29" s="4"/>
      <c r="I29" s="4" t="s">
        <v>112</v>
      </c>
      <c r="J29" s="4"/>
      <c r="K29" s="12">
        <v>18</v>
      </c>
      <c r="L29" s="4"/>
      <c r="M29" s="12">
        <v>18</v>
      </c>
      <c r="N29" s="4"/>
      <c r="O29" s="12">
        <v>1993999</v>
      </c>
      <c r="P29" s="4"/>
      <c r="Q29" s="12">
        <v>1993999000000</v>
      </c>
      <c r="R29" s="4"/>
      <c r="S29" s="12">
        <v>2013573963558</v>
      </c>
      <c r="T29" s="4"/>
      <c r="U29" s="12">
        <v>0</v>
      </c>
      <c r="V29" s="4"/>
      <c r="W29" s="12">
        <v>0</v>
      </c>
      <c r="X29" s="4"/>
      <c r="Y29" s="12">
        <v>0</v>
      </c>
      <c r="Z29" s="4"/>
      <c r="AA29" s="12">
        <v>0</v>
      </c>
      <c r="AB29" s="4"/>
      <c r="AC29" s="12">
        <v>1993999</v>
      </c>
      <c r="AD29" s="4"/>
      <c r="AE29" s="12">
        <v>1000000</v>
      </c>
      <c r="AF29" s="4"/>
      <c r="AG29" s="12">
        <v>1993999000000</v>
      </c>
      <c r="AH29" s="4"/>
      <c r="AI29" s="12">
        <v>1993637587681</v>
      </c>
      <c r="AJ29" s="4"/>
      <c r="AK29" s="19">
        <f t="shared" si="0"/>
        <v>3.2391221215153689</v>
      </c>
    </row>
    <row r="30" spans="1:37" ht="24.75" customHeight="1" x14ac:dyDescent="0.45">
      <c r="A30" s="2" t="s">
        <v>113</v>
      </c>
      <c r="C30" s="4" t="s">
        <v>49</v>
      </c>
      <c r="D30" s="4"/>
      <c r="E30" s="4" t="s">
        <v>49</v>
      </c>
      <c r="F30" s="4"/>
      <c r="G30" s="4" t="s">
        <v>111</v>
      </c>
      <c r="H30" s="4"/>
      <c r="I30" s="4" t="s">
        <v>112</v>
      </c>
      <c r="J30" s="4"/>
      <c r="K30" s="12">
        <v>18</v>
      </c>
      <c r="L30" s="4"/>
      <c r="M30" s="12">
        <v>18</v>
      </c>
      <c r="N30" s="4"/>
      <c r="O30" s="12">
        <v>1999000</v>
      </c>
      <c r="P30" s="4"/>
      <c r="Q30" s="12">
        <v>1999000000000</v>
      </c>
      <c r="R30" s="4"/>
      <c r="S30" s="12">
        <v>1998637681250</v>
      </c>
      <c r="T30" s="4"/>
      <c r="U30" s="12">
        <v>0</v>
      </c>
      <c r="V30" s="4"/>
      <c r="W30" s="12">
        <v>0</v>
      </c>
      <c r="X30" s="4"/>
      <c r="Y30" s="12">
        <v>0</v>
      </c>
      <c r="Z30" s="4"/>
      <c r="AA30" s="12">
        <v>0</v>
      </c>
      <c r="AB30" s="4"/>
      <c r="AC30" s="12">
        <v>1999000</v>
      </c>
      <c r="AD30" s="4"/>
      <c r="AE30" s="12">
        <v>1000000</v>
      </c>
      <c r="AF30" s="4"/>
      <c r="AG30" s="12">
        <v>1999000000000</v>
      </c>
      <c r="AH30" s="4"/>
      <c r="AI30" s="12">
        <v>1998637681250</v>
      </c>
      <c r="AJ30" s="4"/>
      <c r="AK30" s="19">
        <f t="shared" si="0"/>
        <v>3.2472459218431013</v>
      </c>
    </row>
    <row r="31" spans="1:37" ht="24.75" customHeight="1" x14ac:dyDescent="0.45">
      <c r="A31" s="2" t="s">
        <v>114</v>
      </c>
      <c r="C31" s="4" t="s">
        <v>49</v>
      </c>
      <c r="D31" s="4"/>
      <c r="E31" s="4" t="s">
        <v>49</v>
      </c>
      <c r="F31" s="4"/>
      <c r="G31" s="4" t="s">
        <v>115</v>
      </c>
      <c r="H31" s="4"/>
      <c r="I31" s="4" t="s">
        <v>116</v>
      </c>
      <c r="J31" s="4"/>
      <c r="K31" s="12">
        <v>18</v>
      </c>
      <c r="L31" s="4"/>
      <c r="M31" s="12">
        <v>18</v>
      </c>
      <c r="N31" s="4"/>
      <c r="O31" s="12">
        <v>1500</v>
      </c>
      <c r="P31" s="4"/>
      <c r="Q31" s="12">
        <v>1466265712</v>
      </c>
      <c r="R31" s="4"/>
      <c r="S31" s="12">
        <v>1499726625</v>
      </c>
      <c r="T31" s="4"/>
      <c r="U31" s="12">
        <v>0</v>
      </c>
      <c r="V31" s="4"/>
      <c r="W31" s="12">
        <v>0</v>
      </c>
      <c r="X31" s="4"/>
      <c r="Y31" s="12">
        <v>0</v>
      </c>
      <c r="Z31" s="4"/>
      <c r="AA31" s="12">
        <v>0</v>
      </c>
      <c r="AB31" s="4"/>
      <c r="AC31" s="12">
        <v>1500</v>
      </c>
      <c r="AD31" s="4"/>
      <c r="AE31" s="12">
        <v>999999</v>
      </c>
      <c r="AF31" s="4"/>
      <c r="AG31" s="12">
        <v>1466265712</v>
      </c>
      <c r="AH31" s="4"/>
      <c r="AI31" s="12">
        <v>1499726625</v>
      </c>
      <c r="AJ31" s="4"/>
      <c r="AK31" s="19">
        <f t="shared" si="0"/>
        <v>2.3818536036169942E-3</v>
      </c>
    </row>
    <row r="32" spans="1:37" ht="24.75" customHeight="1" x14ac:dyDescent="0.45">
      <c r="A32" s="2" t="s">
        <v>117</v>
      </c>
      <c r="C32" s="4" t="s">
        <v>49</v>
      </c>
      <c r="D32" s="4"/>
      <c r="E32" s="4" t="s">
        <v>49</v>
      </c>
      <c r="F32" s="4"/>
      <c r="G32" s="4" t="s">
        <v>118</v>
      </c>
      <c r="H32" s="4"/>
      <c r="I32" s="4" t="s">
        <v>119</v>
      </c>
      <c r="J32" s="4"/>
      <c r="K32" s="12">
        <v>18</v>
      </c>
      <c r="L32" s="4"/>
      <c r="M32" s="12">
        <v>18</v>
      </c>
      <c r="N32" s="4"/>
      <c r="O32" s="12">
        <v>1839750</v>
      </c>
      <c r="P32" s="4"/>
      <c r="Q32" s="12">
        <v>499999896000</v>
      </c>
      <c r="R32" s="4"/>
      <c r="S32" s="12">
        <v>623103588391</v>
      </c>
      <c r="T32" s="4"/>
      <c r="U32" s="12">
        <v>0</v>
      </c>
      <c r="V32" s="4"/>
      <c r="W32" s="12">
        <v>0</v>
      </c>
      <c r="X32" s="4"/>
      <c r="Y32" s="12">
        <v>0</v>
      </c>
      <c r="Z32" s="4"/>
      <c r="AA32" s="12">
        <v>0</v>
      </c>
      <c r="AB32" s="4"/>
      <c r="AC32" s="12">
        <v>1839750</v>
      </c>
      <c r="AD32" s="4"/>
      <c r="AE32" s="12">
        <v>343375</v>
      </c>
      <c r="AF32" s="4"/>
      <c r="AG32" s="12">
        <v>499999896000</v>
      </c>
      <c r="AH32" s="4"/>
      <c r="AI32" s="12">
        <v>631266156236</v>
      </c>
      <c r="AJ32" s="4"/>
      <c r="AK32" s="19">
        <f t="shared" si="0"/>
        <v>0.81221742031414457</v>
      </c>
    </row>
    <row r="33" spans="1:37" ht="24.75" customHeight="1" x14ac:dyDescent="0.45">
      <c r="A33" s="2" t="s">
        <v>120</v>
      </c>
      <c r="C33" s="4" t="s">
        <v>49</v>
      </c>
      <c r="D33" s="4"/>
      <c r="E33" s="4" t="s">
        <v>49</v>
      </c>
      <c r="F33" s="4"/>
      <c r="G33" s="4" t="s">
        <v>121</v>
      </c>
      <c r="H33" s="4"/>
      <c r="I33" s="4" t="s">
        <v>122</v>
      </c>
      <c r="J33" s="4"/>
      <c r="K33" s="12">
        <v>0</v>
      </c>
      <c r="L33" s="4"/>
      <c r="M33" s="12">
        <v>0</v>
      </c>
      <c r="N33" s="4"/>
      <c r="O33" s="12">
        <v>3490000</v>
      </c>
      <c r="P33" s="4"/>
      <c r="Q33" s="12">
        <v>3503188710000</v>
      </c>
      <c r="R33" s="4"/>
      <c r="S33" s="12">
        <v>3613101241842</v>
      </c>
      <c r="T33" s="4"/>
      <c r="U33" s="12">
        <v>0</v>
      </c>
      <c r="V33" s="4"/>
      <c r="W33" s="12">
        <v>0</v>
      </c>
      <c r="X33" s="4"/>
      <c r="Y33" s="12">
        <v>0</v>
      </c>
      <c r="Z33" s="4"/>
      <c r="AA33" s="12">
        <v>0</v>
      </c>
      <c r="AB33" s="4"/>
      <c r="AC33" s="12">
        <v>3490000</v>
      </c>
      <c r="AD33" s="4"/>
      <c r="AE33" s="12">
        <v>1050942</v>
      </c>
      <c r="AF33" s="4"/>
      <c r="AG33" s="12">
        <v>3503188710000</v>
      </c>
      <c r="AH33" s="4"/>
      <c r="AI33" s="12">
        <v>3665131430438</v>
      </c>
      <c r="AJ33" s="4"/>
      <c r="AK33" s="19">
        <f t="shared" si="0"/>
        <v>5.6907029774858904</v>
      </c>
    </row>
    <row r="34" spans="1:37" ht="24.75" customHeight="1" x14ac:dyDescent="0.45">
      <c r="A34" s="2" t="s">
        <v>123</v>
      </c>
      <c r="C34" s="4" t="s">
        <v>49</v>
      </c>
      <c r="D34" s="4"/>
      <c r="E34" s="4" t="s">
        <v>49</v>
      </c>
      <c r="F34" s="4"/>
      <c r="G34" s="4" t="s">
        <v>124</v>
      </c>
      <c r="H34" s="4"/>
      <c r="I34" s="4" t="s">
        <v>125</v>
      </c>
      <c r="J34" s="4"/>
      <c r="K34" s="12">
        <v>0</v>
      </c>
      <c r="L34" s="4"/>
      <c r="M34" s="12">
        <v>0</v>
      </c>
      <c r="N34" s="4"/>
      <c r="O34" s="12">
        <v>200</v>
      </c>
      <c r="P34" s="4"/>
      <c r="Q34" s="12">
        <v>396287100</v>
      </c>
      <c r="R34" s="4"/>
      <c r="S34" s="12">
        <v>428432361</v>
      </c>
      <c r="T34" s="4"/>
      <c r="U34" s="12">
        <v>0</v>
      </c>
      <c r="V34" s="4"/>
      <c r="W34" s="12">
        <v>0</v>
      </c>
      <c r="X34" s="4"/>
      <c r="Y34" s="12">
        <v>0</v>
      </c>
      <c r="Z34" s="4"/>
      <c r="AA34" s="12">
        <v>0</v>
      </c>
      <c r="AB34" s="4"/>
      <c r="AC34" s="12">
        <v>200</v>
      </c>
      <c r="AD34" s="4"/>
      <c r="AE34" s="12">
        <v>2171195</v>
      </c>
      <c r="AF34" s="4"/>
      <c r="AG34" s="12">
        <v>396287100</v>
      </c>
      <c r="AH34" s="4"/>
      <c r="AI34" s="12">
        <v>433924176</v>
      </c>
      <c r="AJ34" s="4"/>
      <c r="AK34" s="19">
        <f t="shared" si="0"/>
        <v>6.4374270603002968E-4</v>
      </c>
    </row>
    <row r="35" spans="1:37" ht="24.75" customHeight="1" x14ac:dyDescent="0.45">
      <c r="A35" s="2" t="s">
        <v>126</v>
      </c>
      <c r="C35" s="4" t="s">
        <v>49</v>
      </c>
      <c r="D35" s="4"/>
      <c r="E35" s="4" t="s">
        <v>49</v>
      </c>
      <c r="F35" s="4"/>
      <c r="G35" s="4" t="s">
        <v>127</v>
      </c>
      <c r="H35" s="4"/>
      <c r="I35" s="4" t="s">
        <v>128</v>
      </c>
      <c r="J35" s="4"/>
      <c r="K35" s="12">
        <v>18</v>
      </c>
      <c r="L35" s="4"/>
      <c r="M35" s="12">
        <v>18</v>
      </c>
      <c r="N35" s="4"/>
      <c r="O35" s="12">
        <v>0</v>
      </c>
      <c r="P35" s="4"/>
      <c r="Q35" s="12">
        <v>0</v>
      </c>
      <c r="R35" s="4"/>
      <c r="S35" s="12">
        <v>0</v>
      </c>
      <c r="T35" s="4"/>
      <c r="U35" s="12">
        <v>2000000</v>
      </c>
      <c r="V35" s="4"/>
      <c r="W35" s="12">
        <v>2000000000000</v>
      </c>
      <c r="X35" s="4"/>
      <c r="Y35" s="12">
        <v>0</v>
      </c>
      <c r="Z35" s="4"/>
      <c r="AA35" s="12">
        <v>0</v>
      </c>
      <c r="AB35" s="4"/>
      <c r="AC35" s="12">
        <v>2000000</v>
      </c>
      <c r="AD35" s="4"/>
      <c r="AE35" s="12">
        <v>1000000</v>
      </c>
      <c r="AF35" s="4"/>
      <c r="AG35" s="12">
        <v>2000000000000</v>
      </c>
      <c r="AH35" s="4"/>
      <c r="AI35" s="12">
        <v>1999637500000</v>
      </c>
      <c r="AJ35" s="4"/>
      <c r="AK35" s="19">
        <f t="shared" si="0"/>
        <v>3.2488703570216124</v>
      </c>
    </row>
    <row r="36" spans="1:37" ht="24.75" customHeight="1" x14ac:dyDescent="0.45">
      <c r="A36" s="2" t="s">
        <v>129</v>
      </c>
      <c r="C36" s="4" t="s">
        <v>49</v>
      </c>
      <c r="D36" s="4"/>
      <c r="E36" s="4" t="s">
        <v>49</v>
      </c>
      <c r="F36" s="4"/>
      <c r="G36" s="4" t="s">
        <v>91</v>
      </c>
      <c r="H36" s="4"/>
      <c r="I36" s="4" t="s">
        <v>130</v>
      </c>
      <c r="J36" s="4"/>
      <c r="K36" s="12">
        <v>18</v>
      </c>
      <c r="L36" s="4"/>
      <c r="M36" s="12">
        <v>18</v>
      </c>
      <c r="N36" s="4"/>
      <c r="O36" s="12">
        <v>0</v>
      </c>
      <c r="P36" s="4"/>
      <c r="Q36" s="12">
        <v>0</v>
      </c>
      <c r="R36" s="4"/>
      <c r="S36" s="12">
        <v>0</v>
      </c>
      <c r="T36" s="4"/>
      <c r="U36" s="12">
        <v>1300000</v>
      </c>
      <c r="V36" s="4"/>
      <c r="W36" s="12">
        <v>1273012000000</v>
      </c>
      <c r="X36" s="4"/>
      <c r="Y36" s="12">
        <v>0</v>
      </c>
      <c r="Z36" s="4"/>
      <c r="AA36" s="12">
        <v>0</v>
      </c>
      <c r="AB36" s="4"/>
      <c r="AC36" s="12">
        <v>1300000</v>
      </c>
      <c r="AD36" s="4"/>
      <c r="AE36" s="12">
        <v>980458</v>
      </c>
      <c r="AF36" s="4"/>
      <c r="AG36" s="12">
        <v>1273012000000</v>
      </c>
      <c r="AH36" s="4"/>
      <c r="AI36" s="12">
        <v>1274364379583</v>
      </c>
      <c r="AJ36" s="4"/>
      <c r="AK36" s="19">
        <f t="shared" si="0"/>
        <v>2.0679254754663985</v>
      </c>
    </row>
    <row r="37" spans="1:37" ht="24.75" customHeight="1" thickBot="1" x14ac:dyDescent="0.4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5">
        <f>SUM(Q9:Q36)</f>
        <v>36765978923882</v>
      </c>
      <c r="R37" s="4"/>
      <c r="S37" s="15">
        <f>SUM(S9:S36)</f>
        <v>37632553376470</v>
      </c>
      <c r="T37" s="4"/>
      <c r="U37" s="4"/>
      <c r="V37" s="4"/>
      <c r="W37" s="15">
        <f>SUM(W9:W36)</f>
        <v>3273012000000</v>
      </c>
      <c r="X37" s="4"/>
      <c r="Y37" s="4"/>
      <c r="Z37" s="4"/>
      <c r="AA37" s="15">
        <f>SUM(AA9:AA36)</f>
        <v>1300000000000</v>
      </c>
      <c r="AB37" s="4"/>
      <c r="AC37" s="15">
        <f>SUM(AC9:AC36)</f>
        <v>41397046</v>
      </c>
      <c r="AD37" s="4"/>
      <c r="AE37" s="12"/>
      <c r="AF37" s="4"/>
      <c r="AG37" s="15">
        <f>SUM(AG9:AG36)</f>
        <v>38806733423882</v>
      </c>
      <c r="AH37" s="4"/>
      <c r="AI37" s="15">
        <f>SUM(AI9:AI36)</f>
        <v>39658961232849</v>
      </c>
      <c r="AJ37" s="4"/>
      <c r="AK37" s="40">
        <f>SUM(AK9:AK36)</f>
        <v>63.039022936845029</v>
      </c>
    </row>
    <row r="38" spans="1:37" ht="18.75" thickTop="1" x14ac:dyDescent="0.4">
      <c r="AA38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17" right="0.17" top="0.74803149606299213" bottom="0.74803149606299213" header="0.31496062992125984" footer="0.31496062992125984"/>
  <pageSetup paperSize="9" scale="38" orientation="landscape" r:id="rId1"/>
  <colBreaks count="1" manualBreakCount="1">
    <brk id="14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8"/>
  <sheetViews>
    <sheetView rightToLeft="1" workbookViewId="0">
      <selection activeCell="A8" sqref="A8:A16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6" spans="1:12" ht="27.75" x14ac:dyDescent="0.4">
      <c r="A6" s="46" t="s">
        <v>3</v>
      </c>
      <c r="C6" s="44" t="s">
        <v>6</v>
      </c>
      <c r="D6" s="44" t="s">
        <v>6</v>
      </c>
      <c r="E6" s="44" t="s">
        <v>6</v>
      </c>
      <c r="F6" s="44" t="s">
        <v>6</v>
      </c>
      <c r="G6" s="44" t="s">
        <v>6</v>
      </c>
      <c r="H6" s="44" t="s">
        <v>6</v>
      </c>
      <c r="I6" s="44" t="s">
        <v>6</v>
      </c>
      <c r="J6" s="44" t="s">
        <v>6</v>
      </c>
      <c r="K6" s="44" t="s">
        <v>6</v>
      </c>
      <c r="L6" s="44" t="s">
        <v>6</v>
      </c>
    </row>
    <row r="7" spans="1:12" ht="27.75" customHeight="1" x14ac:dyDescent="0.4">
      <c r="A7" s="44" t="s">
        <v>3</v>
      </c>
      <c r="C7" s="47" t="s">
        <v>7</v>
      </c>
      <c r="E7" s="47" t="s">
        <v>131</v>
      </c>
      <c r="G7" s="47" t="s">
        <v>132</v>
      </c>
      <c r="I7" s="47" t="s">
        <v>133</v>
      </c>
      <c r="K7" s="47" t="s">
        <v>134</v>
      </c>
    </row>
    <row r="8" spans="1:12" ht="18.75" x14ac:dyDescent="0.45">
      <c r="A8" s="2" t="s">
        <v>107</v>
      </c>
      <c r="C8" s="12">
        <v>539400</v>
      </c>
      <c r="D8" s="4"/>
      <c r="E8" s="12">
        <v>989511</v>
      </c>
      <c r="F8" s="4"/>
      <c r="G8" s="12">
        <v>1000000</v>
      </c>
      <c r="H8" s="4"/>
      <c r="I8" s="4" t="s">
        <v>135</v>
      </c>
      <c r="J8" s="4"/>
      <c r="K8" s="12">
        <v>539400000000</v>
      </c>
    </row>
    <row r="9" spans="1:12" ht="18.75" x14ac:dyDescent="0.45">
      <c r="A9" s="2" t="s">
        <v>52</v>
      </c>
      <c r="C9" s="12">
        <v>154095</v>
      </c>
      <c r="D9" s="4"/>
      <c r="E9" s="12">
        <v>976300</v>
      </c>
      <c r="F9" s="4"/>
      <c r="G9" s="12">
        <v>1000000</v>
      </c>
      <c r="H9" s="4"/>
      <c r="I9" s="4" t="s">
        <v>136</v>
      </c>
      <c r="J9" s="4"/>
      <c r="K9" s="12">
        <v>154095000000</v>
      </c>
    </row>
    <row r="10" spans="1:12" ht="18.75" x14ac:dyDescent="0.45">
      <c r="A10" s="2" t="s">
        <v>94</v>
      </c>
      <c r="C10" s="12">
        <v>4333000</v>
      </c>
      <c r="D10" s="4"/>
      <c r="E10" s="12">
        <v>940000</v>
      </c>
      <c r="F10" s="4"/>
      <c r="G10" s="12">
        <v>937323</v>
      </c>
      <c r="H10" s="4"/>
      <c r="I10" s="4" t="s">
        <v>137</v>
      </c>
      <c r="J10" s="4"/>
      <c r="K10" s="12">
        <v>4061420559000</v>
      </c>
    </row>
    <row r="11" spans="1:12" ht="18.75" x14ac:dyDescent="0.45">
      <c r="A11" s="2" t="s">
        <v>92</v>
      </c>
      <c r="C11" s="12">
        <v>1300000</v>
      </c>
      <c r="D11" s="4"/>
      <c r="E11" s="12">
        <v>999500</v>
      </c>
      <c r="F11" s="4"/>
      <c r="G11" s="12">
        <v>1000000</v>
      </c>
      <c r="H11" s="4"/>
      <c r="I11" s="4" t="s">
        <v>74</v>
      </c>
      <c r="J11" s="4"/>
      <c r="K11" s="12">
        <v>1300000000000</v>
      </c>
    </row>
    <row r="12" spans="1:12" ht="18.75" x14ac:dyDescent="0.45">
      <c r="A12" s="2" t="s">
        <v>97</v>
      </c>
      <c r="C12" s="12">
        <v>1596900</v>
      </c>
      <c r="D12" s="4"/>
      <c r="E12" s="12">
        <v>967800</v>
      </c>
      <c r="F12" s="4"/>
      <c r="G12" s="12">
        <v>976737</v>
      </c>
      <c r="H12" s="4"/>
      <c r="I12" s="4" t="s">
        <v>138</v>
      </c>
      <c r="J12" s="4"/>
      <c r="K12" s="12">
        <v>1559751315300</v>
      </c>
    </row>
    <row r="13" spans="1:12" ht="18.75" x14ac:dyDescent="0.45">
      <c r="A13" s="2" t="s">
        <v>123</v>
      </c>
      <c r="C13" s="12">
        <v>200</v>
      </c>
      <c r="D13" s="4"/>
      <c r="E13" s="12">
        <v>2137050</v>
      </c>
      <c r="F13" s="4"/>
      <c r="G13" s="12">
        <v>2171195</v>
      </c>
      <c r="H13" s="4"/>
      <c r="I13" s="4" t="s">
        <v>139</v>
      </c>
      <c r="J13" s="4"/>
      <c r="K13" s="12">
        <v>434239000</v>
      </c>
    </row>
    <row r="14" spans="1:12" ht="18.75" x14ac:dyDescent="0.45">
      <c r="A14" s="2" t="s">
        <v>104</v>
      </c>
      <c r="C14" s="12">
        <v>3200000</v>
      </c>
      <c r="D14" s="4"/>
      <c r="E14" s="12">
        <v>979500</v>
      </c>
      <c r="F14" s="4"/>
      <c r="G14" s="12">
        <v>999391</v>
      </c>
      <c r="H14" s="4"/>
      <c r="I14" s="4" t="s">
        <v>140</v>
      </c>
      <c r="J14" s="4"/>
      <c r="K14" s="12">
        <v>3198051200000</v>
      </c>
    </row>
    <row r="15" spans="1:12" ht="18.75" x14ac:dyDescent="0.45">
      <c r="A15" s="2" t="s">
        <v>86</v>
      </c>
      <c r="C15" s="12">
        <v>3195000</v>
      </c>
      <c r="D15" s="4"/>
      <c r="E15" s="12">
        <v>918930</v>
      </c>
      <c r="F15" s="4"/>
      <c r="G15" s="12">
        <v>924743</v>
      </c>
      <c r="H15" s="4"/>
      <c r="I15" s="4" t="s">
        <v>141</v>
      </c>
      <c r="J15" s="4"/>
      <c r="K15" s="12">
        <v>2954553885000</v>
      </c>
    </row>
    <row r="16" spans="1:12" ht="18.75" x14ac:dyDescent="0.45">
      <c r="A16" s="2" t="s">
        <v>129</v>
      </c>
      <c r="C16" s="12">
        <v>1300000</v>
      </c>
      <c r="D16" s="4"/>
      <c r="E16" s="12">
        <v>979240</v>
      </c>
      <c r="F16" s="4"/>
      <c r="G16" s="12">
        <v>980458</v>
      </c>
      <c r="H16" s="4"/>
      <c r="I16" s="4" t="s">
        <v>142</v>
      </c>
      <c r="J16" s="4"/>
      <c r="K16" s="12">
        <v>1274595400000</v>
      </c>
    </row>
    <row r="17" spans="3:11" ht="18.75" thickBot="1" x14ac:dyDescent="0.45">
      <c r="C17" s="4"/>
      <c r="D17" s="4"/>
      <c r="E17" s="4"/>
      <c r="F17" s="4"/>
      <c r="G17" s="4"/>
      <c r="H17" s="4"/>
      <c r="I17" s="4"/>
      <c r="J17" s="4"/>
      <c r="K17" s="15">
        <f>SUM(K8:K16)</f>
        <v>15042301598300</v>
      </c>
    </row>
    <row r="18" spans="3:11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zoomScale="70" zoomScaleNormal="70" workbookViewId="0">
      <selection activeCell="A7" sqref="A7:A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6" spans="1:31" ht="27.75" x14ac:dyDescent="0.4">
      <c r="A6" s="44" t="s">
        <v>143</v>
      </c>
      <c r="B6" s="44" t="s">
        <v>143</v>
      </c>
      <c r="C6" s="44" t="s">
        <v>143</v>
      </c>
      <c r="D6" s="44" t="s">
        <v>143</v>
      </c>
      <c r="E6" s="44" t="s">
        <v>143</v>
      </c>
      <c r="F6" s="44" t="s">
        <v>143</v>
      </c>
      <c r="G6" s="44" t="s">
        <v>143</v>
      </c>
      <c r="H6" s="44" t="s">
        <v>143</v>
      </c>
      <c r="I6" s="44" t="s">
        <v>143</v>
      </c>
      <c r="K6" s="44" t="s">
        <v>4</v>
      </c>
      <c r="L6" s="44" t="s">
        <v>4</v>
      </c>
      <c r="M6" s="44" t="s">
        <v>4</v>
      </c>
      <c r="N6" s="44" t="s">
        <v>4</v>
      </c>
      <c r="O6" s="44" t="s">
        <v>4</v>
      </c>
      <c r="Q6" s="44" t="s">
        <v>5</v>
      </c>
      <c r="R6" s="44" t="s">
        <v>5</v>
      </c>
      <c r="S6" s="44" t="s">
        <v>5</v>
      </c>
      <c r="T6" s="44" t="s">
        <v>5</v>
      </c>
      <c r="U6" s="44" t="s">
        <v>5</v>
      </c>
      <c r="V6" s="44" t="s">
        <v>5</v>
      </c>
      <c r="W6" s="44" t="s">
        <v>5</v>
      </c>
      <c r="Y6" s="44" t="s">
        <v>6</v>
      </c>
      <c r="Z6" s="44" t="s">
        <v>6</v>
      </c>
      <c r="AA6" s="44" t="s">
        <v>6</v>
      </c>
      <c r="AB6" s="44" t="s">
        <v>6</v>
      </c>
      <c r="AC6" s="44" t="s">
        <v>6</v>
      </c>
      <c r="AD6" s="44" t="s">
        <v>6</v>
      </c>
      <c r="AE6" s="44" t="s">
        <v>6</v>
      </c>
    </row>
    <row r="7" spans="1:31" ht="27.75" x14ac:dyDescent="0.4">
      <c r="A7" s="45" t="s">
        <v>144</v>
      </c>
      <c r="C7" s="45" t="s">
        <v>45</v>
      </c>
      <c r="E7" s="45" t="s">
        <v>46</v>
      </c>
      <c r="G7" s="45" t="s">
        <v>145</v>
      </c>
      <c r="I7" s="46" t="s">
        <v>43</v>
      </c>
      <c r="K7" s="45" t="s">
        <v>7</v>
      </c>
      <c r="M7" s="45" t="s">
        <v>8</v>
      </c>
      <c r="O7" s="45" t="s">
        <v>9</v>
      </c>
      <c r="Q7" s="44" t="s">
        <v>10</v>
      </c>
      <c r="R7" s="44" t="s">
        <v>10</v>
      </c>
      <c r="S7" s="44" t="s">
        <v>10</v>
      </c>
      <c r="U7" s="44" t="s">
        <v>11</v>
      </c>
      <c r="V7" s="44" t="s">
        <v>11</v>
      </c>
      <c r="W7" s="44" t="s">
        <v>11</v>
      </c>
      <c r="Y7" s="45" t="s">
        <v>7</v>
      </c>
      <c r="AA7" s="45" t="s">
        <v>8</v>
      </c>
      <c r="AC7" s="45" t="s">
        <v>9</v>
      </c>
      <c r="AE7" s="45" t="s">
        <v>146</v>
      </c>
    </row>
    <row r="8" spans="1:31" ht="27.75" x14ac:dyDescent="0.4">
      <c r="A8" s="44" t="s">
        <v>144</v>
      </c>
      <c r="C8" s="44" t="s">
        <v>45</v>
      </c>
      <c r="E8" s="44" t="s">
        <v>46</v>
      </c>
      <c r="G8" s="44" t="s">
        <v>145</v>
      </c>
      <c r="I8" s="44" t="s">
        <v>43</v>
      </c>
      <c r="K8" s="44" t="s">
        <v>7</v>
      </c>
      <c r="M8" s="44" t="s">
        <v>8</v>
      </c>
      <c r="O8" s="44" t="s">
        <v>9</v>
      </c>
      <c r="Q8" s="47" t="s">
        <v>7</v>
      </c>
      <c r="S8" s="47" t="s">
        <v>8</v>
      </c>
      <c r="U8" s="47" t="s">
        <v>7</v>
      </c>
      <c r="W8" s="47" t="s">
        <v>14</v>
      </c>
      <c r="Y8" s="44" t="s">
        <v>7</v>
      </c>
      <c r="AA8" s="44" t="s">
        <v>8</v>
      </c>
      <c r="AC8" s="44" t="s">
        <v>9</v>
      </c>
      <c r="AE8" s="44" t="s">
        <v>146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3"/>
  <sheetViews>
    <sheetView rightToLeft="1" topLeftCell="A14" workbookViewId="0">
      <selection activeCell="S9" sqref="S9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7.140625" style="1" customWidth="1"/>
    <col min="20" max="20" width="1" style="1" customWidth="1"/>
    <col min="21" max="21" width="18.42578125" style="1" customWidth="1"/>
    <col min="22" max="16384" width="9.140625" style="1"/>
  </cols>
  <sheetData>
    <row r="2" spans="1:21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27.75" x14ac:dyDescent="0.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U4" s="3"/>
    </row>
    <row r="6" spans="1:21" ht="27.75" x14ac:dyDescent="0.4">
      <c r="A6" s="46" t="s">
        <v>147</v>
      </c>
      <c r="C6" s="44" t="s">
        <v>148</v>
      </c>
      <c r="D6" s="44" t="s">
        <v>148</v>
      </c>
      <c r="E6" s="44" t="s">
        <v>148</v>
      </c>
      <c r="F6" s="44" t="s">
        <v>148</v>
      </c>
      <c r="G6" s="44" t="s">
        <v>148</v>
      </c>
      <c r="H6" s="44" t="s">
        <v>148</v>
      </c>
      <c r="I6" s="44" t="s">
        <v>148</v>
      </c>
      <c r="K6" s="44" t="s">
        <v>4</v>
      </c>
      <c r="M6" s="44" t="s">
        <v>5</v>
      </c>
      <c r="N6" s="44" t="s">
        <v>5</v>
      </c>
      <c r="O6" s="44" t="s">
        <v>5</v>
      </c>
      <c r="Q6" s="44" t="s">
        <v>6</v>
      </c>
      <c r="R6" s="44" t="s">
        <v>6</v>
      </c>
      <c r="S6" s="44" t="s">
        <v>6</v>
      </c>
    </row>
    <row r="7" spans="1:21" ht="48" customHeight="1" x14ac:dyDescent="0.4">
      <c r="A7" s="44" t="s">
        <v>147</v>
      </c>
      <c r="C7" s="47" t="s">
        <v>149</v>
      </c>
      <c r="E7" s="47" t="s">
        <v>150</v>
      </c>
      <c r="G7" s="47" t="s">
        <v>151</v>
      </c>
      <c r="I7" s="47" t="s">
        <v>46</v>
      </c>
      <c r="K7" s="47" t="s">
        <v>152</v>
      </c>
      <c r="M7" s="47" t="s">
        <v>153</v>
      </c>
      <c r="O7" s="47" t="s">
        <v>154</v>
      </c>
      <c r="Q7" s="47" t="s">
        <v>152</v>
      </c>
      <c r="S7" s="49" t="s">
        <v>310</v>
      </c>
    </row>
    <row r="8" spans="1:21" ht="18.75" x14ac:dyDescent="0.45">
      <c r="A8" s="2" t="s">
        <v>155</v>
      </c>
      <c r="C8" s="1" t="s">
        <v>156</v>
      </c>
      <c r="E8" s="1" t="s">
        <v>157</v>
      </c>
      <c r="G8" s="4" t="s">
        <v>158</v>
      </c>
      <c r="I8" s="12">
        <v>0</v>
      </c>
      <c r="J8" s="4"/>
      <c r="K8" s="12">
        <v>166463</v>
      </c>
      <c r="L8" s="4"/>
      <c r="M8" s="12">
        <v>1123</v>
      </c>
      <c r="N8" s="4"/>
      <c r="O8" s="12">
        <v>0</v>
      </c>
      <c r="P8" s="4"/>
      <c r="Q8" s="12">
        <v>167586</v>
      </c>
      <c r="S8" s="19">
        <f t="shared" ref="S8:S41" si="0">Q8/61559858665259*100</f>
        <v>2.7223259382591195E-7</v>
      </c>
    </row>
    <row r="9" spans="1:21" ht="18.75" x14ac:dyDescent="0.45">
      <c r="A9" s="2" t="s">
        <v>159</v>
      </c>
      <c r="C9" s="1" t="s">
        <v>160</v>
      </c>
      <c r="E9" s="1" t="s">
        <v>161</v>
      </c>
      <c r="G9" s="4" t="s">
        <v>162</v>
      </c>
      <c r="I9" s="12">
        <v>0</v>
      </c>
      <c r="J9" s="4"/>
      <c r="K9" s="12">
        <v>4931260</v>
      </c>
      <c r="L9" s="4"/>
      <c r="M9" s="12">
        <v>181641927726</v>
      </c>
      <c r="N9" s="4"/>
      <c r="O9" s="12">
        <v>0</v>
      </c>
      <c r="P9" s="4"/>
      <c r="Q9" s="12">
        <v>181646858986</v>
      </c>
      <c r="S9" s="19">
        <f t="shared" si="0"/>
        <v>0.29507354780285011</v>
      </c>
    </row>
    <row r="10" spans="1:21" ht="18.75" x14ac:dyDescent="0.45">
      <c r="A10" s="2" t="s">
        <v>163</v>
      </c>
      <c r="C10" s="1" t="s">
        <v>164</v>
      </c>
      <c r="E10" s="1" t="s">
        <v>161</v>
      </c>
      <c r="G10" s="4" t="s">
        <v>158</v>
      </c>
      <c r="I10" s="12">
        <v>0</v>
      </c>
      <c r="J10" s="4"/>
      <c r="K10" s="12">
        <v>6963873</v>
      </c>
      <c r="L10" s="4"/>
      <c r="M10" s="12">
        <v>7882108901368</v>
      </c>
      <c r="N10" s="4"/>
      <c r="O10" s="12">
        <v>7195359890006</v>
      </c>
      <c r="P10" s="4"/>
      <c r="Q10" s="12">
        <v>686755975235</v>
      </c>
      <c r="S10" s="19">
        <f>Q10/61559858665259*100</f>
        <v>1.1155905652242299</v>
      </c>
      <c r="U10" s="18"/>
    </row>
    <row r="11" spans="1:21" ht="18.75" x14ac:dyDescent="0.45">
      <c r="A11" s="2" t="s">
        <v>163</v>
      </c>
      <c r="C11" s="1" t="s">
        <v>165</v>
      </c>
      <c r="E11" s="1" t="s">
        <v>157</v>
      </c>
      <c r="G11" s="4" t="s">
        <v>158</v>
      </c>
      <c r="I11" s="12">
        <v>0</v>
      </c>
      <c r="J11" s="4"/>
      <c r="K11" s="12">
        <v>80690835782</v>
      </c>
      <c r="L11" s="4"/>
      <c r="M11" s="12">
        <v>18328211636834</v>
      </c>
      <c r="N11" s="4"/>
      <c r="O11" s="12">
        <v>18060585594257</v>
      </c>
      <c r="P11" s="4"/>
      <c r="Q11" s="12">
        <v>348316878359</v>
      </c>
      <c r="S11" s="19">
        <f t="shared" si="0"/>
        <v>0.56581819047542892</v>
      </c>
    </row>
    <row r="12" spans="1:21" ht="18.75" x14ac:dyDescent="0.45">
      <c r="A12" s="2" t="s">
        <v>166</v>
      </c>
      <c r="C12" s="1" t="s">
        <v>167</v>
      </c>
      <c r="E12" s="1" t="s">
        <v>157</v>
      </c>
      <c r="G12" s="4" t="s">
        <v>158</v>
      </c>
      <c r="I12" s="12">
        <v>0</v>
      </c>
      <c r="J12" s="4"/>
      <c r="K12" s="12">
        <v>104460</v>
      </c>
      <c r="L12" s="4"/>
      <c r="M12" s="12">
        <v>552182443083</v>
      </c>
      <c r="N12" s="4"/>
      <c r="O12" s="12">
        <v>547394500000</v>
      </c>
      <c r="P12" s="4"/>
      <c r="Q12" s="12">
        <v>4788047543</v>
      </c>
      <c r="S12" s="19">
        <f t="shared" si="0"/>
        <v>7.7778728652314324E-3</v>
      </c>
    </row>
    <row r="13" spans="1:21" ht="18.75" x14ac:dyDescent="0.45">
      <c r="A13" s="2" t="s">
        <v>168</v>
      </c>
      <c r="C13" s="1" t="s">
        <v>169</v>
      </c>
      <c r="E13" s="1" t="s">
        <v>157</v>
      </c>
      <c r="G13" s="4" t="s">
        <v>158</v>
      </c>
      <c r="I13" s="12">
        <v>0</v>
      </c>
      <c r="J13" s="4"/>
      <c r="K13" s="12">
        <v>386914</v>
      </c>
      <c r="L13" s="4"/>
      <c r="M13" s="12">
        <v>3286</v>
      </c>
      <c r="N13" s="4"/>
      <c r="O13" s="12">
        <v>0</v>
      </c>
      <c r="P13" s="4"/>
      <c r="Q13" s="12">
        <v>390200</v>
      </c>
      <c r="S13" s="19">
        <f t="shared" si="0"/>
        <v>6.3385460665491662E-7</v>
      </c>
    </row>
    <row r="14" spans="1:21" ht="18.75" x14ac:dyDescent="0.45">
      <c r="A14" s="2" t="s">
        <v>170</v>
      </c>
      <c r="C14" s="1" t="s">
        <v>171</v>
      </c>
      <c r="E14" s="1" t="s">
        <v>157</v>
      </c>
      <c r="G14" s="4" t="s">
        <v>158</v>
      </c>
      <c r="I14" s="12">
        <v>0</v>
      </c>
      <c r="J14" s="4"/>
      <c r="K14" s="12">
        <v>184875</v>
      </c>
      <c r="L14" s="4"/>
      <c r="M14" s="12">
        <v>0</v>
      </c>
      <c r="N14" s="4"/>
      <c r="O14" s="12">
        <v>0</v>
      </c>
      <c r="P14" s="4"/>
      <c r="Q14" s="12">
        <v>184875</v>
      </c>
      <c r="S14" s="19">
        <f t="shared" si="0"/>
        <v>3.0031745362718528E-7</v>
      </c>
    </row>
    <row r="15" spans="1:21" ht="18.75" x14ac:dyDescent="0.45">
      <c r="A15" s="2" t="s">
        <v>166</v>
      </c>
      <c r="C15" s="1" t="s">
        <v>172</v>
      </c>
      <c r="E15" s="1" t="s">
        <v>173</v>
      </c>
      <c r="G15" s="4" t="s">
        <v>174</v>
      </c>
      <c r="I15" s="12">
        <v>18</v>
      </c>
      <c r="J15" s="4"/>
      <c r="K15" s="12">
        <v>267000000000</v>
      </c>
      <c r="L15" s="4"/>
      <c r="M15" s="12">
        <v>0</v>
      </c>
      <c r="N15" s="4"/>
      <c r="O15" s="12">
        <v>267000000000</v>
      </c>
      <c r="P15" s="4"/>
      <c r="Q15" s="12">
        <v>0</v>
      </c>
      <c r="S15" s="19">
        <f t="shared" si="0"/>
        <v>0</v>
      </c>
    </row>
    <row r="16" spans="1:21" ht="18.75" x14ac:dyDescent="0.45">
      <c r="A16" s="2" t="s">
        <v>166</v>
      </c>
      <c r="C16" s="1" t="s">
        <v>175</v>
      </c>
      <c r="E16" s="1" t="s">
        <v>173</v>
      </c>
      <c r="G16" s="4" t="s">
        <v>176</v>
      </c>
      <c r="I16" s="12">
        <v>19</v>
      </c>
      <c r="J16" s="4"/>
      <c r="K16" s="12">
        <v>140000000000</v>
      </c>
      <c r="L16" s="4"/>
      <c r="M16" s="12">
        <v>0</v>
      </c>
      <c r="N16" s="4"/>
      <c r="O16" s="12">
        <v>140000000000</v>
      </c>
      <c r="P16" s="4"/>
      <c r="Q16" s="12">
        <v>0</v>
      </c>
      <c r="S16" s="19">
        <f t="shared" si="0"/>
        <v>0</v>
      </c>
    </row>
    <row r="17" spans="1:19" ht="18.75" x14ac:dyDescent="0.45">
      <c r="A17" s="2" t="s">
        <v>166</v>
      </c>
      <c r="C17" s="1" t="s">
        <v>177</v>
      </c>
      <c r="E17" s="1" t="s">
        <v>173</v>
      </c>
      <c r="G17" s="4" t="s">
        <v>178</v>
      </c>
      <c r="I17" s="12">
        <v>18</v>
      </c>
      <c r="J17" s="4"/>
      <c r="K17" s="12">
        <v>123000000000</v>
      </c>
      <c r="L17" s="4"/>
      <c r="M17" s="12">
        <v>0</v>
      </c>
      <c r="N17" s="4"/>
      <c r="O17" s="12">
        <v>123000000000</v>
      </c>
      <c r="P17" s="4"/>
      <c r="Q17" s="12">
        <v>0</v>
      </c>
      <c r="S17" s="19">
        <f t="shared" si="0"/>
        <v>0</v>
      </c>
    </row>
    <row r="18" spans="1:19" ht="18.75" x14ac:dyDescent="0.45">
      <c r="A18" s="2" t="s">
        <v>179</v>
      </c>
      <c r="C18" s="1" t="s">
        <v>180</v>
      </c>
      <c r="E18" s="1" t="s">
        <v>157</v>
      </c>
      <c r="G18" s="4" t="s">
        <v>181</v>
      </c>
      <c r="I18" s="12">
        <v>8</v>
      </c>
      <c r="J18" s="4"/>
      <c r="K18" s="12">
        <v>550999</v>
      </c>
      <c r="L18" s="4"/>
      <c r="M18" s="12">
        <v>5668662523951</v>
      </c>
      <c r="N18" s="4"/>
      <c r="O18" s="12">
        <v>5665047020000</v>
      </c>
      <c r="P18" s="4"/>
      <c r="Q18" s="12">
        <v>3616054950</v>
      </c>
      <c r="S18" s="19">
        <f t="shared" si="0"/>
        <v>5.8740468682081338E-3</v>
      </c>
    </row>
    <row r="19" spans="1:19" ht="18.75" x14ac:dyDescent="0.45">
      <c r="A19" s="2" t="s">
        <v>182</v>
      </c>
      <c r="C19" s="1" t="s">
        <v>183</v>
      </c>
      <c r="E19" s="1" t="s">
        <v>157</v>
      </c>
      <c r="G19" s="4" t="s">
        <v>184</v>
      </c>
      <c r="I19" s="12">
        <v>0</v>
      </c>
      <c r="J19" s="4"/>
      <c r="K19" s="12">
        <v>13383869917</v>
      </c>
      <c r="L19" s="4"/>
      <c r="M19" s="12">
        <v>6053951780822</v>
      </c>
      <c r="N19" s="4"/>
      <c r="O19" s="12">
        <v>6066551270000</v>
      </c>
      <c r="P19" s="4"/>
      <c r="Q19" s="12">
        <v>784380739</v>
      </c>
      <c r="S19" s="19">
        <f t="shared" si="0"/>
        <v>1.2741756657779031E-3</v>
      </c>
    </row>
    <row r="20" spans="1:19" ht="18.75" x14ac:dyDescent="0.45">
      <c r="A20" s="2" t="s">
        <v>185</v>
      </c>
      <c r="C20" s="1" t="s">
        <v>186</v>
      </c>
      <c r="E20" s="1" t="s">
        <v>157</v>
      </c>
      <c r="G20" s="4" t="s">
        <v>187</v>
      </c>
      <c r="I20" s="12">
        <v>0</v>
      </c>
      <c r="J20" s="4"/>
      <c r="K20" s="12">
        <v>598107</v>
      </c>
      <c r="L20" s="4"/>
      <c r="M20" s="12">
        <v>2000000005037</v>
      </c>
      <c r="N20" s="4"/>
      <c r="O20" s="12">
        <v>2000000000000</v>
      </c>
      <c r="P20" s="4"/>
      <c r="Q20" s="12">
        <v>603144</v>
      </c>
      <c r="S20" s="19">
        <f t="shared" si="0"/>
        <v>9.7976833130772169E-7</v>
      </c>
    </row>
    <row r="21" spans="1:19" ht="18.75" x14ac:dyDescent="0.45">
      <c r="A21" s="2" t="s">
        <v>188</v>
      </c>
      <c r="C21" s="1" t="s">
        <v>189</v>
      </c>
      <c r="E21" s="1" t="s">
        <v>173</v>
      </c>
      <c r="G21" s="4" t="s">
        <v>190</v>
      </c>
      <c r="I21" s="12">
        <v>18</v>
      </c>
      <c r="J21" s="4"/>
      <c r="K21" s="12">
        <v>50000000000</v>
      </c>
      <c r="L21" s="4"/>
      <c r="M21" s="12">
        <v>0</v>
      </c>
      <c r="N21" s="4"/>
      <c r="O21" s="12">
        <v>50000000000</v>
      </c>
      <c r="P21" s="4"/>
      <c r="Q21" s="12">
        <v>0</v>
      </c>
      <c r="S21" s="19">
        <f t="shared" si="0"/>
        <v>0</v>
      </c>
    </row>
    <row r="22" spans="1:19" ht="18.75" x14ac:dyDescent="0.45">
      <c r="A22" s="2" t="s">
        <v>191</v>
      </c>
      <c r="C22" s="1" t="s">
        <v>192</v>
      </c>
      <c r="E22" s="1" t="s">
        <v>173</v>
      </c>
      <c r="G22" s="4" t="s">
        <v>193</v>
      </c>
      <c r="I22" s="12">
        <v>20</v>
      </c>
      <c r="J22" s="4"/>
      <c r="K22" s="12">
        <v>120000000000</v>
      </c>
      <c r="L22" s="4"/>
      <c r="M22" s="12">
        <v>0</v>
      </c>
      <c r="N22" s="4"/>
      <c r="O22" s="12">
        <v>0</v>
      </c>
      <c r="P22" s="4"/>
      <c r="Q22" s="12">
        <v>120000000000</v>
      </c>
      <c r="S22" s="19">
        <f t="shared" si="0"/>
        <v>0.19493222142129674</v>
      </c>
    </row>
    <row r="23" spans="1:19" ht="18.75" x14ac:dyDescent="0.45">
      <c r="A23" s="2" t="s">
        <v>191</v>
      </c>
      <c r="C23" s="1" t="s">
        <v>194</v>
      </c>
      <c r="E23" s="1" t="s">
        <v>173</v>
      </c>
      <c r="G23" s="4" t="s">
        <v>195</v>
      </c>
      <c r="I23" s="12">
        <v>20</v>
      </c>
      <c r="J23" s="4"/>
      <c r="K23" s="12">
        <v>420000000000</v>
      </c>
      <c r="L23" s="4"/>
      <c r="M23" s="12">
        <v>0</v>
      </c>
      <c r="N23" s="4"/>
      <c r="O23" s="12">
        <v>0</v>
      </c>
      <c r="P23" s="4"/>
      <c r="Q23" s="12">
        <v>420000000000</v>
      </c>
      <c r="S23" s="19">
        <f t="shared" si="0"/>
        <v>0.68226277497453858</v>
      </c>
    </row>
    <row r="24" spans="1:19" ht="18.75" x14ac:dyDescent="0.45">
      <c r="A24" s="2" t="s">
        <v>179</v>
      </c>
      <c r="C24" s="1" t="s">
        <v>196</v>
      </c>
      <c r="E24" s="1" t="s">
        <v>173</v>
      </c>
      <c r="G24" s="4" t="s">
        <v>197</v>
      </c>
      <c r="I24" s="12">
        <v>22</v>
      </c>
      <c r="J24" s="4"/>
      <c r="K24" s="12">
        <v>350000000000</v>
      </c>
      <c r="L24" s="4"/>
      <c r="M24" s="12">
        <v>0</v>
      </c>
      <c r="N24" s="4"/>
      <c r="O24" s="12">
        <v>350000000000</v>
      </c>
      <c r="P24" s="4"/>
      <c r="Q24" s="12">
        <v>0</v>
      </c>
      <c r="S24" s="19">
        <f t="shared" si="0"/>
        <v>0</v>
      </c>
    </row>
    <row r="25" spans="1:19" ht="18.75" x14ac:dyDescent="0.45">
      <c r="A25" s="2" t="s">
        <v>179</v>
      </c>
      <c r="C25" s="1" t="s">
        <v>198</v>
      </c>
      <c r="E25" s="1" t="s">
        <v>173</v>
      </c>
      <c r="G25" s="4" t="s">
        <v>199</v>
      </c>
      <c r="I25" s="12">
        <v>22</v>
      </c>
      <c r="J25" s="4"/>
      <c r="K25" s="12">
        <v>1510000000000</v>
      </c>
      <c r="L25" s="4"/>
      <c r="M25" s="12">
        <v>0</v>
      </c>
      <c r="N25" s="4"/>
      <c r="O25" s="12">
        <v>1510000000000</v>
      </c>
      <c r="P25" s="4"/>
      <c r="Q25" s="12">
        <v>0</v>
      </c>
      <c r="S25" s="19">
        <f t="shared" si="0"/>
        <v>0</v>
      </c>
    </row>
    <row r="26" spans="1:19" ht="18.75" x14ac:dyDescent="0.45">
      <c r="A26" s="2" t="s">
        <v>179</v>
      </c>
      <c r="C26" s="1" t="s">
        <v>200</v>
      </c>
      <c r="E26" s="1" t="s">
        <v>173</v>
      </c>
      <c r="G26" s="4" t="s">
        <v>201</v>
      </c>
      <c r="I26" s="12">
        <v>22</v>
      </c>
      <c r="J26" s="4"/>
      <c r="K26" s="12">
        <v>205640000000</v>
      </c>
      <c r="L26" s="4"/>
      <c r="M26" s="12">
        <v>0</v>
      </c>
      <c r="N26" s="4"/>
      <c r="O26" s="12">
        <v>205640000000</v>
      </c>
      <c r="P26" s="4"/>
      <c r="Q26" s="12">
        <v>0</v>
      </c>
      <c r="S26" s="19">
        <f t="shared" si="0"/>
        <v>0</v>
      </c>
    </row>
    <row r="27" spans="1:19" ht="18.75" x14ac:dyDescent="0.45">
      <c r="A27" s="2" t="s">
        <v>202</v>
      </c>
      <c r="C27" s="1" t="s">
        <v>203</v>
      </c>
      <c r="E27" s="1" t="s">
        <v>173</v>
      </c>
      <c r="G27" s="4" t="s">
        <v>204</v>
      </c>
      <c r="I27" s="12">
        <v>20</v>
      </c>
      <c r="J27" s="4"/>
      <c r="K27" s="12">
        <v>800000000000</v>
      </c>
      <c r="L27" s="4"/>
      <c r="M27" s="12">
        <v>0</v>
      </c>
      <c r="N27" s="4"/>
      <c r="O27" s="12">
        <v>100000000000</v>
      </c>
      <c r="P27" s="4"/>
      <c r="Q27" s="12">
        <v>700000000000</v>
      </c>
      <c r="S27" s="19">
        <f t="shared" si="0"/>
        <v>1.1371046249575643</v>
      </c>
    </row>
    <row r="28" spans="1:19" ht="18.75" x14ac:dyDescent="0.45">
      <c r="A28" s="2" t="s">
        <v>182</v>
      </c>
      <c r="C28" s="1" t="s">
        <v>205</v>
      </c>
      <c r="E28" s="1" t="s">
        <v>173</v>
      </c>
      <c r="G28" s="4" t="s">
        <v>204</v>
      </c>
      <c r="I28" s="12">
        <v>23</v>
      </c>
      <c r="J28" s="4"/>
      <c r="K28" s="12">
        <v>1100000000000</v>
      </c>
      <c r="L28" s="4"/>
      <c r="M28" s="12">
        <v>0</v>
      </c>
      <c r="N28" s="4"/>
      <c r="O28" s="12">
        <v>1100000000000</v>
      </c>
      <c r="P28" s="4"/>
      <c r="Q28" s="12">
        <v>0</v>
      </c>
      <c r="S28" s="19">
        <f t="shared" si="0"/>
        <v>0</v>
      </c>
    </row>
    <row r="29" spans="1:19" ht="18.75" x14ac:dyDescent="0.45">
      <c r="A29" s="2" t="s">
        <v>182</v>
      </c>
      <c r="C29" s="1" t="s">
        <v>206</v>
      </c>
      <c r="E29" s="1" t="s">
        <v>173</v>
      </c>
      <c r="G29" s="4" t="s">
        <v>207</v>
      </c>
      <c r="I29" s="12">
        <v>23</v>
      </c>
      <c r="J29" s="4"/>
      <c r="K29" s="12">
        <v>1000000000000</v>
      </c>
      <c r="L29" s="4"/>
      <c r="M29" s="12">
        <v>0</v>
      </c>
      <c r="N29" s="4"/>
      <c r="O29" s="12">
        <v>1000000000000</v>
      </c>
      <c r="P29" s="4"/>
      <c r="Q29" s="12">
        <v>0</v>
      </c>
      <c r="S29" s="19">
        <f t="shared" si="0"/>
        <v>0</v>
      </c>
    </row>
    <row r="30" spans="1:19" ht="18.75" x14ac:dyDescent="0.45">
      <c r="A30" s="2" t="s">
        <v>208</v>
      </c>
      <c r="C30" s="1" t="s">
        <v>209</v>
      </c>
      <c r="E30" s="1" t="s">
        <v>173</v>
      </c>
      <c r="G30" s="4" t="s">
        <v>210</v>
      </c>
      <c r="I30" s="12">
        <v>20</v>
      </c>
      <c r="J30" s="4"/>
      <c r="K30" s="12">
        <v>720000000000</v>
      </c>
      <c r="L30" s="4"/>
      <c r="M30" s="12">
        <v>0</v>
      </c>
      <c r="N30" s="4"/>
      <c r="O30" s="12">
        <v>720000000000</v>
      </c>
      <c r="P30" s="4"/>
      <c r="Q30" s="12">
        <v>0</v>
      </c>
      <c r="S30" s="19">
        <f t="shared" si="0"/>
        <v>0</v>
      </c>
    </row>
    <row r="31" spans="1:19" ht="18.75" x14ac:dyDescent="0.45">
      <c r="A31" s="2" t="s">
        <v>211</v>
      </c>
      <c r="C31" s="1" t="s">
        <v>212</v>
      </c>
      <c r="E31" s="1" t="s">
        <v>157</v>
      </c>
      <c r="G31" s="4" t="s">
        <v>213</v>
      </c>
      <c r="I31" s="12">
        <v>10</v>
      </c>
      <c r="J31" s="4"/>
      <c r="K31" s="12">
        <v>0</v>
      </c>
      <c r="L31" s="4"/>
      <c r="M31" s="12">
        <v>2235226849315</v>
      </c>
      <c r="N31" s="4"/>
      <c r="O31" s="12">
        <v>2235226570000</v>
      </c>
      <c r="P31" s="4"/>
      <c r="Q31" s="12">
        <v>279315</v>
      </c>
      <c r="S31" s="19">
        <f t="shared" si="0"/>
        <v>4.5372911188574577E-7</v>
      </c>
    </row>
    <row r="32" spans="1:19" ht="18.75" x14ac:dyDescent="0.45">
      <c r="A32" s="2" t="s">
        <v>211</v>
      </c>
      <c r="C32" s="1" t="s">
        <v>214</v>
      </c>
      <c r="E32" s="1" t="s">
        <v>173</v>
      </c>
      <c r="G32" s="4" t="s">
        <v>213</v>
      </c>
      <c r="I32" s="12">
        <v>22</v>
      </c>
      <c r="J32" s="4"/>
      <c r="K32" s="12">
        <v>2190000000000</v>
      </c>
      <c r="L32" s="4"/>
      <c r="M32" s="12">
        <v>0</v>
      </c>
      <c r="N32" s="4"/>
      <c r="O32" s="12">
        <v>2190000000000</v>
      </c>
      <c r="P32" s="4"/>
      <c r="Q32" s="12">
        <v>0</v>
      </c>
      <c r="S32" s="19">
        <f t="shared" si="0"/>
        <v>0</v>
      </c>
    </row>
    <row r="33" spans="1:19" ht="18.75" x14ac:dyDescent="0.45">
      <c r="A33" s="2" t="s">
        <v>179</v>
      </c>
      <c r="C33" s="1" t="s">
        <v>215</v>
      </c>
      <c r="E33" s="1" t="s">
        <v>173</v>
      </c>
      <c r="G33" s="4" t="s">
        <v>216</v>
      </c>
      <c r="I33" s="12">
        <v>22</v>
      </c>
      <c r="J33" s="4"/>
      <c r="K33" s="12">
        <v>2000000000000</v>
      </c>
      <c r="L33" s="4"/>
      <c r="M33" s="12">
        <v>0</v>
      </c>
      <c r="N33" s="4"/>
      <c r="O33" s="12">
        <v>1200000000000</v>
      </c>
      <c r="P33" s="4"/>
      <c r="Q33" s="12">
        <v>800000000000</v>
      </c>
      <c r="S33" s="19">
        <f t="shared" si="0"/>
        <v>1.2995481428086451</v>
      </c>
    </row>
    <row r="34" spans="1:19" ht="18.75" x14ac:dyDescent="0.45">
      <c r="A34" s="2" t="s">
        <v>217</v>
      </c>
      <c r="C34" s="1" t="s">
        <v>218</v>
      </c>
      <c r="E34" s="1" t="s">
        <v>173</v>
      </c>
      <c r="G34" s="4" t="s">
        <v>216</v>
      </c>
      <c r="I34" s="12">
        <v>20</v>
      </c>
      <c r="J34" s="4"/>
      <c r="K34" s="12">
        <v>1500000000000</v>
      </c>
      <c r="L34" s="4"/>
      <c r="M34" s="12">
        <v>0</v>
      </c>
      <c r="N34" s="4"/>
      <c r="O34" s="12">
        <v>1500000000000</v>
      </c>
      <c r="P34" s="4"/>
      <c r="Q34" s="12">
        <v>0</v>
      </c>
      <c r="S34" s="19">
        <f t="shared" si="0"/>
        <v>0</v>
      </c>
    </row>
    <row r="35" spans="1:19" ht="18.75" x14ac:dyDescent="0.45">
      <c r="A35" s="2" t="s">
        <v>179</v>
      </c>
      <c r="C35" s="1" t="s">
        <v>219</v>
      </c>
      <c r="E35" s="1" t="s">
        <v>173</v>
      </c>
      <c r="G35" s="4" t="s">
        <v>91</v>
      </c>
      <c r="I35" s="12">
        <v>22</v>
      </c>
      <c r="J35" s="4"/>
      <c r="K35" s="12">
        <v>0</v>
      </c>
      <c r="L35" s="4"/>
      <c r="M35" s="12">
        <v>1580000000000</v>
      </c>
      <c r="N35" s="4"/>
      <c r="O35" s="12">
        <v>0</v>
      </c>
      <c r="P35" s="4"/>
      <c r="Q35" s="12">
        <v>1580000000000</v>
      </c>
      <c r="S35" s="19">
        <f t="shared" si="0"/>
        <v>2.5666075820470735</v>
      </c>
    </row>
    <row r="36" spans="1:19" ht="18.75" x14ac:dyDescent="0.45">
      <c r="A36" s="2" t="s">
        <v>185</v>
      </c>
      <c r="C36" s="1" t="s">
        <v>220</v>
      </c>
      <c r="E36" s="1" t="s">
        <v>173</v>
      </c>
      <c r="G36" s="4" t="s">
        <v>221</v>
      </c>
      <c r="I36" s="12">
        <v>22</v>
      </c>
      <c r="J36" s="4"/>
      <c r="K36" s="12">
        <v>0</v>
      </c>
      <c r="L36" s="4"/>
      <c r="M36" s="12">
        <v>2000000000000</v>
      </c>
      <c r="N36" s="4"/>
      <c r="O36" s="12">
        <v>0</v>
      </c>
      <c r="P36" s="4"/>
      <c r="Q36" s="12">
        <v>2000000000000</v>
      </c>
      <c r="S36" s="19">
        <f t="shared" si="0"/>
        <v>3.2488703570216124</v>
      </c>
    </row>
    <row r="37" spans="1:19" ht="18.75" x14ac:dyDescent="0.45">
      <c r="A37" s="2" t="s">
        <v>182</v>
      </c>
      <c r="C37" s="1" t="s">
        <v>222</v>
      </c>
      <c r="E37" s="1" t="s">
        <v>173</v>
      </c>
      <c r="G37" s="4" t="s">
        <v>221</v>
      </c>
      <c r="I37" s="12">
        <v>23</v>
      </c>
      <c r="J37" s="4"/>
      <c r="K37" s="12">
        <v>0</v>
      </c>
      <c r="L37" s="4"/>
      <c r="M37" s="12">
        <v>3000000000000</v>
      </c>
      <c r="N37" s="4"/>
      <c r="O37" s="12">
        <v>0</v>
      </c>
      <c r="P37" s="4"/>
      <c r="Q37" s="12">
        <v>3000000000000</v>
      </c>
      <c r="S37" s="19">
        <f t="shared" si="0"/>
        <v>4.8733055355324186</v>
      </c>
    </row>
    <row r="38" spans="1:19" ht="18.75" x14ac:dyDescent="0.45">
      <c r="A38" s="2" t="s">
        <v>217</v>
      </c>
      <c r="C38" s="1" t="s">
        <v>223</v>
      </c>
      <c r="E38" s="1" t="s">
        <v>173</v>
      </c>
      <c r="G38" s="4" t="s">
        <v>221</v>
      </c>
      <c r="I38" s="12">
        <v>20</v>
      </c>
      <c r="J38" s="4"/>
      <c r="K38" s="12">
        <v>0</v>
      </c>
      <c r="L38" s="4"/>
      <c r="M38" s="12">
        <v>5000000000000</v>
      </c>
      <c r="N38" s="4"/>
      <c r="O38" s="12">
        <v>0</v>
      </c>
      <c r="P38" s="4"/>
      <c r="Q38" s="12">
        <v>5000000000000</v>
      </c>
      <c r="S38" s="19">
        <f t="shared" si="0"/>
        <v>8.1221758925540311</v>
      </c>
    </row>
    <row r="39" spans="1:19" ht="18.75" x14ac:dyDescent="0.45">
      <c r="A39" s="2" t="s">
        <v>179</v>
      </c>
      <c r="C39" s="1" t="s">
        <v>224</v>
      </c>
      <c r="E39" s="1" t="s">
        <v>173</v>
      </c>
      <c r="G39" s="4" t="s">
        <v>225</v>
      </c>
      <c r="I39" s="12">
        <v>22</v>
      </c>
      <c r="J39" s="4"/>
      <c r="K39" s="12">
        <v>0</v>
      </c>
      <c r="L39" s="4"/>
      <c r="M39" s="12">
        <v>750000000000</v>
      </c>
      <c r="N39" s="4"/>
      <c r="O39" s="12">
        <v>0</v>
      </c>
      <c r="P39" s="4"/>
      <c r="Q39" s="12">
        <v>750000000000</v>
      </c>
      <c r="S39" s="19">
        <f t="shared" si="0"/>
        <v>1.2183263838831047</v>
      </c>
    </row>
    <row r="40" spans="1:19" ht="18.75" x14ac:dyDescent="0.45">
      <c r="A40" s="2" t="s">
        <v>182</v>
      </c>
      <c r="C40" s="1" t="s">
        <v>226</v>
      </c>
      <c r="E40" s="1" t="s">
        <v>173</v>
      </c>
      <c r="G40" s="4" t="s">
        <v>227</v>
      </c>
      <c r="I40" s="12">
        <v>23</v>
      </c>
      <c r="J40" s="4"/>
      <c r="K40" s="12">
        <v>0</v>
      </c>
      <c r="L40" s="4"/>
      <c r="M40" s="12">
        <v>1200000000000</v>
      </c>
      <c r="N40" s="4"/>
      <c r="O40" s="12">
        <v>0</v>
      </c>
      <c r="P40" s="4"/>
      <c r="Q40" s="12">
        <v>1200000000000</v>
      </c>
      <c r="S40" s="19">
        <f t="shared" si="0"/>
        <v>1.9493222142129674</v>
      </c>
    </row>
    <row r="41" spans="1:19" ht="18.75" x14ac:dyDescent="0.45">
      <c r="A41" s="2" t="s">
        <v>217</v>
      </c>
      <c r="C41" s="1" t="s">
        <v>228</v>
      </c>
      <c r="E41" s="1" t="s">
        <v>173</v>
      </c>
      <c r="G41" s="4" t="s">
        <v>227</v>
      </c>
      <c r="I41" s="12">
        <v>19.5</v>
      </c>
      <c r="J41" s="4"/>
      <c r="K41" s="12">
        <v>0</v>
      </c>
      <c r="L41" s="4"/>
      <c r="M41" s="12">
        <v>1500000000000</v>
      </c>
      <c r="N41" s="4"/>
      <c r="O41" s="12">
        <v>0</v>
      </c>
      <c r="P41" s="4"/>
      <c r="Q41" s="12">
        <v>1500000000000</v>
      </c>
      <c r="S41" s="19">
        <f t="shared" si="0"/>
        <v>2.4366527677662093</v>
      </c>
    </row>
    <row r="42" spans="1:19" ht="18.75" thickBot="1" x14ac:dyDescent="0.45">
      <c r="K42" s="14">
        <f>SUM(K8:K41)</f>
        <v>12589728592650</v>
      </c>
      <c r="M42" s="14">
        <f>SUM(M8:M41)</f>
        <v>57931986072545</v>
      </c>
      <c r="O42" s="14">
        <f>SUM(O8:O41)</f>
        <v>52225804844263</v>
      </c>
      <c r="Q42" s="14">
        <f>SUM(Q8:Q41)</f>
        <v>18295909820932</v>
      </c>
      <c r="S42" s="21">
        <f>SUM(S8:S41)</f>
        <v>29.720519535983282</v>
      </c>
    </row>
    <row r="43" spans="1:19" ht="18.75" thickTop="1" x14ac:dyDescent="0.4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80"/>
  <sheetViews>
    <sheetView rightToLeft="1" workbookViewId="0">
      <selection activeCell="M75" sqref="M75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24" bestFit="1" customWidth="1"/>
    <col min="18" max="18" width="1" style="1" customWidth="1"/>
    <col min="19" max="19" width="16" style="1" bestFit="1" customWidth="1"/>
    <col min="20" max="20" width="1" style="1" customWidth="1"/>
    <col min="21" max="21" width="15.5703125" style="1" customWidth="1"/>
    <col min="22" max="16384" width="9.140625" style="1"/>
  </cols>
  <sheetData>
    <row r="2" spans="1:19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19" ht="27.75" x14ac:dyDescent="0.4">
      <c r="A6" s="44" t="s">
        <v>230</v>
      </c>
      <c r="B6" s="44" t="s">
        <v>230</v>
      </c>
      <c r="C6" s="44" t="s">
        <v>230</v>
      </c>
      <c r="D6" s="44" t="s">
        <v>230</v>
      </c>
      <c r="E6" s="44" t="s">
        <v>230</v>
      </c>
      <c r="F6" s="44" t="s">
        <v>230</v>
      </c>
      <c r="G6" s="44" t="s">
        <v>230</v>
      </c>
      <c r="I6" s="44" t="s">
        <v>231</v>
      </c>
      <c r="J6" s="44" t="s">
        <v>231</v>
      </c>
      <c r="K6" s="44" t="s">
        <v>231</v>
      </c>
      <c r="L6" s="44" t="s">
        <v>231</v>
      </c>
      <c r="M6" s="44" t="s">
        <v>231</v>
      </c>
      <c r="O6" s="44" t="s">
        <v>232</v>
      </c>
      <c r="P6" s="44" t="s">
        <v>232</v>
      </c>
      <c r="Q6" s="44" t="s">
        <v>232</v>
      </c>
      <c r="R6" s="44" t="s">
        <v>232</v>
      </c>
      <c r="S6" s="44" t="s">
        <v>232</v>
      </c>
    </row>
    <row r="7" spans="1:19" ht="27.75" x14ac:dyDescent="0.4">
      <c r="A7" s="47" t="s">
        <v>233</v>
      </c>
      <c r="C7" s="47" t="s">
        <v>234</v>
      </c>
      <c r="E7" s="47" t="s">
        <v>45</v>
      </c>
      <c r="G7" s="47" t="s">
        <v>46</v>
      </c>
      <c r="I7" s="47" t="s">
        <v>235</v>
      </c>
      <c r="K7" s="47" t="s">
        <v>236</v>
      </c>
      <c r="M7" s="47" t="s">
        <v>237</v>
      </c>
      <c r="O7" s="47" t="s">
        <v>235</v>
      </c>
      <c r="Q7" s="50" t="s">
        <v>236</v>
      </c>
      <c r="S7" s="47" t="s">
        <v>237</v>
      </c>
    </row>
    <row r="8" spans="1:19" ht="18.75" x14ac:dyDescent="0.45">
      <c r="A8" s="2" t="s">
        <v>107</v>
      </c>
      <c r="C8" s="6">
        <v>0</v>
      </c>
      <c r="D8" s="4"/>
      <c r="E8" s="4" t="s">
        <v>109</v>
      </c>
      <c r="F8" s="4"/>
      <c r="G8" s="12">
        <v>16</v>
      </c>
      <c r="H8" s="4"/>
      <c r="I8" s="6">
        <v>7196032204</v>
      </c>
      <c r="J8" s="6"/>
      <c r="K8" s="6">
        <v>0</v>
      </c>
      <c r="L8" s="6"/>
      <c r="M8" s="6">
        <v>7196032204</v>
      </c>
      <c r="N8" s="6"/>
      <c r="O8" s="6">
        <v>43023174391</v>
      </c>
      <c r="P8" s="6"/>
      <c r="Q8" s="22">
        <v>0</v>
      </c>
      <c r="R8" s="6"/>
      <c r="S8" s="6">
        <f t="shared" ref="S8:S69" si="0">O8-Q8</f>
        <v>43023174391</v>
      </c>
    </row>
    <row r="9" spans="1:19" ht="18.75" x14ac:dyDescent="0.45">
      <c r="A9" s="2" t="s">
        <v>239</v>
      </c>
      <c r="C9" s="6">
        <v>0</v>
      </c>
      <c r="D9" s="4"/>
      <c r="E9" s="4" t="s">
        <v>240</v>
      </c>
      <c r="F9" s="4"/>
      <c r="G9" s="12">
        <v>19</v>
      </c>
      <c r="H9" s="4"/>
      <c r="I9" s="6">
        <v>0</v>
      </c>
      <c r="J9" s="6"/>
      <c r="K9" s="6">
        <v>0</v>
      </c>
      <c r="L9" s="6"/>
      <c r="M9" s="6">
        <v>0</v>
      </c>
      <c r="N9" s="6"/>
      <c r="O9" s="6">
        <v>8054226563</v>
      </c>
      <c r="P9" s="6"/>
      <c r="Q9" s="22">
        <v>0</v>
      </c>
      <c r="R9" s="6"/>
      <c r="S9" s="6">
        <f t="shared" si="0"/>
        <v>8054226563</v>
      </c>
    </row>
    <row r="10" spans="1:19" ht="18.75" x14ac:dyDescent="0.45">
      <c r="A10" s="2" t="s">
        <v>89</v>
      </c>
      <c r="C10" s="6">
        <v>0</v>
      </c>
      <c r="D10" s="4"/>
      <c r="E10" s="4" t="s">
        <v>91</v>
      </c>
      <c r="F10" s="4"/>
      <c r="G10" s="12">
        <v>15</v>
      </c>
      <c r="H10" s="4"/>
      <c r="I10" s="6">
        <v>1701575346</v>
      </c>
      <c r="J10" s="6"/>
      <c r="K10" s="6">
        <v>0</v>
      </c>
      <c r="L10" s="6"/>
      <c r="M10" s="6">
        <v>1701575346</v>
      </c>
      <c r="N10" s="6"/>
      <c r="O10" s="6">
        <v>82392857145</v>
      </c>
      <c r="P10" s="6"/>
      <c r="Q10" s="22">
        <v>0</v>
      </c>
      <c r="R10" s="6"/>
      <c r="S10" s="6">
        <f t="shared" si="0"/>
        <v>82392857145</v>
      </c>
    </row>
    <row r="11" spans="1:19" ht="18.75" x14ac:dyDescent="0.45">
      <c r="A11" s="2" t="s">
        <v>92</v>
      </c>
      <c r="C11" s="6">
        <v>0</v>
      </c>
      <c r="D11" s="4"/>
      <c r="E11" s="4" t="s">
        <v>93</v>
      </c>
      <c r="F11" s="4"/>
      <c r="G11" s="12">
        <v>15</v>
      </c>
      <c r="H11" s="4"/>
      <c r="I11" s="6">
        <v>17556714978</v>
      </c>
      <c r="J11" s="6"/>
      <c r="K11" s="6">
        <v>0</v>
      </c>
      <c r="L11" s="6"/>
      <c r="M11" s="6">
        <v>17556714978</v>
      </c>
      <c r="N11" s="6"/>
      <c r="O11" s="6">
        <v>97232884009</v>
      </c>
      <c r="P11" s="6"/>
      <c r="Q11" s="22">
        <v>0</v>
      </c>
      <c r="R11" s="6"/>
      <c r="S11" s="6">
        <f t="shared" si="0"/>
        <v>97232884009</v>
      </c>
    </row>
    <row r="12" spans="1:19" ht="18.75" x14ac:dyDescent="0.45">
      <c r="A12" s="2" t="s">
        <v>52</v>
      </c>
      <c r="C12" s="6">
        <v>0</v>
      </c>
      <c r="D12" s="4"/>
      <c r="E12" s="4" t="s">
        <v>54</v>
      </c>
      <c r="F12" s="4"/>
      <c r="G12" s="12">
        <v>18</v>
      </c>
      <c r="H12" s="4"/>
      <c r="I12" s="6">
        <v>2337317367</v>
      </c>
      <c r="J12" s="6"/>
      <c r="K12" s="6">
        <v>0</v>
      </c>
      <c r="L12" s="6"/>
      <c r="M12" s="6">
        <v>2337317367</v>
      </c>
      <c r="N12" s="6"/>
      <c r="O12" s="6">
        <v>13828197644</v>
      </c>
      <c r="P12" s="6"/>
      <c r="Q12" s="22">
        <v>0</v>
      </c>
      <c r="R12" s="6"/>
      <c r="S12" s="6">
        <f t="shared" si="0"/>
        <v>13828197644</v>
      </c>
    </row>
    <row r="13" spans="1:19" ht="18.75" x14ac:dyDescent="0.45">
      <c r="A13" s="2" t="s">
        <v>126</v>
      </c>
      <c r="C13" s="6">
        <v>0</v>
      </c>
      <c r="D13" s="4"/>
      <c r="E13" s="4" t="s">
        <v>128</v>
      </c>
      <c r="F13" s="4"/>
      <c r="G13" s="12">
        <v>18</v>
      </c>
      <c r="H13" s="4"/>
      <c r="I13" s="6">
        <v>65740678974</v>
      </c>
      <c r="J13" s="6"/>
      <c r="K13" s="6">
        <v>0</v>
      </c>
      <c r="L13" s="6"/>
      <c r="M13" s="6">
        <v>65740678974</v>
      </c>
      <c r="N13" s="6"/>
      <c r="O13" s="6">
        <v>65740678974</v>
      </c>
      <c r="P13" s="6"/>
      <c r="Q13" s="22">
        <v>0</v>
      </c>
      <c r="R13" s="6"/>
      <c r="S13" s="6">
        <f t="shared" si="0"/>
        <v>65740678974</v>
      </c>
    </row>
    <row r="14" spans="1:19" ht="18.75" x14ac:dyDescent="0.45">
      <c r="A14" s="2" t="s">
        <v>129</v>
      </c>
      <c r="C14" s="6">
        <v>0</v>
      </c>
      <c r="D14" s="4"/>
      <c r="E14" s="4" t="s">
        <v>130</v>
      </c>
      <c r="F14" s="4"/>
      <c r="G14" s="12">
        <v>18</v>
      </c>
      <c r="H14" s="4"/>
      <c r="I14" s="6">
        <v>12476461710</v>
      </c>
      <c r="J14" s="6"/>
      <c r="K14" s="6">
        <v>0</v>
      </c>
      <c r="L14" s="6"/>
      <c r="M14" s="6">
        <v>12476461710</v>
      </c>
      <c r="N14" s="6"/>
      <c r="O14" s="6">
        <v>12476461710</v>
      </c>
      <c r="P14" s="6"/>
      <c r="Q14" s="22">
        <v>0</v>
      </c>
      <c r="R14" s="6"/>
      <c r="S14" s="6">
        <f t="shared" si="0"/>
        <v>12476461710</v>
      </c>
    </row>
    <row r="15" spans="1:19" ht="18.75" x14ac:dyDescent="0.45">
      <c r="A15" s="2" t="s">
        <v>81</v>
      </c>
      <c r="C15" s="6">
        <v>0</v>
      </c>
      <c r="D15" s="4"/>
      <c r="E15" s="4" t="s">
        <v>82</v>
      </c>
      <c r="F15" s="4"/>
      <c r="G15" s="12">
        <v>18</v>
      </c>
      <c r="H15" s="4"/>
      <c r="I15" s="6">
        <v>130322167958</v>
      </c>
      <c r="J15" s="6"/>
      <c r="K15" s="6">
        <v>0</v>
      </c>
      <c r="L15" s="6"/>
      <c r="M15" s="6">
        <v>130322167958</v>
      </c>
      <c r="N15" s="6"/>
      <c r="O15" s="6">
        <v>130322167958</v>
      </c>
      <c r="P15" s="6"/>
      <c r="Q15" s="22">
        <v>0</v>
      </c>
      <c r="R15" s="6"/>
      <c r="S15" s="6">
        <f t="shared" si="0"/>
        <v>130322167958</v>
      </c>
    </row>
    <row r="16" spans="1:19" ht="18.75" x14ac:dyDescent="0.45">
      <c r="A16" s="2" t="s">
        <v>86</v>
      </c>
      <c r="C16" s="6">
        <v>0</v>
      </c>
      <c r="D16" s="4"/>
      <c r="E16" s="4" t="s">
        <v>88</v>
      </c>
      <c r="F16" s="4"/>
      <c r="G16" s="12">
        <v>17</v>
      </c>
      <c r="H16" s="4"/>
      <c r="I16" s="6">
        <v>46280535245</v>
      </c>
      <c r="J16" s="6"/>
      <c r="K16" s="6">
        <v>0</v>
      </c>
      <c r="L16" s="6"/>
      <c r="M16" s="6">
        <v>46280535245</v>
      </c>
      <c r="N16" s="6"/>
      <c r="O16" s="6">
        <v>107332630854</v>
      </c>
      <c r="P16" s="6"/>
      <c r="Q16" s="22">
        <v>0</v>
      </c>
      <c r="R16" s="6"/>
      <c r="S16" s="6">
        <f t="shared" si="0"/>
        <v>107332630854</v>
      </c>
    </row>
    <row r="17" spans="1:19" ht="18.75" x14ac:dyDescent="0.45">
      <c r="A17" s="2" t="s">
        <v>110</v>
      </c>
      <c r="C17" s="6">
        <v>0</v>
      </c>
      <c r="D17" s="4"/>
      <c r="E17" s="4" t="s">
        <v>112</v>
      </c>
      <c r="F17" s="4"/>
      <c r="G17" s="12">
        <v>18</v>
      </c>
      <c r="H17" s="4"/>
      <c r="I17" s="6">
        <v>31221043501</v>
      </c>
      <c r="J17" s="6"/>
      <c r="K17" s="6">
        <v>0</v>
      </c>
      <c r="L17" s="6"/>
      <c r="M17" s="6">
        <v>31221043501</v>
      </c>
      <c r="N17" s="6"/>
      <c r="O17" s="6">
        <v>78114655487</v>
      </c>
      <c r="P17" s="6"/>
      <c r="Q17" s="22">
        <v>0</v>
      </c>
      <c r="R17" s="6"/>
      <c r="S17" s="6">
        <f t="shared" si="0"/>
        <v>78114655487</v>
      </c>
    </row>
    <row r="18" spans="1:19" ht="18.75" x14ac:dyDescent="0.45">
      <c r="A18" s="2" t="s">
        <v>78</v>
      </c>
      <c r="C18" s="6">
        <v>0</v>
      </c>
      <c r="D18" s="4"/>
      <c r="E18" s="4" t="s">
        <v>80</v>
      </c>
      <c r="F18" s="4"/>
      <c r="G18" s="12">
        <v>18</v>
      </c>
      <c r="H18" s="4"/>
      <c r="I18" s="6">
        <v>31137212625</v>
      </c>
      <c r="J18" s="6"/>
      <c r="K18" s="6">
        <v>0</v>
      </c>
      <c r="L18" s="6"/>
      <c r="M18" s="6">
        <v>31137212625</v>
      </c>
      <c r="N18" s="6"/>
      <c r="O18" s="6">
        <v>138119404406</v>
      </c>
      <c r="P18" s="6"/>
      <c r="Q18" s="22">
        <v>0</v>
      </c>
      <c r="R18" s="6"/>
      <c r="S18" s="6">
        <f t="shared" si="0"/>
        <v>138119404406</v>
      </c>
    </row>
    <row r="19" spans="1:19" ht="18.75" x14ac:dyDescent="0.45">
      <c r="A19" s="2" t="s">
        <v>75</v>
      </c>
      <c r="C19" s="6">
        <v>0</v>
      </c>
      <c r="D19" s="4"/>
      <c r="E19" s="4" t="s">
        <v>77</v>
      </c>
      <c r="F19" s="4"/>
      <c r="G19" s="12">
        <v>18</v>
      </c>
      <c r="H19" s="4"/>
      <c r="I19" s="6">
        <v>150689065798</v>
      </c>
      <c r="J19" s="6"/>
      <c r="K19" s="6">
        <v>0</v>
      </c>
      <c r="L19" s="6"/>
      <c r="M19" s="6">
        <v>150689065798</v>
      </c>
      <c r="N19" s="6"/>
      <c r="O19" s="6">
        <v>519376510216</v>
      </c>
      <c r="P19" s="6"/>
      <c r="Q19" s="22">
        <v>0</v>
      </c>
      <c r="R19" s="6"/>
      <c r="S19" s="6">
        <f t="shared" si="0"/>
        <v>519376510216</v>
      </c>
    </row>
    <row r="20" spans="1:19" ht="18.75" x14ac:dyDescent="0.45">
      <c r="A20" s="2" t="s">
        <v>113</v>
      </c>
      <c r="C20" s="6">
        <v>0</v>
      </c>
      <c r="D20" s="4"/>
      <c r="E20" s="4" t="s">
        <v>112</v>
      </c>
      <c r="F20" s="4"/>
      <c r="G20" s="12">
        <v>18</v>
      </c>
      <c r="H20" s="4"/>
      <c r="I20" s="6">
        <v>31299346668</v>
      </c>
      <c r="J20" s="6"/>
      <c r="K20" s="6">
        <v>0</v>
      </c>
      <c r="L20" s="6"/>
      <c r="M20" s="6">
        <v>31299346668</v>
      </c>
      <c r="N20" s="6"/>
      <c r="O20" s="6">
        <v>71596229243</v>
      </c>
      <c r="P20" s="6"/>
      <c r="Q20" s="22">
        <v>0</v>
      </c>
      <c r="R20" s="6"/>
      <c r="S20" s="6">
        <f t="shared" si="0"/>
        <v>71596229243</v>
      </c>
    </row>
    <row r="21" spans="1:19" ht="18.75" x14ac:dyDescent="0.45">
      <c r="A21" s="2" t="s">
        <v>48</v>
      </c>
      <c r="C21" s="6">
        <v>0</v>
      </c>
      <c r="D21" s="4"/>
      <c r="E21" s="4" t="s">
        <v>51</v>
      </c>
      <c r="F21" s="4"/>
      <c r="G21" s="12">
        <v>18</v>
      </c>
      <c r="H21" s="4"/>
      <c r="I21" s="6">
        <v>38817391305</v>
      </c>
      <c r="J21" s="6"/>
      <c r="K21" s="6">
        <v>0</v>
      </c>
      <c r="L21" s="6"/>
      <c r="M21" s="6">
        <v>38817391305</v>
      </c>
      <c r="N21" s="6"/>
      <c r="O21" s="6">
        <v>254352106906</v>
      </c>
      <c r="P21" s="6"/>
      <c r="Q21" s="22">
        <v>0</v>
      </c>
      <c r="R21" s="6"/>
      <c r="S21" s="6">
        <f t="shared" si="0"/>
        <v>254352106906</v>
      </c>
    </row>
    <row r="22" spans="1:19" ht="18.75" x14ac:dyDescent="0.45">
      <c r="A22" s="2" t="s">
        <v>104</v>
      </c>
      <c r="C22" s="6">
        <v>0</v>
      </c>
      <c r="D22" s="4"/>
      <c r="E22" s="4" t="s">
        <v>106</v>
      </c>
      <c r="F22" s="4"/>
      <c r="G22" s="12">
        <v>17</v>
      </c>
      <c r="H22" s="4"/>
      <c r="I22" s="6">
        <v>46305887566</v>
      </c>
      <c r="J22" s="6"/>
      <c r="K22" s="6">
        <v>0</v>
      </c>
      <c r="L22" s="6"/>
      <c r="M22" s="6">
        <v>46305887566</v>
      </c>
      <c r="N22" s="6"/>
      <c r="O22" s="6">
        <v>271145393199</v>
      </c>
      <c r="P22" s="6"/>
      <c r="Q22" s="22">
        <v>0</v>
      </c>
      <c r="R22" s="6"/>
      <c r="S22" s="6">
        <f t="shared" si="0"/>
        <v>271145393199</v>
      </c>
    </row>
    <row r="23" spans="1:19" ht="18.75" x14ac:dyDescent="0.45">
      <c r="A23" s="2" t="s">
        <v>94</v>
      </c>
      <c r="C23" s="6">
        <v>0</v>
      </c>
      <c r="D23" s="4"/>
      <c r="E23" s="4" t="s">
        <v>96</v>
      </c>
      <c r="F23" s="4"/>
      <c r="G23" s="12">
        <v>15</v>
      </c>
      <c r="H23" s="4"/>
      <c r="I23" s="6">
        <v>54641046910</v>
      </c>
      <c r="J23" s="6"/>
      <c r="K23" s="6">
        <v>0</v>
      </c>
      <c r="L23" s="6"/>
      <c r="M23" s="6">
        <v>54641046910</v>
      </c>
      <c r="N23" s="6"/>
      <c r="O23" s="6">
        <v>73523726705</v>
      </c>
      <c r="P23" s="6"/>
      <c r="Q23" s="22">
        <v>0</v>
      </c>
      <c r="R23" s="6"/>
      <c r="S23" s="6">
        <f t="shared" si="0"/>
        <v>73523726705</v>
      </c>
    </row>
    <row r="24" spans="1:19" ht="18.75" x14ac:dyDescent="0.45">
      <c r="A24" s="2" t="s">
        <v>241</v>
      </c>
      <c r="C24" s="6">
        <v>0</v>
      </c>
      <c r="D24" s="4"/>
      <c r="E24" s="4" t="s">
        <v>242</v>
      </c>
      <c r="F24" s="4"/>
      <c r="G24" s="12">
        <v>18</v>
      </c>
      <c r="H24" s="4"/>
      <c r="I24" s="6">
        <v>0</v>
      </c>
      <c r="J24" s="6"/>
      <c r="K24" s="6">
        <v>0</v>
      </c>
      <c r="L24" s="6"/>
      <c r="M24" s="6">
        <v>0</v>
      </c>
      <c r="N24" s="6"/>
      <c r="O24" s="6">
        <v>107453095871</v>
      </c>
      <c r="P24" s="6"/>
      <c r="Q24" s="22">
        <v>0</v>
      </c>
      <c r="R24" s="6"/>
      <c r="S24" s="6">
        <f t="shared" si="0"/>
        <v>107453095871</v>
      </c>
    </row>
    <row r="25" spans="1:19" ht="18.75" x14ac:dyDescent="0.45">
      <c r="A25" s="2" t="s">
        <v>243</v>
      </c>
      <c r="C25" s="6">
        <v>0</v>
      </c>
      <c r="D25" s="4"/>
      <c r="E25" s="4" t="s">
        <v>244</v>
      </c>
      <c r="F25" s="4"/>
      <c r="G25" s="12">
        <v>18</v>
      </c>
      <c r="H25" s="4"/>
      <c r="I25" s="6">
        <v>0</v>
      </c>
      <c r="J25" s="6"/>
      <c r="K25" s="6">
        <v>0</v>
      </c>
      <c r="L25" s="6"/>
      <c r="M25" s="6">
        <v>0</v>
      </c>
      <c r="N25" s="6"/>
      <c r="O25" s="6">
        <v>100602689352</v>
      </c>
      <c r="P25" s="6"/>
      <c r="Q25" s="22">
        <v>0</v>
      </c>
      <c r="R25" s="6"/>
      <c r="S25" s="6">
        <f t="shared" si="0"/>
        <v>100602689352</v>
      </c>
    </row>
    <row r="26" spans="1:19" ht="18.75" x14ac:dyDescent="0.45">
      <c r="A26" s="2" t="s">
        <v>83</v>
      </c>
      <c r="C26" s="6">
        <v>0</v>
      </c>
      <c r="D26" s="4"/>
      <c r="E26" s="4" t="s">
        <v>85</v>
      </c>
      <c r="F26" s="4"/>
      <c r="G26" s="12">
        <v>18.5</v>
      </c>
      <c r="H26" s="4"/>
      <c r="I26" s="6">
        <v>1567261</v>
      </c>
      <c r="J26" s="6"/>
      <c r="K26" s="6">
        <v>0</v>
      </c>
      <c r="L26" s="6"/>
      <c r="M26" s="6">
        <v>1567261</v>
      </c>
      <c r="N26" s="6"/>
      <c r="O26" s="6">
        <v>9209490</v>
      </c>
      <c r="P26" s="6"/>
      <c r="Q26" s="22">
        <v>0</v>
      </c>
      <c r="R26" s="6"/>
      <c r="S26" s="6">
        <f t="shared" si="0"/>
        <v>9209490</v>
      </c>
    </row>
    <row r="27" spans="1:19" ht="18.75" x14ac:dyDescent="0.45">
      <c r="A27" s="2" t="s">
        <v>100</v>
      </c>
      <c r="C27" s="6">
        <v>0</v>
      </c>
      <c r="D27" s="4"/>
      <c r="E27" s="4" t="s">
        <v>102</v>
      </c>
      <c r="F27" s="4"/>
      <c r="G27" s="12">
        <v>18</v>
      </c>
      <c r="H27" s="4"/>
      <c r="I27" s="6">
        <v>63203494</v>
      </c>
      <c r="J27" s="6"/>
      <c r="K27" s="6">
        <v>0</v>
      </c>
      <c r="L27" s="6"/>
      <c r="M27" s="6">
        <v>63203494</v>
      </c>
      <c r="N27" s="6"/>
      <c r="O27" s="6">
        <v>367432931</v>
      </c>
      <c r="P27" s="6"/>
      <c r="Q27" s="22">
        <v>0</v>
      </c>
      <c r="R27" s="6"/>
      <c r="S27" s="6">
        <f t="shared" si="0"/>
        <v>367432931</v>
      </c>
    </row>
    <row r="28" spans="1:19" ht="18.75" x14ac:dyDescent="0.45">
      <c r="A28" s="2" t="s">
        <v>245</v>
      </c>
      <c r="C28" s="6">
        <v>0</v>
      </c>
      <c r="D28" s="4"/>
      <c r="E28" s="4" t="s">
        <v>246</v>
      </c>
      <c r="F28" s="4"/>
      <c r="G28" s="12">
        <v>15</v>
      </c>
      <c r="H28" s="4"/>
      <c r="I28" s="6">
        <v>0</v>
      </c>
      <c r="J28" s="6"/>
      <c r="K28" s="6">
        <v>0</v>
      </c>
      <c r="L28" s="6"/>
      <c r="M28" s="6">
        <v>0</v>
      </c>
      <c r="N28" s="6"/>
      <c r="O28" s="6">
        <v>10684933</v>
      </c>
      <c r="P28" s="6"/>
      <c r="Q28" s="22">
        <v>0</v>
      </c>
      <c r="R28" s="6"/>
      <c r="S28" s="6">
        <f t="shared" si="0"/>
        <v>10684933</v>
      </c>
    </row>
    <row r="29" spans="1:19" ht="18.75" x14ac:dyDescent="0.45">
      <c r="A29" s="2" t="s">
        <v>97</v>
      </c>
      <c r="C29" s="6">
        <v>0</v>
      </c>
      <c r="D29" s="4"/>
      <c r="E29" s="4" t="s">
        <v>99</v>
      </c>
      <c r="F29" s="4"/>
      <c r="G29" s="12">
        <v>17</v>
      </c>
      <c r="H29" s="4"/>
      <c r="I29" s="6">
        <v>23874993963</v>
      </c>
      <c r="J29" s="6"/>
      <c r="K29" s="6">
        <v>0</v>
      </c>
      <c r="L29" s="6"/>
      <c r="M29" s="6">
        <v>23874993963</v>
      </c>
      <c r="N29" s="6"/>
      <c r="O29" s="6">
        <v>135324547895</v>
      </c>
      <c r="P29" s="6"/>
      <c r="Q29" s="22">
        <v>0</v>
      </c>
      <c r="R29" s="6"/>
      <c r="S29" s="6">
        <f t="shared" si="0"/>
        <v>135324547895</v>
      </c>
    </row>
    <row r="30" spans="1:19" ht="18.75" x14ac:dyDescent="0.45">
      <c r="A30" s="2" t="s">
        <v>114</v>
      </c>
      <c r="C30" s="6">
        <v>0</v>
      </c>
      <c r="D30" s="4"/>
      <c r="E30" s="4" t="s">
        <v>116</v>
      </c>
      <c r="F30" s="4"/>
      <c r="G30" s="12">
        <v>18</v>
      </c>
      <c r="H30" s="4"/>
      <c r="I30" s="6">
        <v>21384306</v>
      </c>
      <c r="J30" s="6"/>
      <c r="K30" s="6">
        <v>0</v>
      </c>
      <c r="L30" s="6"/>
      <c r="M30" s="6">
        <v>21384306</v>
      </c>
      <c r="N30" s="6"/>
      <c r="O30" s="6">
        <v>133794133</v>
      </c>
      <c r="P30" s="6"/>
      <c r="Q30" s="22">
        <v>0</v>
      </c>
      <c r="R30" s="6"/>
      <c r="S30" s="6">
        <f t="shared" si="0"/>
        <v>133794133</v>
      </c>
    </row>
    <row r="31" spans="1:19" ht="18.75" x14ac:dyDescent="0.45">
      <c r="A31" s="2" t="s">
        <v>155</v>
      </c>
      <c r="C31" s="12">
        <v>27</v>
      </c>
      <c r="D31" s="4"/>
      <c r="E31" s="6">
        <v>0</v>
      </c>
      <c r="F31" s="4"/>
      <c r="G31" s="12">
        <v>0</v>
      </c>
      <c r="H31" s="4"/>
      <c r="I31" s="6">
        <v>1123</v>
      </c>
      <c r="J31" s="6"/>
      <c r="K31" s="6">
        <v>0</v>
      </c>
      <c r="L31" s="6"/>
      <c r="M31" s="6">
        <v>1123</v>
      </c>
      <c r="N31" s="6"/>
      <c r="O31" s="6">
        <v>6461</v>
      </c>
      <c r="P31" s="6"/>
      <c r="Q31" s="22">
        <v>0</v>
      </c>
      <c r="R31" s="6"/>
      <c r="S31" s="6">
        <f t="shared" si="0"/>
        <v>6461</v>
      </c>
    </row>
    <row r="32" spans="1:19" ht="18.75" x14ac:dyDescent="0.45">
      <c r="A32" s="2" t="s">
        <v>163</v>
      </c>
      <c r="C32" s="12">
        <v>30</v>
      </c>
      <c r="D32" s="4"/>
      <c r="E32" s="6">
        <v>0</v>
      </c>
      <c r="F32" s="4"/>
      <c r="G32" s="12">
        <v>0</v>
      </c>
      <c r="H32" s="4"/>
      <c r="I32" s="6">
        <v>50338</v>
      </c>
      <c r="J32" s="6"/>
      <c r="K32" s="6">
        <v>0</v>
      </c>
      <c r="L32" s="6"/>
      <c r="M32" s="6">
        <v>50338</v>
      </c>
      <c r="N32" s="6"/>
      <c r="O32" s="6">
        <v>30766651</v>
      </c>
      <c r="P32" s="6"/>
      <c r="Q32" s="22">
        <v>0</v>
      </c>
      <c r="R32" s="6"/>
      <c r="S32" s="6">
        <f t="shared" si="0"/>
        <v>30766651</v>
      </c>
    </row>
    <row r="33" spans="1:19" ht="18.75" x14ac:dyDescent="0.45">
      <c r="A33" s="2" t="s">
        <v>166</v>
      </c>
      <c r="C33" s="12">
        <v>31</v>
      </c>
      <c r="D33" s="4"/>
      <c r="E33" s="6">
        <v>0</v>
      </c>
      <c r="F33" s="4"/>
      <c r="G33" s="12">
        <v>0</v>
      </c>
      <c r="H33" s="4"/>
      <c r="I33" s="6">
        <v>1303</v>
      </c>
      <c r="J33" s="6"/>
      <c r="K33" s="6">
        <v>0</v>
      </c>
      <c r="L33" s="6"/>
      <c r="M33" s="6">
        <v>1303</v>
      </c>
      <c r="N33" s="6"/>
      <c r="O33" s="6">
        <v>19633</v>
      </c>
      <c r="P33" s="6"/>
      <c r="Q33" s="22">
        <v>0</v>
      </c>
      <c r="R33" s="6"/>
      <c r="S33" s="6">
        <f t="shared" si="0"/>
        <v>19633</v>
      </c>
    </row>
    <row r="34" spans="1:19" ht="18.75" x14ac:dyDescent="0.45">
      <c r="A34" s="2" t="s">
        <v>168</v>
      </c>
      <c r="C34" s="12">
        <v>30</v>
      </c>
      <c r="D34" s="4"/>
      <c r="E34" s="6">
        <v>0</v>
      </c>
      <c r="F34" s="4"/>
      <c r="G34" s="12">
        <v>0</v>
      </c>
      <c r="H34" s="4"/>
      <c r="I34" s="6">
        <v>3286</v>
      </c>
      <c r="J34" s="6"/>
      <c r="K34" s="6">
        <v>0</v>
      </c>
      <c r="L34" s="6"/>
      <c r="M34" s="6">
        <v>3286</v>
      </c>
      <c r="N34" s="6"/>
      <c r="O34" s="6">
        <v>18802</v>
      </c>
      <c r="P34" s="6"/>
      <c r="Q34" s="22">
        <v>0</v>
      </c>
      <c r="R34" s="6"/>
      <c r="S34" s="6">
        <f t="shared" si="0"/>
        <v>18802</v>
      </c>
    </row>
    <row r="35" spans="1:19" ht="18.75" x14ac:dyDescent="0.45">
      <c r="A35" s="2" t="s">
        <v>166</v>
      </c>
      <c r="C35" s="12">
        <v>14</v>
      </c>
      <c r="D35" s="4"/>
      <c r="E35" s="6">
        <v>0</v>
      </c>
      <c r="F35" s="4"/>
      <c r="G35" s="12">
        <v>18</v>
      </c>
      <c r="H35" s="4"/>
      <c r="I35" s="6">
        <v>3950136960</v>
      </c>
      <c r="J35" s="6"/>
      <c r="K35" s="6">
        <v>-16251105</v>
      </c>
      <c r="L35" s="6"/>
      <c r="M35" s="6">
        <v>3966388065</v>
      </c>
      <c r="N35" s="6"/>
      <c r="O35" s="6">
        <v>23832492992</v>
      </c>
      <c r="P35" s="6"/>
      <c r="Q35" s="22">
        <v>0</v>
      </c>
      <c r="R35" s="6"/>
      <c r="S35" s="6">
        <f t="shared" si="0"/>
        <v>23832492992</v>
      </c>
    </row>
    <row r="36" spans="1:19" ht="18.75" x14ac:dyDescent="0.45">
      <c r="A36" s="2" t="s">
        <v>166</v>
      </c>
      <c r="C36" s="12">
        <v>6</v>
      </c>
      <c r="D36" s="4"/>
      <c r="E36" s="6">
        <v>0</v>
      </c>
      <c r="F36" s="4"/>
      <c r="G36" s="12">
        <v>19</v>
      </c>
      <c r="H36" s="4"/>
      <c r="I36" s="6">
        <v>2186301360</v>
      </c>
      <c r="J36" s="6"/>
      <c r="K36" s="6">
        <v>-5672656</v>
      </c>
      <c r="L36" s="6"/>
      <c r="M36" s="6">
        <v>2191974016</v>
      </c>
      <c r="N36" s="6"/>
      <c r="O36" s="6">
        <v>13190684872</v>
      </c>
      <c r="P36" s="6"/>
      <c r="Q36" s="22">
        <v>0</v>
      </c>
      <c r="R36" s="6"/>
      <c r="S36" s="6">
        <f t="shared" si="0"/>
        <v>13190684872</v>
      </c>
    </row>
    <row r="37" spans="1:19" ht="18.75" x14ac:dyDescent="0.45">
      <c r="A37" s="2" t="s">
        <v>166</v>
      </c>
      <c r="C37" s="12">
        <v>19</v>
      </c>
      <c r="D37" s="4"/>
      <c r="E37" s="6">
        <v>0</v>
      </c>
      <c r="F37" s="4"/>
      <c r="G37" s="12">
        <v>18</v>
      </c>
      <c r="H37" s="4"/>
      <c r="I37" s="6">
        <v>1819726020</v>
      </c>
      <c r="J37" s="6"/>
      <c r="K37" s="6">
        <v>-7319998</v>
      </c>
      <c r="L37" s="6"/>
      <c r="M37" s="6">
        <v>1827046018</v>
      </c>
      <c r="N37" s="6"/>
      <c r="O37" s="6">
        <v>10979013654</v>
      </c>
      <c r="P37" s="6"/>
      <c r="Q37" s="22">
        <v>0</v>
      </c>
      <c r="R37" s="6"/>
      <c r="S37" s="6">
        <f t="shared" si="0"/>
        <v>10979013654</v>
      </c>
    </row>
    <row r="38" spans="1:19" ht="18.75" x14ac:dyDescent="0.45">
      <c r="A38" s="2" t="s">
        <v>179</v>
      </c>
      <c r="C38" s="12">
        <v>28</v>
      </c>
      <c r="D38" s="4"/>
      <c r="E38" s="6">
        <v>0</v>
      </c>
      <c r="F38" s="4"/>
      <c r="G38" s="12">
        <v>8</v>
      </c>
      <c r="H38" s="4"/>
      <c r="I38" s="6">
        <v>25367669</v>
      </c>
      <c r="J38" s="6"/>
      <c r="K38" s="6">
        <v>154710</v>
      </c>
      <c r="L38" s="6"/>
      <c r="M38" s="6">
        <v>25212959</v>
      </c>
      <c r="N38" s="6"/>
      <c r="O38" s="6">
        <v>126862770</v>
      </c>
      <c r="P38" s="6"/>
      <c r="Q38" s="22">
        <v>773722</v>
      </c>
      <c r="R38" s="6"/>
      <c r="S38" s="6">
        <f t="shared" si="0"/>
        <v>126089048</v>
      </c>
    </row>
    <row r="39" spans="1:19" ht="18.75" x14ac:dyDescent="0.45">
      <c r="A39" s="2" t="s">
        <v>182</v>
      </c>
      <c r="C39" s="12">
        <v>11</v>
      </c>
      <c r="D39" s="4"/>
      <c r="E39" s="6">
        <v>0</v>
      </c>
      <c r="F39" s="4"/>
      <c r="G39" s="12">
        <v>0</v>
      </c>
      <c r="H39" s="4"/>
      <c r="I39" s="6">
        <v>0</v>
      </c>
      <c r="J39" s="6"/>
      <c r="K39" s="6">
        <v>0</v>
      </c>
      <c r="L39" s="6"/>
      <c r="M39" s="6">
        <v>0</v>
      </c>
      <c r="N39" s="6"/>
      <c r="O39" s="6">
        <v>17846</v>
      </c>
      <c r="P39" s="6"/>
      <c r="Q39" s="22">
        <v>0</v>
      </c>
      <c r="R39" s="6"/>
      <c r="S39" s="6">
        <f t="shared" si="0"/>
        <v>17846</v>
      </c>
    </row>
    <row r="40" spans="1:19" ht="18.75" x14ac:dyDescent="0.45">
      <c r="A40" s="2" t="s">
        <v>185</v>
      </c>
      <c r="C40" s="12">
        <v>6</v>
      </c>
      <c r="D40" s="4"/>
      <c r="E40" s="6">
        <v>0</v>
      </c>
      <c r="F40" s="4"/>
      <c r="G40" s="12">
        <v>0</v>
      </c>
      <c r="H40" s="4"/>
      <c r="I40" s="6">
        <v>5037</v>
      </c>
      <c r="J40" s="6"/>
      <c r="K40" s="6">
        <v>0</v>
      </c>
      <c r="L40" s="6"/>
      <c r="M40" s="6">
        <v>5037</v>
      </c>
      <c r="N40" s="6"/>
      <c r="O40" s="6">
        <v>28990</v>
      </c>
      <c r="P40" s="6"/>
      <c r="Q40" s="22">
        <v>0</v>
      </c>
      <c r="R40" s="6"/>
      <c r="S40" s="6">
        <f t="shared" si="0"/>
        <v>28990</v>
      </c>
    </row>
    <row r="41" spans="1:19" ht="18.75" x14ac:dyDescent="0.45">
      <c r="A41" s="2" t="s">
        <v>188</v>
      </c>
      <c r="C41" s="12">
        <v>31</v>
      </c>
      <c r="D41" s="4"/>
      <c r="E41" s="6">
        <v>0</v>
      </c>
      <c r="F41" s="4"/>
      <c r="G41" s="12">
        <v>18</v>
      </c>
      <c r="H41" s="4"/>
      <c r="I41" s="6">
        <v>739726020</v>
      </c>
      <c r="J41" s="6"/>
      <c r="K41" s="6">
        <v>0</v>
      </c>
      <c r="L41" s="6"/>
      <c r="M41" s="6">
        <v>739726020</v>
      </c>
      <c r="N41" s="6"/>
      <c r="O41" s="6">
        <v>4699720047</v>
      </c>
      <c r="P41" s="6"/>
      <c r="Q41" s="22">
        <v>2235257</v>
      </c>
      <c r="R41" s="6"/>
      <c r="S41" s="6">
        <f t="shared" si="0"/>
        <v>4697484790</v>
      </c>
    </row>
    <row r="42" spans="1:19" ht="18.75" x14ac:dyDescent="0.45">
      <c r="A42" s="2" t="s">
        <v>191</v>
      </c>
      <c r="C42" s="12">
        <v>21</v>
      </c>
      <c r="D42" s="4"/>
      <c r="E42" s="6">
        <v>0</v>
      </c>
      <c r="F42" s="4"/>
      <c r="G42" s="12">
        <v>20</v>
      </c>
      <c r="H42" s="4"/>
      <c r="I42" s="6">
        <v>2038356144</v>
      </c>
      <c r="J42" s="6"/>
      <c r="K42" s="6">
        <v>0</v>
      </c>
      <c r="L42" s="6"/>
      <c r="M42" s="6">
        <v>2038356144</v>
      </c>
      <c r="N42" s="6"/>
      <c r="O42" s="6">
        <v>17579209498</v>
      </c>
      <c r="P42" s="6"/>
      <c r="Q42" s="22">
        <v>5760015</v>
      </c>
      <c r="R42" s="6"/>
      <c r="S42" s="6">
        <f t="shared" si="0"/>
        <v>17573449483</v>
      </c>
    </row>
    <row r="43" spans="1:19" ht="18.75" x14ac:dyDescent="0.45">
      <c r="A43" s="2" t="s">
        <v>179</v>
      </c>
      <c r="C43" s="12">
        <v>17</v>
      </c>
      <c r="D43" s="4"/>
      <c r="E43" s="6">
        <v>0</v>
      </c>
      <c r="F43" s="4"/>
      <c r="G43" s="12">
        <v>22</v>
      </c>
      <c r="H43" s="4"/>
      <c r="I43" s="6">
        <v>0</v>
      </c>
      <c r="J43" s="6"/>
      <c r="K43" s="6">
        <v>0</v>
      </c>
      <c r="L43" s="6"/>
      <c r="M43" s="6">
        <v>0</v>
      </c>
      <c r="N43" s="6"/>
      <c r="O43" s="6">
        <v>37550684877</v>
      </c>
      <c r="P43" s="6"/>
      <c r="Q43" s="22">
        <v>0</v>
      </c>
      <c r="R43" s="6"/>
      <c r="S43" s="6">
        <f t="shared" si="0"/>
        <v>37550684877</v>
      </c>
    </row>
    <row r="44" spans="1:19" ht="18.75" x14ac:dyDescent="0.45">
      <c r="A44" s="2" t="s">
        <v>185</v>
      </c>
      <c r="C44" s="12">
        <v>30</v>
      </c>
      <c r="D44" s="4"/>
      <c r="E44" s="6">
        <v>0</v>
      </c>
      <c r="F44" s="4"/>
      <c r="G44" s="12">
        <v>22</v>
      </c>
      <c r="H44" s="4"/>
      <c r="I44" s="6">
        <v>0</v>
      </c>
      <c r="J44" s="6"/>
      <c r="K44" s="6">
        <v>0</v>
      </c>
      <c r="L44" s="6"/>
      <c r="M44" s="6">
        <v>0</v>
      </c>
      <c r="N44" s="6"/>
      <c r="O44" s="6">
        <v>12163287653</v>
      </c>
      <c r="P44" s="6"/>
      <c r="Q44" s="22">
        <v>0</v>
      </c>
      <c r="R44" s="6"/>
      <c r="S44" s="6">
        <f t="shared" si="0"/>
        <v>12163287653</v>
      </c>
    </row>
    <row r="45" spans="1:19" ht="18.75" x14ac:dyDescent="0.45">
      <c r="A45" s="2" t="s">
        <v>185</v>
      </c>
      <c r="C45" s="12">
        <v>7</v>
      </c>
      <c r="D45" s="4"/>
      <c r="E45" s="6">
        <v>0</v>
      </c>
      <c r="F45" s="4"/>
      <c r="G45" s="12">
        <v>22</v>
      </c>
      <c r="H45" s="4"/>
      <c r="I45" s="6">
        <v>0</v>
      </c>
      <c r="J45" s="6"/>
      <c r="K45" s="6">
        <v>0</v>
      </c>
      <c r="L45" s="6"/>
      <c r="M45" s="6">
        <v>0</v>
      </c>
      <c r="N45" s="6"/>
      <c r="O45" s="6">
        <v>9161643820</v>
      </c>
      <c r="P45" s="6"/>
      <c r="Q45" s="22">
        <v>0</v>
      </c>
      <c r="R45" s="6"/>
      <c r="S45" s="6">
        <f t="shared" si="0"/>
        <v>9161643820</v>
      </c>
    </row>
    <row r="46" spans="1:19" ht="18.75" x14ac:dyDescent="0.45">
      <c r="A46" s="2" t="s">
        <v>185</v>
      </c>
      <c r="C46" s="12">
        <v>12</v>
      </c>
      <c r="D46" s="4"/>
      <c r="E46" s="6">
        <v>0</v>
      </c>
      <c r="F46" s="4"/>
      <c r="G46" s="12">
        <v>22</v>
      </c>
      <c r="H46" s="4"/>
      <c r="I46" s="6">
        <v>0</v>
      </c>
      <c r="J46" s="6"/>
      <c r="K46" s="6">
        <v>0</v>
      </c>
      <c r="L46" s="6"/>
      <c r="M46" s="6">
        <v>0</v>
      </c>
      <c r="N46" s="6"/>
      <c r="O46" s="6">
        <v>79169863003</v>
      </c>
      <c r="P46" s="6"/>
      <c r="Q46" s="22">
        <v>0</v>
      </c>
      <c r="R46" s="6"/>
      <c r="S46" s="6">
        <f t="shared" si="0"/>
        <v>79169863003</v>
      </c>
    </row>
    <row r="47" spans="1:19" ht="18.75" x14ac:dyDescent="0.45">
      <c r="A47" s="2" t="s">
        <v>185</v>
      </c>
      <c r="C47" s="12">
        <v>13</v>
      </c>
      <c r="D47" s="4"/>
      <c r="E47" s="6">
        <v>0</v>
      </c>
      <c r="F47" s="4"/>
      <c r="G47" s="12">
        <v>22</v>
      </c>
      <c r="H47" s="4"/>
      <c r="I47" s="6">
        <v>0</v>
      </c>
      <c r="J47" s="6"/>
      <c r="K47" s="6">
        <v>0</v>
      </c>
      <c r="L47" s="6"/>
      <c r="M47" s="6">
        <v>0</v>
      </c>
      <c r="N47" s="6"/>
      <c r="O47" s="6">
        <v>75945205420</v>
      </c>
      <c r="P47" s="6"/>
      <c r="Q47" s="22">
        <v>0</v>
      </c>
      <c r="R47" s="6"/>
      <c r="S47" s="6">
        <f t="shared" si="0"/>
        <v>75945205420</v>
      </c>
    </row>
    <row r="48" spans="1:19" ht="18.75" x14ac:dyDescent="0.45">
      <c r="A48" s="2" t="s">
        <v>179</v>
      </c>
      <c r="C48" s="12">
        <v>13</v>
      </c>
      <c r="D48" s="4"/>
      <c r="E48" s="6">
        <v>0</v>
      </c>
      <c r="F48" s="4"/>
      <c r="G48" s="12">
        <v>22</v>
      </c>
      <c r="H48" s="4"/>
      <c r="I48" s="6">
        <v>0</v>
      </c>
      <c r="J48" s="6"/>
      <c r="K48" s="6">
        <v>0</v>
      </c>
      <c r="L48" s="6"/>
      <c r="M48" s="6">
        <v>0</v>
      </c>
      <c r="N48" s="6"/>
      <c r="O48" s="6">
        <v>43198356162</v>
      </c>
      <c r="P48" s="6"/>
      <c r="Q48" s="22">
        <v>0</v>
      </c>
      <c r="R48" s="6"/>
      <c r="S48" s="6">
        <f t="shared" si="0"/>
        <v>43198356162</v>
      </c>
    </row>
    <row r="49" spans="1:19" ht="18.75" x14ac:dyDescent="0.45">
      <c r="A49" s="2" t="s">
        <v>191</v>
      </c>
      <c r="C49" s="12">
        <v>13</v>
      </c>
      <c r="D49" s="4"/>
      <c r="E49" s="6">
        <v>0</v>
      </c>
      <c r="F49" s="4"/>
      <c r="G49" s="12">
        <v>20</v>
      </c>
      <c r="H49" s="4"/>
      <c r="I49" s="6">
        <v>7134246566</v>
      </c>
      <c r="J49" s="6"/>
      <c r="K49" s="6">
        <v>0</v>
      </c>
      <c r="L49" s="6"/>
      <c r="M49" s="6">
        <v>7134246566</v>
      </c>
      <c r="N49" s="6"/>
      <c r="O49" s="6">
        <v>38893150634</v>
      </c>
      <c r="P49" s="6"/>
      <c r="Q49" s="22">
        <v>29299268</v>
      </c>
      <c r="R49" s="6"/>
      <c r="S49" s="6">
        <f t="shared" si="0"/>
        <v>38863851366</v>
      </c>
    </row>
    <row r="50" spans="1:19" ht="18.75" x14ac:dyDescent="0.45">
      <c r="A50" s="2" t="s">
        <v>179</v>
      </c>
      <c r="C50" s="12">
        <v>11</v>
      </c>
      <c r="D50" s="4"/>
      <c r="E50" s="6">
        <v>0</v>
      </c>
      <c r="F50" s="4"/>
      <c r="G50" s="12">
        <v>22</v>
      </c>
      <c r="H50" s="4"/>
      <c r="I50" s="6">
        <v>0</v>
      </c>
      <c r="J50" s="6"/>
      <c r="K50" s="6">
        <v>0</v>
      </c>
      <c r="L50" s="6"/>
      <c r="M50" s="6">
        <v>0</v>
      </c>
      <c r="N50" s="6"/>
      <c r="O50" s="6">
        <v>4303561626</v>
      </c>
      <c r="P50" s="6"/>
      <c r="Q50" s="22">
        <v>0</v>
      </c>
      <c r="R50" s="6"/>
      <c r="S50" s="6">
        <f t="shared" si="0"/>
        <v>4303561626</v>
      </c>
    </row>
    <row r="51" spans="1:19" ht="18.75" x14ac:dyDescent="0.45">
      <c r="A51" s="2" t="s">
        <v>182</v>
      </c>
      <c r="C51" s="12">
        <v>13</v>
      </c>
      <c r="D51" s="4"/>
      <c r="E51" s="6">
        <v>0</v>
      </c>
      <c r="F51" s="4"/>
      <c r="G51" s="12">
        <v>23</v>
      </c>
      <c r="H51" s="4"/>
      <c r="I51" s="6">
        <v>0</v>
      </c>
      <c r="J51" s="6"/>
      <c r="K51" s="6">
        <v>0</v>
      </c>
      <c r="L51" s="6"/>
      <c r="M51" s="6">
        <v>0</v>
      </c>
      <c r="N51" s="6"/>
      <c r="O51" s="6">
        <v>31494246546</v>
      </c>
      <c r="P51" s="6"/>
      <c r="Q51" s="22">
        <v>0</v>
      </c>
      <c r="R51" s="6"/>
      <c r="S51" s="6">
        <f t="shared" si="0"/>
        <v>31494246546</v>
      </c>
    </row>
    <row r="52" spans="1:19" ht="18.75" x14ac:dyDescent="0.45">
      <c r="A52" s="2" t="s">
        <v>179</v>
      </c>
      <c r="C52" s="12">
        <v>21</v>
      </c>
      <c r="D52" s="4"/>
      <c r="E52" s="6">
        <v>0</v>
      </c>
      <c r="F52" s="4"/>
      <c r="G52" s="12">
        <v>22</v>
      </c>
      <c r="H52" s="4"/>
      <c r="I52" s="6">
        <v>0</v>
      </c>
      <c r="J52" s="6"/>
      <c r="K52" s="6">
        <v>0</v>
      </c>
      <c r="L52" s="6"/>
      <c r="M52" s="6">
        <v>0</v>
      </c>
      <c r="N52" s="6"/>
      <c r="O52" s="6">
        <v>3427419168</v>
      </c>
      <c r="P52" s="6"/>
      <c r="Q52" s="22">
        <v>0</v>
      </c>
      <c r="R52" s="6"/>
      <c r="S52" s="6">
        <f t="shared" si="0"/>
        <v>3427419168</v>
      </c>
    </row>
    <row r="53" spans="1:19" ht="18.75" x14ac:dyDescent="0.45">
      <c r="A53" s="2" t="s">
        <v>247</v>
      </c>
      <c r="C53" s="12">
        <v>11</v>
      </c>
      <c r="D53" s="4"/>
      <c r="E53" s="6">
        <v>0</v>
      </c>
      <c r="F53" s="4"/>
      <c r="G53" s="12">
        <v>22</v>
      </c>
      <c r="H53" s="4"/>
      <c r="I53" s="6">
        <v>0</v>
      </c>
      <c r="J53" s="6"/>
      <c r="K53" s="6">
        <v>0</v>
      </c>
      <c r="L53" s="6"/>
      <c r="M53" s="6">
        <v>0</v>
      </c>
      <c r="N53" s="6"/>
      <c r="O53" s="6">
        <v>26629041074</v>
      </c>
      <c r="P53" s="6"/>
      <c r="Q53" s="22">
        <v>0</v>
      </c>
      <c r="R53" s="6"/>
      <c r="S53" s="6">
        <f t="shared" si="0"/>
        <v>26629041074</v>
      </c>
    </row>
    <row r="54" spans="1:19" ht="18.75" x14ac:dyDescent="0.45">
      <c r="A54" s="2" t="s">
        <v>179</v>
      </c>
      <c r="C54" s="12">
        <v>7</v>
      </c>
      <c r="D54" s="4"/>
      <c r="E54" s="6">
        <v>0</v>
      </c>
      <c r="F54" s="4"/>
      <c r="G54" s="12">
        <v>22</v>
      </c>
      <c r="H54" s="4"/>
      <c r="I54" s="6">
        <v>0</v>
      </c>
      <c r="J54" s="6"/>
      <c r="K54" s="6">
        <v>-9249017</v>
      </c>
      <c r="L54" s="6"/>
      <c r="M54" s="6">
        <v>9249017</v>
      </c>
      <c r="N54" s="6"/>
      <c r="O54" s="6">
        <v>41046575315</v>
      </c>
      <c r="P54" s="6"/>
      <c r="Q54" s="22">
        <v>0</v>
      </c>
      <c r="R54" s="6"/>
      <c r="S54" s="6">
        <f t="shared" si="0"/>
        <v>41046575315</v>
      </c>
    </row>
    <row r="55" spans="1:19" ht="18.75" x14ac:dyDescent="0.45">
      <c r="A55" s="2" t="s">
        <v>179</v>
      </c>
      <c r="C55" s="12">
        <v>6</v>
      </c>
      <c r="D55" s="4"/>
      <c r="E55" s="6">
        <v>0</v>
      </c>
      <c r="F55" s="4"/>
      <c r="G55" s="12">
        <v>22</v>
      </c>
      <c r="H55" s="4"/>
      <c r="I55" s="6">
        <v>0</v>
      </c>
      <c r="J55" s="6"/>
      <c r="K55" s="6">
        <v>-81989846</v>
      </c>
      <c r="L55" s="6"/>
      <c r="M55" s="6">
        <v>81989846</v>
      </c>
      <c r="N55" s="6"/>
      <c r="O55" s="6">
        <v>50967671216</v>
      </c>
      <c r="P55" s="6"/>
      <c r="Q55" s="22">
        <v>0</v>
      </c>
      <c r="R55" s="6"/>
      <c r="S55" s="6">
        <f t="shared" si="0"/>
        <v>50967671216</v>
      </c>
    </row>
    <row r="56" spans="1:19" ht="18.75" x14ac:dyDescent="0.45">
      <c r="A56" s="2" t="s">
        <v>179</v>
      </c>
      <c r="C56" s="12">
        <v>7</v>
      </c>
      <c r="D56" s="4"/>
      <c r="E56" s="6">
        <v>0</v>
      </c>
      <c r="F56" s="4"/>
      <c r="G56" s="12">
        <v>22</v>
      </c>
      <c r="H56" s="4"/>
      <c r="I56" s="6">
        <v>0</v>
      </c>
      <c r="J56" s="6"/>
      <c r="K56" s="6">
        <v>-12498215</v>
      </c>
      <c r="L56" s="6"/>
      <c r="M56" s="6">
        <v>12498215</v>
      </c>
      <c r="N56" s="6"/>
      <c r="O56" s="6">
        <v>6817106835</v>
      </c>
      <c r="P56" s="6"/>
      <c r="Q56" s="22">
        <v>0</v>
      </c>
      <c r="R56" s="6"/>
      <c r="S56" s="6">
        <f t="shared" si="0"/>
        <v>6817106835</v>
      </c>
    </row>
    <row r="57" spans="1:19" ht="18.75" x14ac:dyDescent="0.45">
      <c r="A57" s="2" t="s">
        <v>202</v>
      </c>
      <c r="C57" s="12">
        <v>1</v>
      </c>
      <c r="D57" s="4"/>
      <c r="E57" s="6">
        <v>0</v>
      </c>
      <c r="F57" s="4"/>
      <c r="G57" s="12">
        <v>20</v>
      </c>
      <c r="H57" s="4"/>
      <c r="I57" s="6">
        <v>13534246563</v>
      </c>
      <c r="J57" s="6"/>
      <c r="K57" s="6">
        <v>141788</v>
      </c>
      <c r="L57" s="6"/>
      <c r="M57" s="6">
        <v>13534104775</v>
      </c>
      <c r="N57" s="6"/>
      <c r="O57" s="6">
        <v>33698630107</v>
      </c>
      <c r="P57" s="6"/>
      <c r="Q57" s="22">
        <v>285826</v>
      </c>
      <c r="R57" s="6"/>
      <c r="S57" s="6">
        <f t="shared" si="0"/>
        <v>33698344281</v>
      </c>
    </row>
    <row r="58" spans="1:19" ht="18.75" x14ac:dyDescent="0.45">
      <c r="A58" s="2" t="s">
        <v>182</v>
      </c>
      <c r="C58" s="12">
        <v>16</v>
      </c>
      <c r="D58" s="4"/>
      <c r="E58" s="6">
        <v>0</v>
      </c>
      <c r="F58" s="4"/>
      <c r="G58" s="12">
        <v>23</v>
      </c>
      <c r="H58" s="4"/>
      <c r="I58" s="6">
        <v>0</v>
      </c>
      <c r="J58" s="6"/>
      <c r="K58" s="6">
        <v>-46352884</v>
      </c>
      <c r="L58" s="6"/>
      <c r="M58" s="6">
        <v>46352884</v>
      </c>
      <c r="N58" s="6"/>
      <c r="O58" s="6">
        <v>31884931464</v>
      </c>
      <c r="P58" s="6"/>
      <c r="Q58" s="22">
        <v>0</v>
      </c>
      <c r="R58" s="6"/>
      <c r="S58" s="6">
        <f t="shared" si="0"/>
        <v>31884931464</v>
      </c>
    </row>
    <row r="59" spans="1:19" ht="18.75" x14ac:dyDescent="0.45">
      <c r="A59" s="2" t="s">
        <v>182</v>
      </c>
      <c r="C59" s="12">
        <v>17</v>
      </c>
      <c r="D59" s="4"/>
      <c r="E59" s="6">
        <v>0</v>
      </c>
      <c r="F59" s="4"/>
      <c r="G59" s="12">
        <v>23</v>
      </c>
      <c r="H59" s="4"/>
      <c r="I59" s="6">
        <v>3673698622</v>
      </c>
      <c r="J59" s="6"/>
      <c r="K59" s="6">
        <v>-47215627</v>
      </c>
      <c r="L59" s="6"/>
      <c r="M59" s="6">
        <v>3720914249</v>
      </c>
      <c r="N59" s="6"/>
      <c r="O59" s="6">
        <v>32029862992</v>
      </c>
      <c r="P59" s="6"/>
      <c r="Q59" s="22">
        <v>0</v>
      </c>
      <c r="R59" s="6"/>
      <c r="S59" s="6">
        <f t="shared" si="0"/>
        <v>32029862992</v>
      </c>
    </row>
    <row r="60" spans="1:19" ht="18.75" x14ac:dyDescent="0.45">
      <c r="A60" s="2" t="s">
        <v>208</v>
      </c>
      <c r="C60" s="12">
        <v>1</v>
      </c>
      <c r="D60" s="4"/>
      <c r="E60" s="6">
        <v>0</v>
      </c>
      <c r="F60" s="4"/>
      <c r="G60" s="12">
        <v>20</v>
      </c>
      <c r="H60" s="4"/>
      <c r="I60" s="6">
        <v>8679452034</v>
      </c>
      <c r="J60" s="6"/>
      <c r="K60" s="6">
        <v>4753260</v>
      </c>
      <c r="L60" s="6"/>
      <c r="M60" s="6">
        <v>8674698774</v>
      </c>
      <c r="N60" s="6"/>
      <c r="O60" s="6">
        <v>20909588991</v>
      </c>
      <c r="P60" s="6"/>
      <c r="Q60" s="22">
        <v>5228586</v>
      </c>
      <c r="R60" s="6"/>
      <c r="S60" s="6">
        <f t="shared" si="0"/>
        <v>20904360405</v>
      </c>
    </row>
    <row r="61" spans="1:19" ht="18.75" x14ac:dyDescent="0.45">
      <c r="A61" s="2" t="s">
        <v>211</v>
      </c>
      <c r="C61" s="12">
        <v>5</v>
      </c>
      <c r="D61" s="4"/>
      <c r="E61" s="6">
        <v>0</v>
      </c>
      <c r="F61" s="4"/>
      <c r="G61" s="12">
        <v>10</v>
      </c>
      <c r="H61" s="4"/>
      <c r="I61" s="6">
        <v>56516976</v>
      </c>
      <c r="J61" s="6"/>
      <c r="K61" s="6">
        <v>77315</v>
      </c>
      <c r="L61" s="6"/>
      <c r="M61" s="6">
        <v>56439661</v>
      </c>
      <c r="N61" s="6"/>
      <c r="O61" s="6">
        <v>56516976</v>
      </c>
      <c r="P61" s="6"/>
      <c r="Q61" s="22">
        <v>77315</v>
      </c>
      <c r="R61" s="6"/>
      <c r="S61" s="6">
        <f t="shared" si="0"/>
        <v>56439661</v>
      </c>
    </row>
    <row r="62" spans="1:19" ht="18.75" x14ac:dyDescent="0.45">
      <c r="A62" s="2" t="s">
        <v>211</v>
      </c>
      <c r="C62" s="12">
        <v>5</v>
      </c>
      <c r="D62" s="4"/>
      <c r="E62" s="6">
        <v>0</v>
      </c>
      <c r="F62" s="4"/>
      <c r="G62" s="12">
        <v>22</v>
      </c>
      <c r="H62" s="4"/>
      <c r="I62" s="6">
        <v>19637260272</v>
      </c>
      <c r="J62" s="6"/>
      <c r="K62" s="6">
        <v>-99242141</v>
      </c>
      <c r="L62" s="6"/>
      <c r="M62" s="6">
        <v>19736502413</v>
      </c>
      <c r="N62" s="6"/>
      <c r="O62" s="6">
        <v>53957260272</v>
      </c>
      <c r="P62" s="6"/>
      <c r="Q62" s="22">
        <v>3877225</v>
      </c>
      <c r="R62" s="6"/>
      <c r="S62" s="6">
        <f t="shared" si="0"/>
        <v>53953383047</v>
      </c>
    </row>
    <row r="63" spans="1:19" ht="18.75" x14ac:dyDescent="0.45">
      <c r="A63" s="2" t="s">
        <v>179</v>
      </c>
      <c r="C63" s="12">
        <v>25</v>
      </c>
      <c r="D63" s="4"/>
      <c r="E63" s="6">
        <v>0</v>
      </c>
      <c r="F63" s="4"/>
      <c r="G63" s="12">
        <v>22</v>
      </c>
      <c r="H63" s="4"/>
      <c r="I63" s="6">
        <v>35923287668</v>
      </c>
      <c r="J63" s="6"/>
      <c r="K63" s="6">
        <v>-107370639</v>
      </c>
      <c r="L63" s="6"/>
      <c r="M63" s="6">
        <v>36030658307</v>
      </c>
      <c r="N63" s="6"/>
      <c r="O63" s="6">
        <v>43156164380</v>
      </c>
      <c r="P63" s="6"/>
      <c r="Q63" s="22">
        <v>0</v>
      </c>
      <c r="R63" s="6"/>
      <c r="S63" s="6">
        <f t="shared" si="0"/>
        <v>43156164380</v>
      </c>
    </row>
    <row r="64" spans="1:19" ht="18.75" x14ac:dyDescent="0.45">
      <c r="A64" s="2" t="s">
        <v>217</v>
      </c>
      <c r="C64" s="12">
        <v>1</v>
      </c>
      <c r="D64" s="4"/>
      <c r="E64" s="6">
        <v>0</v>
      </c>
      <c r="F64" s="4"/>
      <c r="G64" s="12">
        <v>20</v>
      </c>
      <c r="H64" s="4"/>
      <c r="I64" s="6">
        <v>23835616432</v>
      </c>
      <c r="J64" s="6"/>
      <c r="K64" s="6">
        <v>7877087</v>
      </c>
      <c r="L64" s="6"/>
      <c r="M64" s="6">
        <v>23827739345</v>
      </c>
      <c r="N64" s="6"/>
      <c r="O64" s="6">
        <v>28767123280</v>
      </c>
      <c r="P64" s="6"/>
      <c r="Q64" s="22">
        <v>8057135</v>
      </c>
      <c r="R64" s="6"/>
      <c r="S64" s="6">
        <f t="shared" si="0"/>
        <v>28759066145</v>
      </c>
    </row>
    <row r="65" spans="1:21" ht="18.75" x14ac:dyDescent="0.45">
      <c r="A65" s="2" t="s">
        <v>179</v>
      </c>
      <c r="C65" s="12">
        <v>3</v>
      </c>
      <c r="D65" s="4"/>
      <c r="E65" s="6">
        <v>0</v>
      </c>
      <c r="F65" s="4"/>
      <c r="G65" s="12">
        <v>22</v>
      </c>
      <c r="H65" s="4"/>
      <c r="I65" s="6">
        <v>26665205476</v>
      </c>
      <c r="J65" s="6"/>
      <c r="K65" s="6">
        <v>48129507</v>
      </c>
      <c r="L65" s="6"/>
      <c r="M65" s="6">
        <v>26617075969</v>
      </c>
      <c r="N65" s="6"/>
      <c r="O65" s="6">
        <v>26665205476</v>
      </c>
      <c r="P65" s="6"/>
      <c r="Q65" s="22">
        <v>48129507</v>
      </c>
      <c r="R65" s="6"/>
      <c r="S65" s="6">
        <f t="shared" si="0"/>
        <v>26617075969</v>
      </c>
    </row>
    <row r="66" spans="1:21" ht="18.75" x14ac:dyDescent="0.45">
      <c r="A66" s="2" t="s">
        <v>185</v>
      </c>
      <c r="C66" s="12">
        <v>8</v>
      </c>
      <c r="D66" s="4"/>
      <c r="E66" s="6">
        <v>0</v>
      </c>
      <c r="F66" s="4"/>
      <c r="G66" s="12">
        <v>22</v>
      </c>
      <c r="H66" s="4"/>
      <c r="I66" s="6">
        <v>27726027396</v>
      </c>
      <c r="J66" s="6"/>
      <c r="K66" s="6">
        <v>133051064</v>
      </c>
      <c r="L66" s="6"/>
      <c r="M66" s="6">
        <v>27592976332</v>
      </c>
      <c r="N66" s="6"/>
      <c r="O66" s="6">
        <v>27726027396</v>
      </c>
      <c r="P66" s="6"/>
      <c r="Q66" s="22">
        <v>133051064</v>
      </c>
      <c r="R66" s="6"/>
      <c r="S66" s="6">
        <f t="shared" si="0"/>
        <v>27592976332</v>
      </c>
    </row>
    <row r="67" spans="1:21" ht="18.75" x14ac:dyDescent="0.45">
      <c r="A67" s="2" t="s">
        <v>182</v>
      </c>
      <c r="C67" s="12">
        <v>8</v>
      </c>
      <c r="D67" s="4"/>
      <c r="E67" s="6">
        <v>0</v>
      </c>
      <c r="F67" s="4"/>
      <c r="G67" s="12">
        <v>23</v>
      </c>
      <c r="H67" s="4"/>
      <c r="I67" s="6">
        <v>43479452034</v>
      </c>
      <c r="J67" s="6"/>
      <c r="K67" s="6">
        <v>218084701</v>
      </c>
      <c r="L67" s="6"/>
      <c r="M67" s="6">
        <v>43261367333</v>
      </c>
      <c r="N67" s="6"/>
      <c r="O67" s="6">
        <v>43479452034</v>
      </c>
      <c r="P67" s="6"/>
      <c r="Q67" s="22">
        <v>218084701</v>
      </c>
      <c r="R67" s="6"/>
      <c r="S67" s="6">
        <f t="shared" si="0"/>
        <v>43261367333</v>
      </c>
    </row>
    <row r="68" spans="1:21" ht="18.75" x14ac:dyDescent="0.45">
      <c r="A68" s="2" t="s">
        <v>217</v>
      </c>
      <c r="C68" s="12">
        <v>8</v>
      </c>
      <c r="D68" s="4"/>
      <c r="E68" s="6">
        <v>0</v>
      </c>
      <c r="F68" s="4"/>
      <c r="G68" s="12">
        <v>20</v>
      </c>
      <c r="H68" s="4"/>
      <c r="I68" s="6">
        <v>63013698621</v>
      </c>
      <c r="J68" s="6"/>
      <c r="K68" s="6">
        <v>16740289</v>
      </c>
      <c r="L68" s="6"/>
      <c r="M68" s="6">
        <v>62996958332</v>
      </c>
      <c r="N68" s="6"/>
      <c r="O68" s="6">
        <v>63013698621</v>
      </c>
      <c r="P68" s="6"/>
      <c r="Q68" s="22">
        <v>16740289</v>
      </c>
      <c r="R68" s="6"/>
      <c r="S68" s="6">
        <f t="shared" si="0"/>
        <v>62996958332</v>
      </c>
    </row>
    <row r="69" spans="1:21" ht="18.75" x14ac:dyDescent="0.45">
      <c r="A69" s="2" t="s">
        <v>179</v>
      </c>
      <c r="C69" s="12">
        <v>16</v>
      </c>
      <c r="D69" s="4"/>
      <c r="E69" s="6">
        <v>0</v>
      </c>
      <c r="F69" s="4"/>
      <c r="G69" s="12">
        <v>22</v>
      </c>
      <c r="H69" s="4"/>
      <c r="I69" s="6">
        <v>6780821910</v>
      </c>
      <c r="J69" s="6"/>
      <c r="K69" s="6">
        <v>64768515</v>
      </c>
      <c r="L69" s="6"/>
      <c r="M69" s="6">
        <v>6716053395</v>
      </c>
      <c r="N69" s="6"/>
      <c r="O69" s="6">
        <v>6780821910</v>
      </c>
      <c r="P69" s="6"/>
      <c r="Q69" s="22">
        <v>64768515</v>
      </c>
      <c r="R69" s="6"/>
      <c r="S69" s="6">
        <f t="shared" si="0"/>
        <v>6716053395</v>
      </c>
    </row>
    <row r="70" spans="1:21" ht="18.75" x14ac:dyDescent="0.45">
      <c r="A70" s="2" t="s">
        <v>182</v>
      </c>
      <c r="C70" s="12">
        <v>30</v>
      </c>
      <c r="D70" s="4"/>
      <c r="E70" s="6">
        <v>0</v>
      </c>
      <c r="F70" s="4"/>
      <c r="G70" s="12">
        <v>23</v>
      </c>
      <c r="H70" s="4"/>
      <c r="I70" s="6">
        <v>756164383</v>
      </c>
      <c r="J70" s="6"/>
      <c r="K70" s="6">
        <v>14029401</v>
      </c>
      <c r="L70" s="6"/>
      <c r="M70" s="6">
        <v>742134982</v>
      </c>
      <c r="N70" s="6"/>
      <c r="O70" s="6">
        <v>756164383</v>
      </c>
      <c r="P70" s="6"/>
      <c r="Q70" s="22">
        <v>14029401</v>
      </c>
      <c r="R70" s="6"/>
      <c r="S70" s="6">
        <f>O70-Q70</f>
        <v>742134982</v>
      </c>
      <c r="U70" s="5"/>
    </row>
    <row r="71" spans="1:21" ht="18.75" x14ac:dyDescent="0.45">
      <c r="A71" s="2" t="s">
        <v>217</v>
      </c>
      <c r="C71" s="12">
        <v>1</v>
      </c>
      <c r="D71" s="4"/>
      <c r="E71" s="6">
        <v>0</v>
      </c>
      <c r="F71" s="4"/>
      <c r="G71" s="12">
        <v>19.5</v>
      </c>
      <c r="H71" s="4"/>
      <c r="I71" s="6">
        <v>801369863</v>
      </c>
      <c r="J71" s="6"/>
      <c r="K71" s="6">
        <v>0</v>
      </c>
      <c r="L71" s="6"/>
      <c r="M71" s="6">
        <v>801369863</v>
      </c>
      <c r="N71" s="6"/>
      <c r="O71" s="6">
        <v>801369863</v>
      </c>
      <c r="P71" s="6"/>
      <c r="Q71" s="22">
        <v>0</v>
      </c>
      <c r="R71" s="6"/>
      <c r="S71" s="6">
        <f>O71-Q71</f>
        <v>801369863</v>
      </c>
    </row>
    <row r="72" spans="1:21" ht="18.75" thickBot="1" x14ac:dyDescent="0.45">
      <c r="I72" s="11">
        <f>SUM(I8:I71)</f>
        <v>984140367255</v>
      </c>
      <c r="J72" s="10"/>
      <c r="K72" s="11">
        <f>SUM(K8:K71)</f>
        <v>74645509</v>
      </c>
      <c r="L72" s="10"/>
      <c r="M72" s="11">
        <f>SUM(M8:M71)</f>
        <v>984065721746</v>
      </c>
      <c r="N72" s="10"/>
      <c r="O72" s="11">
        <f>SUM(O8:O71)</f>
        <v>3255422233725</v>
      </c>
      <c r="P72" s="10"/>
      <c r="Q72" s="23">
        <f>SUM(Q8:Q71)</f>
        <v>550397826</v>
      </c>
      <c r="R72" s="10"/>
      <c r="S72" s="11">
        <f>SUM(S8:S71)</f>
        <v>3254871835899</v>
      </c>
    </row>
    <row r="73" spans="1:21" ht="18.75" thickTop="1" x14ac:dyDescent="0.4"/>
    <row r="74" spans="1:21" x14ac:dyDescent="0.4">
      <c r="O74" s="25"/>
    </row>
    <row r="75" spans="1:21" x14ac:dyDescent="0.4">
      <c r="O75" s="26"/>
    </row>
    <row r="76" spans="1:21" x14ac:dyDescent="0.4">
      <c r="O76" s="27"/>
    </row>
    <row r="77" spans="1:21" x14ac:dyDescent="0.4">
      <c r="O77" s="26"/>
    </row>
    <row r="78" spans="1:21" x14ac:dyDescent="0.4">
      <c r="O78" s="26"/>
    </row>
    <row r="79" spans="1:21" x14ac:dyDescent="0.4">
      <c r="O79" s="28"/>
    </row>
    <row r="80" spans="1:21" x14ac:dyDescent="0.4">
      <c r="O80" s="2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topLeftCell="C1" zoomScale="80" zoomScaleNormal="80" workbookViewId="0">
      <selection activeCell="L19" sqref="L19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7.75" x14ac:dyDescent="0.4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27.75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6" spans="1:19" ht="27.75" x14ac:dyDescent="0.4">
      <c r="A6" s="46" t="s">
        <v>3</v>
      </c>
      <c r="C6" s="44" t="s">
        <v>248</v>
      </c>
      <c r="D6" s="44" t="s">
        <v>248</v>
      </c>
      <c r="E6" s="44" t="s">
        <v>248</v>
      </c>
      <c r="F6" s="44" t="s">
        <v>248</v>
      </c>
      <c r="G6" s="44" t="s">
        <v>248</v>
      </c>
      <c r="I6" s="44" t="s">
        <v>231</v>
      </c>
      <c r="J6" s="44" t="s">
        <v>231</v>
      </c>
      <c r="K6" s="44" t="s">
        <v>231</v>
      </c>
      <c r="L6" s="44" t="s">
        <v>231</v>
      </c>
      <c r="M6" s="44" t="s">
        <v>231</v>
      </c>
      <c r="O6" s="44" t="s">
        <v>232</v>
      </c>
      <c r="P6" s="44" t="s">
        <v>232</v>
      </c>
      <c r="Q6" s="44" t="s">
        <v>232</v>
      </c>
      <c r="R6" s="44" t="s">
        <v>232</v>
      </c>
      <c r="S6" s="44" t="s">
        <v>232</v>
      </c>
    </row>
    <row r="7" spans="1:19" ht="27.75" x14ac:dyDescent="0.4">
      <c r="A7" s="44" t="s">
        <v>3</v>
      </c>
      <c r="C7" s="47" t="s">
        <v>249</v>
      </c>
      <c r="E7" s="47" t="s">
        <v>250</v>
      </c>
      <c r="G7" s="47" t="s">
        <v>251</v>
      </c>
      <c r="I7" s="47" t="s">
        <v>252</v>
      </c>
      <c r="K7" s="47" t="s">
        <v>236</v>
      </c>
      <c r="M7" s="47" t="s">
        <v>253</v>
      </c>
      <c r="O7" s="47" t="s">
        <v>252</v>
      </c>
      <c r="Q7" s="47" t="s">
        <v>236</v>
      </c>
      <c r="S7" s="47" t="s">
        <v>253</v>
      </c>
    </row>
    <row r="8" spans="1:19" ht="18.75" x14ac:dyDescent="0.45">
      <c r="A8" s="2" t="s">
        <v>22</v>
      </c>
      <c r="C8" s="10" t="s">
        <v>254</v>
      </c>
      <c r="D8" s="10"/>
      <c r="E8" s="13">
        <v>56139402</v>
      </c>
      <c r="F8" s="10"/>
      <c r="G8" s="13">
        <v>720</v>
      </c>
      <c r="H8" s="10"/>
      <c r="I8" s="7">
        <v>0</v>
      </c>
      <c r="J8" s="7"/>
      <c r="K8" s="7">
        <v>0</v>
      </c>
      <c r="L8" s="7"/>
      <c r="M8" s="7">
        <v>0</v>
      </c>
      <c r="N8" s="7"/>
      <c r="O8" s="7">
        <v>40420369440</v>
      </c>
      <c r="P8" s="7"/>
      <c r="Q8" s="7">
        <v>4326339237</v>
      </c>
      <c r="R8" s="7"/>
      <c r="S8" s="7">
        <v>36094030203</v>
      </c>
    </row>
    <row r="9" spans="1:19" ht="18.75" x14ac:dyDescent="0.45">
      <c r="A9" s="2" t="s">
        <v>23</v>
      </c>
      <c r="C9" s="10" t="s">
        <v>76</v>
      </c>
      <c r="D9" s="10"/>
      <c r="E9" s="13">
        <v>1800000</v>
      </c>
      <c r="F9" s="10"/>
      <c r="G9" s="13">
        <v>1930</v>
      </c>
      <c r="H9" s="10"/>
      <c r="I9" s="7">
        <v>0</v>
      </c>
      <c r="J9" s="7"/>
      <c r="K9" s="7">
        <v>0</v>
      </c>
      <c r="L9" s="7"/>
      <c r="M9" s="7">
        <v>0</v>
      </c>
      <c r="N9" s="7"/>
      <c r="O9" s="7">
        <v>3474000000</v>
      </c>
      <c r="P9" s="7"/>
      <c r="Q9" s="7">
        <v>0</v>
      </c>
      <c r="R9" s="7"/>
      <c r="S9" s="7">
        <v>3474000000</v>
      </c>
    </row>
    <row r="10" spans="1:19" ht="18.75" x14ac:dyDescent="0.45">
      <c r="A10" s="2" t="s">
        <v>21</v>
      </c>
      <c r="C10" s="10" t="s">
        <v>255</v>
      </c>
      <c r="D10" s="10"/>
      <c r="E10" s="13">
        <v>325402</v>
      </c>
      <c r="F10" s="10"/>
      <c r="G10" s="13">
        <v>430</v>
      </c>
      <c r="H10" s="10"/>
      <c r="I10" s="7">
        <v>2551576</v>
      </c>
      <c r="J10" s="7"/>
      <c r="K10" s="7">
        <v>0</v>
      </c>
      <c r="L10" s="7"/>
      <c r="M10" s="7">
        <f>I10-K10</f>
        <v>2551576</v>
      </c>
      <c r="N10" s="7"/>
      <c r="O10" s="7">
        <v>139922860</v>
      </c>
      <c r="P10" s="7"/>
      <c r="Q10" s="7">
        <v>8969414</v>
      </c>
      <c r="R10" s="7"/>
      <c r="S10" s="7">
        <v>130953446</v>
      </c>
    </row>
    <row r="11" spans="1:19" ht="18.75" x14ac:dyDescent="0.45">
      <c r="A11" s="2" t="s">
        <v>30</v>
      </c>
      <c r="C11" s="10" t="s">
        <v>256</v>
      </c>
      <c r="D11" s="10"/>
      <c r="E11" s="13">
        <v>2500000</v>
      </c>
      <c r="F11" s="10"/>
      <c r="G11" s="13">
        <v>1700</v>
      </c>
      <c r="H11" s="10"/>
      <c r="I11" s="7">
        <v>671617609</v>
      </c>
      <c r="J11" s="7"/>
      <c r="K11" s="7">
        <v>2908966</v>
      </c>
      <c r="L11" s="7"/>
      <c r="M11" s="7">
        <v>4247091034</v>
      </c>
      <c r="N11" s="7"/>
      <c r="O11" s="7">
        <v>4250000000</v>
      </c>
      <c r="P11" s="7"/>
      <c r="Q11" s="7">
        <v>2908966</v>
      </c>
      <c r="R11" s="7"/>
      <c r="S11" s="7">
        <v>4247091034</v>
      </c>
    </row>
    <row r="12" spans="1:19" ht="18.75" x14ac:dyDescent="0.45">
      <c r="A12" s="2" t="s">
        <v>311</v>
      </c>
      <c r="C12" s="10"/>
      <c r="D12" s="10"/>
      <c r="E12" s="13"/>
      <c r="F12" s="10"/>
      <c r="G12" s="13"/>
      <c r="H12" s="10"/>
      <c r="I12" s="7">
        <v>0</v>
      </c>
      <c r="J12" s="7"/>
      <c r="K12" s="7">
        <v>0</v>
      </c>
      <c r="L12" s="7"/>
      <c r="M12" s="7">
        <v>0</v>
      </c>
      <c r="N12" s="7"/>
      <c r="O12" s="7">
        <v>1025440500</v>
      </c>
      <c r="P12" s="7"/>
      <c r="Q12" s="7">
        <v>0</v>
      </c>
      <c r="R12" s="7"/>
      <c r="S12" s="7">
        <v>0</v>
      </c>
    </row>
    <row r="13" spans="1:19" ht="18.75" thickBot="1" x14ac:dyDescent="0.45">
      <c r="C13" s="10"/>
      <c r="D13" s="10"/>
      <c r="E13" s="10"/>
      <c r="F13" s="10"/>
      <c r="G13" s="10"/>
      <c r="H13" s="10"/>
      <c r="I13" s="11">
        <f>SUM(I8:I12)</f>
        <v>674169185</v>
      </c>
      <c r="J13" s="7"/>
      <c r="K13" s="11">
        <f>SUM(K8:K12)</f>
        <v>2908966</v>
      </c>
      <c r="L13" s="7"/>
      <c r="M13" s="11">
        <f>SUM(M8:M12)</f>
        <v>4249642610</v>
      </c>
      <c r="N13" s="7"/>
      <c r="O13" s="11">
        <f>SUM(O8:O12)</f>
        <v>49309732800</v>
      </c>
      <c r="P13" s="7"/>
      <c r="Q13" s="11">
        <f>SUM(Q8:Q12)</f>
        <v>4338217617</v>
      </c>
      <c r="R13" s="7"/>
      <c r="S13" s="11">
        <f>SUM(S8:S12)</f>
        <v>43946074683</v>
      </c>
    </row>
    <row r="14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6"/>
  <sheetViews>
    <sheetView rightToLeft="1" topLeftCell="A35" workbookViewId="0">
      <selection activeCell="K47" sqref="K47:K49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16.28515625" style="28" bestFit="1" customWidth="1"/>
    <col min="20" max="16384" width="9.140625" style="1"/>
  </cols>
  <sheetData>
    <row r="2" spans="1:17" ht="27.75" x14ac:dyDescent="0.4">
      <c r="C2" s="42" t="s">
        <v>0</v>
      </c>
      <c r="D2" s="42" t="s">
        <v>0</v>
      </c>
      <c r="E2" s="42" t="s">
        <v>0</v>
      </c>
      <c r="F2" s="42" t="s">
        <v>0</v>
      </c>
      <c r="G2" s="42" t="s">
        <v>0</v>
      </c>
    </row>
    <row r="3" spans="1:17" ht="27.75" x14ac:dyDescent="0.4">
      <c r="C3" s="42" t="s">
        <v>229</v>
      </c>
      <c r="D3" s="42" t="s">
        <v>229</v>
      </c>
      <c r="E3" s="42" t="s">
        <v>229</v>
      </c>
      <c r="F3" s="42" t="s">
        <v>229</v>
      </c>
      <c r="G3" s="42" t="s">
        <v>229</v>
      </c>
    </row>
    <row r="4" spans="1:17" ht="27.75" x14ac:dyDescent="0.4">
      <c r="C4" s="42" t="s">
        <v>2</v>
      </c>
      <c r="D4" s="42" t="s">
        <v>2</v>
      </c>
      <c r="E4" s="42" t="s">
        <v>2</v>
      </c>
      <c r="F4" s="42" t="s">
        <v>2</v>
      </c>
      <c r="G4" s="42" t="s">
        <v>2</v>
      </c>
    </row>
    <row r="6" spans="1:17" ht="27.75" x14ac:dyDescent="0.4">
      <c r="A6" s="46" t="s">
        <v>3</v>
      </c>
      <c r="C6" s="44" t="s">
        <v>231</v>
      </c>
      <c r="D6" s="44" t="s">
        <v>231</v>
      </c>
      <c r="E6" s="44" t="s">
        <v>231</v>
      </c>
      <c r="F6" s="44" t="s">
        <v>231</v>
      </c>
      <c r="G6" s="44" t="s">
        <v>231</v>
      </c>
      <c r="H6" s="44" t="s">
        <v>231</v>
      </c>
      <c r="I6" s="44" t="s">
        <v>231</v>
      </c>
      <c r="K6" s="44" t="s">
        <v>232</v>
      </c>
      <c r="L6" s="44" t="s">
        <v>232</v>
      </c>
      <c r="M6" s="44" t="s">
        <v>232</v>
      </c>
      <c r="N6" s="44" t="s">
        <v>232</v>
      </c>
      <c r="O6" s="44" t="s">
        <v>232</v>
      </c>
      <c r="P6" s="44" t="s">
        <v>232</v>
      </c>
      <c r="Q6" s="44" t="s">
        <v>232</v>
      </c>
    </row>
    <row r="7" spans="1:17" ht="27.75" x14ac:dyDescent="0.4">
      <c r="A7" s="44" t="s">
        <v>3</v>
      </c>
      <c r="C7" s="47" t="s">
        <v>7</v>
      </c>
      <c r="E7" s="47" t="s">
        <v>257</v>
      </c>
      <c r="G7" s="47" t="s">
        <v>258</v>
      </c>
      <c r="I7" s="47" t="s">
        <v>259</v>
      </c>
      <c r="K7" s="47" t="s">
        <v>7</v>
      </c>
      <c r="M7" s="47" t="s">
        <v>257</v>
      </c>
      <c r="O7" s="47" t="s">
        <v>258</v>
      </c>
      <c r="Q7" s="47" t="s">
        <v>259</v>
      </c>
    </row>
    <row r="8" spans="1:17" ht="18.75" x14ac:dyDescent="0.45">
      <c r="A8" s="2" t="s">
        <v>18</v>
      </c>
      <c r="C8" s="6">
        <v>59405940</v>
      </c>
      <c r="D8" s="6"/>
      <c r="E8" s="6">
        <v>802345973164</v>
      </c>
      <c r="F8" s="6"/>
      <c r="G8" s="6">
        <v>788941061417</v>
      </c>
      <c r="H8" s="6"/>
      <c r="I8" s="6">
        <v>13404911747</v>
      </c>
      <c r="J8" s="6"/>
      <c r="K8" s="6">
        <v>59405940</v>
      </c>
      <c r="L8" s="6"/>
      <c r="M8" s="6">
        <v>802345973164</v>
      </c>
      <c r="N8" s="6"/>
      <c r="O8" s="6">
        <v>780238653285</v>
      </c>
      <c r="P8" s="6"/>
      <c r="Q8" s="6">
        <v>22107319878</v>
      </c>
    </row>
    <row r="9" spans="1:17" ht="18.75" x14ac:dyDescent="0.45">
      <c r="A9" s="2" t="s">
        <v>19</v>
      </c>
      <c r="C9" s="6">
        <v>5487000</v>
      </c>
      <c r="D9" s="6"/>
      <c r="E9" s="6">
        <v>1112055174527</v>
      </c>
      <c r="F9" s="6"/>
      <c r="G9" s="6">
        <v>1093483104775</v>
      </c>
      <c r="H9" s="6"/>
      <c r="I9" s="6">
        <v>18572069752</v>
      </c>
      <c r="J9" s="6"/>
      <c r="K9" s="6">
        <v>5487000</v>
      </c>
      <c r="L9" s="6"/>
      <c r="M9" s="6">
        <v>1112055174527</v>
      </c>
      <c r="N9" s="6"/>
      <c r="O9" s="6">
        <v>1007353426816</v>
      </c>
      <c r="P9" s="6"/>
      <c r="Q9" s="6">
        <v>104701747711</v>
      </c>
    </row>
    <row r="10" spans="1:17" ht="18.75" x14ac:dyDescent="0.45">
      <c r="A10" s="2" t="s">
        <v>28</v>
      </c>
      <c r="C10" s="6">
        <v>6989937</v>
      </c>
      <c r="D10" s="6"/>
      <c r="E10" s="6">
        <v>104779723562</v>
      </c>
      <c r="F10" s="6"/>
      <c r="G10" s="6">
        <v>104674832637</v>
      </c>
      <c r="H10" s="6"/>
      <c r="I10" s="6">
        <v>104890925</v>
      </c>
      <c r="J10" s="6"/>
      <c r="K10" s="6">
        <v>6989937</v>
      </c>
      <c r="L10" s="6"/>
      <c r="M10" s="6">
        <v>104779723562</v>
      </c>
      <c r="N10" s="6"/>
      <c r="O10" s="6">
        <v>103421773174</v>
      </c>
      <c r="P10" s="6"/>
      <c r="Q10" s="6">
        <v>1357950388</v>
      </c>
    </row>
    <row r="11" spans="1:17" ht="18.75" x14ac:dyDescent="0.45">
      <c r="A11" s="2" t="s">
        <v>27</v>
      </c>
      <c r="C11" s="6">
        <v>971890</v>
      </c>
      <c r="D11" s="6"/>
      <c r="E11" s="6">
        <v>217833131612</v>
      </c>
      <c r="F11" s="6"/>
      <c r="G11" s="6">
        <v>217064906103</v>
      </c>
      <c r="H11" s="6"/>
      <c r="I11" s="6">
        <v>768225509</v>
      </c>
      <c r="J11" s="6"/>
      <c r="K11" s="6">
        <v>971890</v>
      </c>
      <c r="L11" s="6"/>
      <c r="M11" s="6">
        <v>217833131612</v>
      </c>
      <c r="N11" s="6"/>
      <c r="O11" s="6">
        <v>217512117122</v>
      </c>
      <c r="P11" s="6"/>
      <c r="Q11" s="6">
        <v>321014490</v>
      </c>
    </row>
    <row r="12" spans="1:17" ht="18.75" x14ac:dyDescent="0.45">
      <c r="A12" s="2" t="s">
        <v>30</v>
      </c>
      <c r="C12" s="6">
        <v>2500000</v>
      </c>
      <c r="D12" s="6"/>
      <c r="E12" s="6">
        <v>51690600000</v>
      </c>
      <c r="F12" s="6"/>
      <c r="G12" s="6">
        <v>56160635942</v>
      </c>
      <c r="H12" s="6"/>
      <c r="I12" s="6">
        <v>-4470035942</v>
      </c>
      <c r="J12" s="6"/>
      <c r="K12" s="6">
        <v>2500000</v>
      </c>
      <c r="L12" s="6"/>
      <c r="M12" s="6">
        <v>51690600000</v>
      </c>
      <c r="N12" s="6"/>
      <c r="O12" s="6">
        <v>56160635942</v>
      </c>
      <c r="P12" s="6"/>
      <c r="Q12" s="6">
        <v>-4470035942</v>
      </c>
    </row>
    <row r="13" spans="1:17" ht="18.75" x14ac:dyDescent="0.45">
      <c r="A13" s="2" t="s">
        <v>29</v>
      </c>
      <c r="C13" s="6">
        <v>1400000</v>
      </c>
      <c r="D13" s="6"/>
      <c r="E13" s="6">
        <v>13067781300</v>
      </c>
      <c r="F13" s="6"/>
      <c r="G13" s="6">
        <v>13156824235</v>
      </c>
      <c r="H13" s="6"/>
      <c r="I13" s="6">
        <v>-89042935</v>
      </c>
      <c r="J13" s="6"/>
      <c r="K13" s="6">
        <v>1400000</v>
      </c>
      <c r="L13" s="6"/>
      <c r="M13" s="6">
        <v>13067781300</v>
      </c>
      <c r="N13" s="6"/>
      <c r="O13" s="6">
        <v>13156824235</v>
      </c>
      <c r="P13" s="6"/>
      <c r="Q13" s="6">
        <v>-89042935</v>
      </c>
    </row>
    <row r="14" spans="1:17" ht="18.75" x14ac:dyDescent="0.45">
      <c r="A14" s="2" t="s">
        <v>22</v>
      </c>
      <c r="C14" s="6">
        <v>25138475</v>
      </c>
      <c r="D14" s="6"/>
      <c r="E14" s="6">
        <v>228398555814</v>
      </c>
      <c r="F14" s="6"/>
      <c r="G14" s="6">
        <v>215497722859</v>
      </c>
      <c r="H14" s="6"/>
      <c r="I14" s="6">
        <v>12900832955</v>
      </c>
      <c r="J14" s="6"/>
      <c r="K14" s="6">
        <v>25138475</v>
      </c>
      <c r="L14" s="6"/>
      <c r="M14" s="6">
        <v>228398555814</v>
      </c>
      <c r="N14" s="6"/>
      <c r="O14" s="6">
        <v>248242345617</v>
      </c>
      <c r="P14" s="6"/>
      <c r="Q14" s="6">
        <v>-19843789802</v>
      </c>
    </row>
    <row r="15" spans="1:17" ht="18.75" x14ac:dyDescent="0.45">
      <c r="A15" s="2" t="s">
        <v>24</v>
      </c>
      <c r="C15" s="6">
        <v>0</v>
      </c>
      <c r="D15" s="6"/>
      <c r="E15" s="6">
        <v>0</v>
      </c>
      <c r="F15" s="6"/>
      <c r="G15" s="6">
        <v>-39149187</v>
      </c>
      <c r="H15" s="6"/>
      <c r="I15" s="6">
        <v>39149187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0</v>
      </c>
    </row>
    <row r="16" spans="1:17" ht="18.75" x14ac:dyDescent="0.45">
      <c r="A16" s="2" t="s">
        <v>21</v>
      </c>
      <c r="C16" s="6">
        <v>0</v>
      </c>
      <c r="D16" s="6"/>
      <c r="E16" s="6">
        <v>0</v>
      </c>
      <c r="F16" s="6"/>
      <c r="G16" s="6">
        <v>-29347141</v>
      </c>
      <c r="H16" s="6"/>
      <c r="I16" s="6">
        <v>29347141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0</v>
      </c>
    </row>
    <row r="17" spans="1:19" ht="18.75" x14ac:dyDescent="0.45">
      <c r="A17" s="2" t="s">
        <v>26</v>
      </c>
      <c r="C17" s="6">
        <v>0</v>
      </c>
      <c r="D17" s="6"/>
      <c r="E17" s="6">
        <v>0</v>
      </c>
      <c r="F17" s="6"/>
      <c r="G17" s="6">
        <v>40905446</v>
      </c>
      <c r="H17" s="6"/>
      <c r="I17" s="6">
        <v>-40905446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0</v>
      </c>
    </row>
    <row r="18" spans="1:19" ht="18.75" x14ac:dyDescent="0.45">
      <c r="A18" s="2" t="s">
        <v>23</v>
      </c>
      <c r="C18" s="6">
        <v>0</v>
      </c>
      <c r="D18" s="6"/>
      <c r="E18" s="6">
        <v>0</v>
      </c>
      <c r="F18" s="6"/>
      <c r="G18" s="6">
        <v>-3669661</v>
      </c>
      <c r="H18" s="6"/>
      <c r="I18" s="6">
        <v>3669661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0</v>
      </c>
    </row>
    <row r="19" spans="1:19" ht="18.75" x14ac:dyDescent="0.45">
      <c r="A19" s="2" t="s">
        <v>25</v>
      </c>
      <c r="C19" s="6">
        <v>0</v>
      </c>
      <c r="D19" s="6"/>
      <c r="E19" s="6">
        <v>0</v>
      </c>
      <c r="F19" s="6"/>
      <c r="G19" s="6">
        <v>-156656806</v>
      </c>
      <c r="H19" s="6"/>
      <c r="I19" s="6">
        <v>156656806</v>
      </c>
      <c r="J19" s="6"/>
      <c r="K19" s="6">
        <v>0</v>
      </c>
      <c r="L19" s="6"/>
      <c r="M19" s="22">
        <v>0</v>
      </c>
      <c r="N19" s="6"/>
      <c r="O19" s="6">
        <v>0</v>
      </c>
      <c r="P19" s="6"/>
      <c r="Q19" s="6">
        <v>0</v>
      </c>
    </row>
    <row r="20" spans="1:19" s="29" customFormat="1" ht="18.75" x14ac:dyDescent="0.45">
      <c r="A20" s="2" t="s">
        <v>15</v>
      </c>
      <c r="C20" s="6">
        <v>0</v>
      </c>
      <c r="D20" s="30"/>
      <c r="E20" s="6">
        <v>0</v>
      </c>
      <c r="F20" s="30"/>
      <c r="G20" s="6">
        <v>0</v>
      </c>
      <c r="H20" s="30"/>
      <c r="I20" s="6">
        <v>0</v>
      </c>
      <c r="J20" s="30"/>
      <c r="K20" s="6">
        <v>38137</v>
      </c>
      <c r="L20" s="30"/>
      <c r="M20" s="32">
        <v>26537059.395</v>
      </c>
      <c r="N20" s="30"/>
      <c r="O20" s="6">
        <v>26537059.395</v>
      </c>
      <c r="P20" s="30"/>
      <c r="Q20" s="6">
        <v>0</v>
      </c>
      <c r="S20" s="31"/>
    </row>
    <row r="21" spans="1:19" ht="18.75" x14ac:dyDescent="0.45">
      <c r="A21" s="2" t="s">
        <v>17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108054</v>
      </c>
      <c r="L21" s="6"/>
      <c r="M21" s="32">
        <v>53705539.350000001</v>
      </c>
      <c r="N21" s="6"/>
      <c r="O21" s="6">
        <v>53705539.350000001</v>
      </c>
      <c r="P21" s="6"/>
      <c r="Q21" s="6">
        <v>0</v>
      </c>
      <c r="S21" s="31"/>
    </row>
    <row r="22" spans="1:19" ht="18.75" x14ac:dyDescent="0.45">
      <c r="A22" s="2" t="s">
        <v>55</v>
      </c>
      <c r="C22" s="6">
        <v>17203</v>
      </c>
      <c r="D22" s="6"/>
      <c r="E22" s="6">
        <v>17141918354</v>
      </c>
      <c r="F22" s="6"/>
      <c r="G22" s="6">
        <v>16861904275</v>
      </c>
      <c r="H22" s="6"/>
      <c r="I22" s="6">
        <v>280014079</v>
      </c>
      <c r="J22" s="6"/>
      <c r="K22" s="6">
        <v>17203</v>
      </c>
      <c r="L22" s="6"/>
      <c r="M22" s="22">
        <v>17141918354</v>
      </c>
      <c r="N22" s="6"/>
      <c r="O22" s="6">
        <v>15440447428</v>
      </c>
      <c r="P22" s="6"/>
      <c r="Q22" s="6">
        <v>1701470926</v>
      </c>
      <c r="S22" s="31"/>
    </row>
    <row r="23" spans="1:19" ht="18.75" x14ac:dyDescent="0.45">
      <c r="A23" s="2" t="s">
        <v>59</v>
      </c>
      <c r="C23" s="6">
        <v>166772</v>
      </c>
      <c r="D23" s="6"/>
      <c r="E23" s="6">
        <v>127315680449</v>
      </c>
      <c r="F23" s="6"/>
      <c r="G23" s="6">
        <v>124972958544</v>
      </c>
      <c r="H23" s="6"/>
      <c r="I23" s="6">
        <v>2342721905</v>
      </c>
      <c r="J23" s="6"/>
      <c r="K23" s="6">
        <v>166772</v>
      </c>
      <c r="L23" s="6"/>
      <c r="M23" s="22">
        <v>127315680449</v>
      </c>
      <c r="N23" s="6"/>
      <c r="O23" s="6">
        <v>112467325602</v>
      </c>
      <c r="P23" s="6"/>
      <c r="Q23" s="6">
        <v>14848354847</v>
      </c>
      <c r="S23" s="31"/>
    </row>
    <row r="24" spans="1:19" ht="18.75" x14ac:dyDescent="0.45">
      <c r="A24" s="2" t="s">
        <v>94</v>
      </c>
      <c r="C24" s="6">
        <v>4333000</v>
      </c>
      <c r="D24" s="6"/>
      <c r="E24" s="6">
        <v>4060684426523</v>
      </c>
      <c r="F24" s="6"/>
      <c r="G24" s="6">
        <v>4138911226345</v>
      </c>
      <c r="H24" s="6"/>
      <c r="I24" s="6">
        <v>-78226799821</v>
      </c>
      <c r="J24" s="6"/>
      <c r="K24" s="6">
        <v>4333000</v>
      </c>
      <c r="L24" s="6"/>
      <c r="M24" s="22">
        <v>4060684426523</v>
      </c>
      <c r="N24" s="6"/>
      <c r="O24" s="6">
        <v>4000072280000</v>
      </c>
      <c r="P24" s="6"/>
      <c r="Q24" s="6">
        <v>60612146523</v>
      </c>
      <c r="S24" s="31"/>
    </row>
    <row r="25" spans="1:19" ht="18.75" x14ac:dyDescent="0.45">
      <c r="A25" s="2" t="s">
        <v>97</v>
      </c>
      <c r="C25" s="6">
        <v>1596900</v>
      </c>
      <c r="D25" s="6"/>
      <c r="E25" s="6">
        <v>1559468610374</v>
      </c>
      <c r="F25" s="6"/>
      <c r="G25" s="6">
        <v>1532746139400</v>
      </c>
      <c r="H25" s="6"/>
      <c r="I25" s="6">
        <v>26722470974</v>
      </c>
      <c r="J25" s="6"/>
      <c r="K25" s="6">
        <v>1596900</v>
      </c>
      <c r="L25" s="6"/>
      <c r="M25" s="22">
        <v>1559468610374</v>
      </c>
      <c r="N25" s="6"/>
      <c r="O25" s="6">
        <v>1582036700666</v>
      </c>
      <c r="P25" s="6"/>
      <c r="Q25" s="6">
        <v>-22568090291</v>
      </c>
      <c r="S25" s="31"/>
    </row>
    <row r="26" spans="1:19" ht="18.75" x14ac:dyDescent="0.45">
      <c r="A26" s="2" t="s">
        <v>62</v>
      </c>
      <c r="C26" s="6">
        <v>25500</v>
      </c>
      <c r="D26" s="6"/>
      <c r="E26" s="6">
        <v>22800261703</v>
      </c>
      <c r="F26" s="6"/>
      <c r="G26" s="6">
        <v>22359701569</v>
      </c>
      <c r="H26" s="6"/>
      <c r="I26" s="6">
        <v>440560134</v>
      </c>
      <c r="J26" s="6"/>
      <c r="K26" s="6">
        <v>25500</v>
      </c>
      <c r="L26" s="6"/>
      <c r="M26" s="22">
        <v>22800261703</v>
      </c>
      <c r="N26" s="6"/>
      <c r="O26" s="6">
        <v>20187240396</v>
      </c>
      <c r="P26" s="6"/>
      <c r="Q26" s="6">
        <v>2613021307</v>
      </c>
      <c r="S26" s="31"/>
    </row>
    <row r="27" spans="1:19" ht="18.75" x14ac:dyDescent="0.45">
      <c r="A27" s="2" t="s">
        <v>68</v>
      </c>
      <c r="C27" s="6">
        <v>45170</v>
      </c>
      <c r="D27" s="6"/>
      <c r="E27" s="6">
        <v>35113309558</v>
      </c>
      <c r="F27" s="6"/>
      <c r="G27" s="6">
        <v>34374010681</v>
      </c>
      <c r="H27" s="6"/>
      <c r="I27" s="6">
        <v>739298877</v>
      </c>
      <c r="J27" s="6"/>
      <c r="K27" s="6">
        <v>45170</v>
      </c>
      <c r="L27" s="6"/>
      <c r="M27" s="22">
        <v>35113309558</v>
      </c>
      <c r="N27" s="6"/>
      <c r="O27" s="6">
        <v>30258414668</v>
      </c>
      <c r="P27" s="6"/>
      <c r="Q27" s="6">
        <v>4854894890</v>
      </c>
      <c r="S27" s="31"/>
    </row>
    <row r="28" spans="1:19" ht="18.75" x14ac:dyDescent="0.45">
      <c r="A28" s="2" t="s">
        <v>71</v>
      </c>
      <c r="C28" s="6">
        <v>38458</v>
      </c>
      <c r="D28" s="6"/>
      <c r="E28" s="6">
        <v>31775930768</v>
      </c>
      <c r="F28" s="6"/>
      <c r="G28" s="6">
        <v>31183784914</v>
      </c>
      <c r="H28" s="6"/>
      <c r="I28" s="6">
        <v>592145854</v>
      </c>
      <c r="J28" s="6"/>
      <c r="K28" s="6">
        <v>38458</v>
      </c>
      <c r="L28" s="6"/>
      <c r="M28" s="22">
        <v>31775930768</v>
      </c>
      <c r="N28" s="6"/>
      <c r="O28" s="6">
        <v>27498484444</v>
      </c>
      <c r="P28" s="6"/>
      <c r="Q28" s="6">
        <v>4277446324</v>
      </c>
      <c r="S28" s="31"/>
    </row>
    <row r="29" spans="1:19" ht="18.75" x14ac:dyDescent="0.45">
      <c r="A29" s="2" t="s">
        <v>65</v>
      </c>
      <c r="C29" s="6">
        <v>156899</v>
      </c>
      <c r="D29" s="6"/>
      <c r="E29" s="6">
        <v>94053314186</v>
      </c>
      <c r="F29" s="6"/>
      <c r="G29" s="6">
        <v>93014831065</v>
      </c>
      <c r="H29" s="6"/>
      <c r="I29" s="6">
        <v>1038483121</v>
      </c>
      <c r="J29" s="6"/>
      <c r="K29" s="6">
        <v>156899</v>
      </c>
      <c r="L29" s="6"/>
      <c r="M29" s="22">
        <v>94053314186</v>
      </c>
      <c r="N29" s="6"/>
      <c r="O29" s="6">
        <v>83637896726</v>
      </c>
      <c r="P29" s="6"/>
      <c r="Q29" s="6">
        <v>10415417460</v>
      </c>
      <c r="S29" s="31"/>
    </row>
    <row r="30" spans="1:19" ht="18.75" x14ac:dyDescent="0.45">
      <c r="A30" s="2" t="s">
        <v>104</v>
      </c>
      <c r="C30" s="6">
        <v>3200000</v>
      </c>
      <c r="D30" s="6"/>
      <c r="E30" s="6">
        <v>3197471553220</v>
      </c>
      <c r="F30" s="6"/>
      <c r="G30" s="6">
        <v>3135431600000</v>
      </c>
      <c r="H30" s="6"/>
      <c r="I30" s="6">
        <v>62039953220</v>
      </c>
      <c r="J30" s="6"/>
      <c r="K30" s="6">
        <v>3200000</v>
      </c>
      <c r="L30" s="6"/>
      <c r="M30" s="22">
        <v>3197471553220</v>
      </c>
      <c r="N30" s="6"/>
      <c r="O30" s="6">
        <v>2946653022320</v>
      </c>
      <c r="P30" s="6"/>
      <c r="Q30" s="6">
        <v>250818530900</v>
      </c>
      <c r="S30" s="31"/>
    </row>
    <row r="31" spans="1:19" ht="18.75" x14ac:dyDescent="0.45">
      <c r="A31" s="2" t="s">
        <v>86</v>
      </c>
      <c r="C31" s="6">
        <v>3195000</v>
      </c>
      <c r="D31" s="6"/>
      <c r="E31" s="6">
        <v>2954018372108</v>
      </c>
      <c r="F31" s="6"/>
      <c r="G31" s="6">
        <v>2957976259611</v>
      </c>
      <c r="H31" s="6"/>
      <c r="I31" s="6">
        <v>-3957887502</v>
      </c>
      <c r="J31" s="6"/>
      <c r="K31" s="6">
        <v>3195000</v>
      </c>
      <c r="L31" s="6"/>
      <c r="M31" s="22">
        <v>2954018372108</v>
      </c>
      <c r="N31" s="6"/>
      <c r="O31" s="6">
        <v>2936597282778</v>
      </c>
      <c r="P31" s="6"/>
      <c r="Q31" s="6">
        <v>17421089330</v>
      </c>
      <c r="S31" s="31"/>
    </row>
    <row r="32" spans="1:19" ht="18.75" x14ac:dyDescent="0.45">
      <c r="A32" s="2" t="s">
        <v>110</v>
      </c>
      <c r="C32" s="6">
        <v>1993999</v>
      </c>
      <c r="D32" s="6"/>
      <c r="E32" s="6">
        <v>1993637587681</v>
      </c>
      <c r="F32" s="6"/>
      <c r="G32" s="6">
        <v>2013573963558</v>
      </c>
      <c r="H32" s="6"/>
      <c r="I32" s="6">
        <v>-19936375876</v>
      </c>
      <c r="J32" s="6"/>
      <c r="K32" s="6">
        <v>1993999</v>
      </c>
      <c r="L32" s="6"/>
      <c r="M32" s="22">
        <v>1993637587681</v>
      </c>
      <c r="N32" s="6"/>
      <c r="O32" s="6">
        <v>1993999000000</v>
      </c>
      <c r="P32" s="6"/>
      <c r="Q32" s="6">
        <v>-361412318</v>
      </c>
      <c r="S32" s="31"/>
    </row>
    <row r="33" spans="1:19" ht="18.75" x14ac:dyDescent="0.45">
      <c r="A33" s="2" t="s">
        <v>129</v>
      </c>
      <c r="C33" s="6">
        <v>1300000</v>
      </c>
      <c r="D33" s="6"/>
      <c r="E33" s="6">
        <v>1274364379583</v>
      </c>
      <c r="F33" s="6"/>
      <c r="G33" s="6">
        <v>1273012000000</v>
      </c>
      <c r="H33" s="6"/>
      <c r="I33" s="6">
        <v>1352379583</v>
      </c>
      <c r="J33" s="6"/>
      <c r="K33" s="6">
        <v>1300000</v>
      </c>
      <c r="L33" s="6"/>
      <c r="M33" s="22">
        <v>1274364379583</v>
      </c>
      <c r="N33" s="6"/>
      <c r="O33" s="6">
        <v>1273012000000</v>
      </c>
      <c r="P33" s="6"/>
      <c r="Q33" s="6">
        <v>1352379583</v>
      </c>
      <c r="S33" s="31"/>
    </row>
    <row r="34" spans="1:19" ht="18.75" x14ac:dyDescent="0.45">
      <c r="A34" s="2" t="s">
        <v>126</v>
      </c>
      <c r="C34" s="6">
        <v>2000000</v>
      </c>
      <c r="D34" s="6"/>
      <c r="E34" s="6">
        <v>1999637500000</v>
      </c>
      <c r="F34" s="6"/>
      <c r="G34" s="6">
        <v>2000000000000</v>
      </c>
      <c r="H34" s="6"/>
      <c r="I34" s="6">
        <v>-362500000</v>
      </c>
      <c r="J34" s="6"/>
      <c r="K34" s="6">
        <v>2000000</v>
      </c>
      <c r="L34" s="6"/>
      <c r="M34" s="22">
        <v>1999637500000</v>
      </c>
      <c r="N34" s="6"/>
      <c r="O34" s="6">
        <v>2000000000000</v>
      </c>
      <c r="P34" s="6"/>
      <c r="Q34" s="6">
        <v>-362500000</v>
      </c>
      <c r="S34" s="31"/>
    </row>
    <row r="35" spans="1:19" ht="18.75" x14ac:dyDescent="0.45">
      <c r="A35" s="2" t="s">
        <v>117</v>
      </c>
      <c r="C35" s="6">
        <v>1839750</v>
      </c>
      <c r="D35" s="6"/>
      <c r="E35" s="6">
        <v>631266156236</v>
      </c>
      <c r="F35" s="6"/>
      <c r="G35" s="6">
        <v>623103588391</v>
      </c>
      <c r="H35" s="6"/>
      <c r="I35" s="6">
        <v>8162567845</v>
      </c>
      <c r="J35" s="6"/>
      <c r="K35" s="6">
        <v>1839750</v>
      </c>
      <c r="L35" s="6"/>
      <c r="M35" s="22">
        <v>631266156236</v>
      </c>
      <c r="N35" s="6"/>
      <c r="O35" s="6">
        <v>592479251644</v>
      </c>
      <c r="P35" s="6"/>
      <c r="Q35" s="6">
        <v>38786904592</v>
      </c>
      <c r="S35" s="31"/>
    </row>
    <row r="36" spans="1:19" ht="18.75" x14ac:dyDescent="0.45">
      <c r="A36" s="2" t="s">
        <v>123</v>
      </c>
      <c r="C36" s="6">
        <v>200</v>
      </c>
      <c r="D36" s="6"/>
      <c r="E36" s="6">
        <v>433924176</v>
      </c>
      <c r="F36" s="6"/>
      <c r="G36" s="6">
        <v>428432361</v>
      </c>
      <c r="H36" s="6"/>
      <c r="I36" s="6">
        <v>5491815</v>
      </c>
      <c r="J36" s="6"/>
      <c r="K36" s="6">
        <v>200</v>
      </c>
      <c r="L36" s="6"/>
      <c r="M36" s="22">
        <v>433924176</v>
      </c>
      <c r="N36" s="6"/>
      <c r="O36" s="6">
        <v>402659260</v>
      </c>
      <c r="P36" s="6"/>
      <c r="Q36" s="6">
        <v>31264916</v>
      </c>
      <c r="S36" s="31"/>
    </row>
    <row r="37" spans="1:19" ht="18.75" x14ac:dyDescent="0.45">
      <c r="A37" s="2" t="s">
        <v>120</v>
      </c>
      <c r="C37" s="6">
        <v>3490000</v>
      </c>
      <c r="D37" s="6"/>
      <c r="E37" s="6">
        <v>3665131430438</v>
      </c>
      <c r="F37" s="6"/>
      <c r="G37" s="6">
        <v>3613101241842</v>
      </c>
      <c r="H37" s="6"/>
      <c r="I37" s="6">
        <v>52030188592</v>
      </c>
      <c r="J37" s="6"/>
      <c r="K37" s="6">
        <v>3490000</v>
      </c>
      <c r="L37" s="6"/>
      <c r="M37" s="22">
        <v>3665131430438</v>
      </c>
      <c r="N37" s="6"/>
      <c r="O37" s="6">
        <v>3503188710000</v>
      </c>
      <c r="P37" s="6"/>
      <c r="Q37" s="6">
        <v>161942720438</v>
      </c>
      <c r="S37" s="31"/>
    </row>
    <row r="38" spans="1:19" ht="18.75" x14ac:dyDescent="0.45">
      <c r="A38" s="2" t="s">
        <v>107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539400</v>
      </c>
      <c r="L38" s="6"/>
      <c r="M38" s="22">
        <v>539302233750</v>
      </c>
      <c r="N38" s="6"/>
      <c r="O38" s="6">
        <v>532566459348</v>
      </c>
      <c r="P38" s="6"/>
      <c r="Q38" s="6">
        <v>6735774400</v>
      </c>
      <c r="S38" s="31"/>
    </row>
    <row r="39" spans="1:19" ht="18.75" x14ac:dyDescent="0.45">
      <c r="A39" s="2" t="s">
        <v>52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154095</v>
      </c>
      <c r="L39" s="6"/>
      <c r="M39" s="22">
        <v>154067070281</v>
      </c>
      <c r="N39" s="6"/>
      <c r="O39" s="6">
        <v>147466836990</v>
      </c>
      <c r="P39" s="6"/>
      <c r="Q39" s="6">
        <v>6600233291</v>
      </c>
      <c r="S39" s="31"/>
    </row>
    <row r="40" spans="1:19" ht="18.75" x14ac:dyDescent="0.45">
      <c r="A40" s="2" t="s">
        <v>92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1300000</v>
      </c>
      <c r="L40" s="6"/>
      <c r="M40" s="22">
        <v>1299764375000</v>
      </c>
      <c r="N40" s="6"/>
      <c r="O40" s="6">
        <v>1255832339125</v>
      </c>
      <c r="P40" s="6"/>
      <c r="Q40" s="6">
        <v>43932035875</v>
      </c>
      <c r="S40" s="31"/>
    </row>
    <row r="41" spans="1:19" ht="18.75" x14ac:dyDescent="0.45">
      <c r="A41" s="2" t="s">
        <v>48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2500000</v>
      </c>
      <c r="L41" s="6"/>
      <c r="M41" s="22">
        <v>2499546875000</v>
      </c>
      <c r="N41" s="6"/>
      <c r="O41" s="6">
        <v>2500000000000</v>
      </c>
      <c r="P41" s="6"/>
      <c r="Q41" s="6">
        <v>-453125000</v>
      </c>
      <c r="S41" s="31"/>
    </row>
    <row r="42" spans="1:19" ht="18.75" x14ac:dyDescent="0.45">
      <c r="A42" s="2" t="s">
        <v>113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1999000</v>
      </c>
      <c r="L42" s="6"/>
      <c r="M42" s="22">
        <v>1998637681250</v>
      </c>
      <c r="N42" s="6"/>
      <c r="O42" s="6">
        <v>1999000000000</v>
      </c>
      <c r="P42" s="6"/>
      <c r="Q42" s="6">
        <v>-362318750</v>
      </c>
      <c r="S42" s="31"/>
    </row>
    <row r="43" spans="1:19" ht="18.75" x14ac:dyDescent="0.45">
      <c r="A43" s="2" t="s">
        <v>75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6500000</v>
      </c>
      <c r="L43" s="6"/>
      <c r="M43" s="22">
        <v>6498821875000</v>
      </c>
      <c r="N43" s="6"/>
      <c r="O43" s="6">
        <v>6500000000000</v>
      </c>
      <c r="P43" s="6"/>
      <c r="Q43" s="6">
        <v>-1178125000</v>
      </c>
      <c r="S43" s="31"/>
    </row>
    <row r="44" spans="1:19" ht="18.75" x14ac:dyDescent="0.45">
      <c r="A44" s="2" t="s">
        <v>78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2000000</v>
      </c>
      <c r="L44" s="6"/>
      <c r="M44" s="22">
        <v>1999637500000</v>
      </c>
      <c r="N44" s="6"/>
      <c r="O44" s="6">
        <v>2000000000000</v>
      </c>
      <c r="P44" s="6"/>
      <c r="Q44" s="6">
        <v>-362500000</v>
      </c>
      <c r="S44" s="31"/>
    </row>
    <row r="45" spans="1:19" ht="18.75" x14ac:dyDescent="0.45">
      <c r="A45" s="2" t="s">
        <v>81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3000000</v>
      </c>
      <c r="L45" s="6"/>
      <c r="M45" s="22">
        <v>2999456250000</v>
      </c>
      <c r="N45" s="6"/>
      <c r="O45" s="6">
        <v>3000000000000</v>
      </c>
      <c r="P45" s="6"/>
      <c r="Q45" s="6">
        <v>-543750000</v>
      </c>
      <c r="S45" s="31"/>
    </row>
    <row r="46" spans="1:19" ht="18.75" x14ac:dyDescent="0.45">
      <c r="A46" s="2" t="s">
        <v>89</v>
      </c>
      <c r="C46" s="6">
        <v>0</v>
      </c>
      <c r="D46" s="6"/>
      <c r="E46" s="6">
        <v>0</v>
      </c>
      <c r="F46" s="6"/>
      <c r="G46" s="6">
        <v>7801185779</v>
      </c>
      <c r="H46" s="6"/>
      <c r="I46" s="6">
        <v>-7801185779</v>
      </c>
      <c r="J46" s="6"/>
      <c r="K46" s="6">
        <v>0</v>
      </c>
      <c r="L46" s="6"/>
      <c r="M46" s="22">
        <v>0</v>
      </c>
      <c r="N46" s="6"/>
      <c r="O46" s="6">
        <v>0</v>
      </c>
      <c r="P46" s="6"/>
      <c r="Q46" s="6">
        <v>0</v>
      </c>
      <c r="S46" s="31"/>
    </row>
    <row r="47" spans="1:19" ht="18.75" x14ac:dyDescent="0.45">
      <c r="A47" s="2" t="s">
        <v>100</v>
      </c>
      <c r="C47" s="6">
        <v>4100</v>
      </c>
      <c r="D47" s="6"/>
      <c r="E47" s="6">
        <v>3812308893</v>
      </c>
      <c r="F47" s="6"/>
      <c r="G47" s="6">
        <v>3914790315</v>
      </c>
      <c r="H47" s="6"/>
      <c r="I47" s="6">
        <v>-102481421</v>
      </c>
      <c r="J47" s="6"/>
      <c r="K47" s="6">
        <v>0</v>
      </c>
      <c r="L47" s="6"/>
      <c r="M47" s="22">
        <v>3812308893</v>
      </c>
      <c r="N47" s="6"/>
      <c r="O47" s="6">
        <v>0</v>
      </c>
      <c r="P47" s="6"/>
      <c r="Q47" s="6">
        <v>0</v>
      </c>
      <c r="S47" s="31"/>
    </row>
    <row r="48" spans="1:19" ht="18.75" x14ac:dyDescent="0.45">
      <c r="A48" s="2" t="s">
        <v>114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0</v>
      </c>
      <c r="L48" s="6"/>
      <c r="M48" s="22">
        <v>100981693</v>
      </c>
      <c r="N48" s="6"/>
      <c r="O48" s="6"/>
      <c r="P48" s="6"/>
      <c r="Q48" s="6">
        <v>0</v>
      </c>
      <c r="S48" s="31"/>
    </row>
    <row r="49" spans="1:19" ht="18.75" x14ac:dyDescent="0.45">
      <c r="A49" s="2" t="s">
        <v>83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0</v>
      </c>
      <c r="L49" s="6"/>
      <c r="M49" s="22">
        <v>1499726625</v>
      </c>
      <c r="N49" s="6"/>
      <c r="O49" s="6"/>
      <c r="P49" s="6"/>
      <c r="Q49" s="6">
        <v>0</v>
      </c>
      <c r="S49" s="31"/>
    </row>
    <row r="50" spans="1:19" ht="18.75" thickBot="1" x14ac:dyDescent="0.45">
      <c r="C50" s="8">
        <f>SUM(C8:C49)</f>
        <v>125296193</v>
      </c>
      <c r="E50" s="9">
        <f>SUM(E8:E49)</f>
        <v>24198297604229</v>
      </c>
      <c r="F50" s="4"/>
      <c r="G50" s="9">
        <f>SUM(G8:G49)</f>
        <v>24111558789269</v>
      </c>
      <c r="H50" s="4"/>
      <c r="I50" s="9">
        <f>SUM(I8:I49)</f>
        <v>86738814960</v>
      </c>
      <c r="J50" s="4"/>
      <c r="K50" s="9">
        <f>SUM(K8:K47)</f>
        <v>143430779</v>
      </c>
      <c r="L50" s="4"/>
      <c r="M50" s="9">
        <f>SUM(M8:M49)</f>
        <v>42189212415426.75</v>
      </c>
      <c r="N50" s="4"/>
      <c r="O50" s="9">
        <f>SUM(O8:O47)</f>
        <v>41478962370184.75</v>
      </c>
      <c r="P50" s="4"/>
      <c r="Q50" s="9">
        <f>SUM(Q8:Q49)</f>
        <v>704837028031</v>
      </c>
      <c r="S50" s="25"/>
    </row>
    <row r="51" spans="1:19" ht="18.75" thickTop="1" x14ac:dyDescent="0.4">
      <c r="S51" s="25"/>
    </row>
    <row r="52" spans="1:19" x14ac:dyDescent="0.4">
      <c r="M52" s="5"/>
    </row>
    <row r="53" spans="1:19" x14ac:dyDescent="0.4">
      <c r="O53" s="6"/>
      <c r="Q53" s="6"/>
    </row>
    <row r="54" spans="1:19" x14ac:dyDescent="0.4">
      <c r="Q54" s="5"/>
    </row>
    <row r="56" spans="1:19" x14ac:dyDescent="0.4">
      <c r="O56" s="5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2022-06-25T10:06:47Z</cp:lastPrinted>
  <dcterms:created xsi:type="dcterms:W3CDTF">2022-06-22T05:08:49Z</dcterms:created>
  <dcterms:modified xsi:type="dcterms:W3CDTF">2022-06-26T08:48:40Z</dcterms:modified>
</cp:coreProperties>
</file>