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aravi\Desktop\"/>
    </mc:Choice>
  </mc:AlternateContent>
  <xr:revisionPtr revIDLastSave="0" documentId="13_ncr:1_{997CED86-F8C3-4520-A0F6-4B714E4A590C}" xr6:coauthVersionLast="45" xr6:coauthVersionMax="45" xr10:uidLastSave="{00000000-0000-0000-0000-000000000000}"/>
  <bookViews>
    <workbookView xWindow="15" yWindow="1095" windowWidth="28215" windowHeight="1377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4" l="1"/>
  <c r="E11" i="14"/>
  <c r="G10" i="15"/>
  <c r="E10" i="15"/>
  <c r="K10" i="11"/>
  <c r="K11" i="11"/>
  <c r="K12" i="11"/>
  <c r="K13" i="11"/>
  <c r="K14" i="11"/>
  <c r="K15" i="11"/>
  <c r="K9" i="11"/>
  <c r="K16" i="11" s="1"/>
  <c r="U9" i="11"/>
  <c r="U16" i="11" s="1"/>
  <c r="U10" i="11"/>
  <c r="U11" i="11"/>
  <c r="U12" i="11"/>
  <c r="U13" i="11"/>
  <c r="U14" i="11"/>
  <c r="U15" i="11"/>
  <c r="U8" i="11"/>
  <c r="Q16" i="10" l="1"/>
  <c r="S10" i="8"/>
  <c r="I10" i="8"/>
  <c r="G10" i="8"/>
  <c r="E10" i="8"/>
  <c r="K10" i="8"/>
  <c r="M10" i="8"/>
  <c r="O10" i="8"/>
  <c r="Q10" i="8"/>
  <c r="Q48" i="7"/>
  <c r="K48" i="7"/>
  <c r="M48" i="7"/>
  <c r="I48" i="7"/>
  <c r="S48" i="7"/>
  <c r="O48" i="7"/>
  <c r="S36" i="6"/>
  <c r="S8" i="6"/>
  <c r="S9" i="6"/>
  <c r="S10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12" i="6"/>
  <c r="S13" i="6"/>
  <c r="S14" i="6"/>
  <c r="S15" i="6"/>
  <c r="S16" i="6"/>
  <c r="S17" i="6"/>
  <c r="S11" i="6"/>
  <c r="I13" i="4"/>
  <c r="AK33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10" i="3"/>
  <c r="AK11" i="3"/>
  <c r="AK9" i="3"/>
  <c r="Y18" i="1"/>
  <c r="Y19" i="1" s="1"/>
  <c r="Y10" i="1"/>
  <c r="Y11" i="1"/>
  <c r="Y12" i="1"/>
  <c r="Y13" i="1"/>
  <c r="Y14" i="1"/>
  <c r="Y15" i="1"/>
  <c r="Y16" i="1"/>
  <c r="Y17" i="1"/>
  <c r="Y9" i="1"/>
  <c r="K33" i="13"/>
  <c r="G33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8" i="13"/>
  <c r="I33" i="13"/>
  <c r="C10" i="15" l="1"/>
  <c r="E33" i="13"/>
  <c r="Q36" i="12"/>
  <c r="O36" i="12"/>
  <c r="M36" i="12"/>
  <c r="K36" i="12"/>
  <c r="I36" i="12"/>
  <c r="G36" i="12"/>
  <c r="E36" i="12"/>
  <c r="C36" i="12"/>
  <c r="C16" i="11"/>
  <c r="S16" i="11"/>
  <c r="Q16" i="11"/>
  <c r="O16" i="11"/>
  <c r="M16" i="11"/>
  <c r="I16" i="11"/>
  <c r="G16" i="11"/>
  <c r="E16" i="11"/>
  <c r="I16" i="10"/>
  <c r="G16" i="10"/>
  <c r="E16" i="10"/>
  <c r="C16" i="10"/>
  <c r="K16" i="10"/>
  <c r="M16" i="10"/>
  <c r="O16" i="10"/>
  <c r="Q35" i="9"/>
  <c r="O35" i="9"/>
  <c r="M35" i="9"/>
  <c r="K35" i="9"/>
  <c r="I35" i="9"/>
  <c r="G35" i="9"/>
  <c r="E35" i="9"/>
  <c r="C35" i="9"/>
  <c r="Q36" i="6"/>
  <c r="O36" i="6"/>
  <c r="M36" i="6"/>
  <c r="K36" i="6"/>
  <c r="C13" i="4"/>
  <c r="K13" i="4"/>
  <c r="AI33" i="3"/>
  <c r="AG33" i="3"/>
  <c r="AC33" i="3"/>
  <c r="AA33" i="3"/>
  <c r="Y33" i="3"/>
  <c r="Y32" i="3"/>
  <c r="W33" i="3"/>
  <c r="U33" i="3"/>
  <c r="S33" i="3"/>
  <c r="Q33" i="3"/>
  <c r="O33" i="3"/>
  <c r="K10" i="2"/>
  <c r="C10" i="2"/>
  <c r="C19" i="1"/>
  <c r="E19" i="1"/>
  <c r="I19" i="1"/>
  <c r="M19" i="1"/>
  <c r="O19" i="1"/>
  <c r="Q19" i="1"/>
  <c r="W19" i="1"/>
  <c r="U19" i="1"/>
  <c r="K19" i="1"/>
  <c r="G19" i="1"/>
</calcChain>
</file>

<file path=xl/sharedStrings.xml><?xml version="1.0" encoding="utf-8"?>
<sst xmlns="http://schemas.openxmlformats.org/spreadsheetml/2006/main" count="938" uniqueCount="242">
  <si>
    <t>صندوق سرمایه‌گذاری با درآمد ثابت نگین سامان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</si>
  <si>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</si>
  <si>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</si>
  <si>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</si>
  <si>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</si>
  <si>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</si>
  <si>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</si>
  <si>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</si>
  <si>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</si>
  <si>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</si>
  <si>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</si>
  <si>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</si>
  <si>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</si>
  <si>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</si>
  <si>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</si>
  <si>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</si>
  <si>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</si>
  <si>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</si>
  <si>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پتروشیمی مارون</t>
  </si>
  <si>
    <t>تامین سرمایه خلیج فارس</t>
  </si>
  <si>
    <t>توسعه سامانه ی نرم افزاری نگین</t>
  </si>
  <si>
    <t>ریل پرداز نو آفرین</t>
  </si>
  <si>
    <t>سرمایه‌گذاری‌ ملی‌ایران‌</t>
  </si>
  <si>
    <t>سرمایه‌گذاری‌غدیر(هلدینگ‌</t>
  </si>
  <si>
    <t>صنایع شیمیایی کیمیاگران امروز</t>
  </si>
  <si>
    <t>صندوق س.آرمان سپهر آشنا-م</t>
  </si>
  <si>
    <t>تعداد اوراق تبعی</t>
  </si>
  <si>
    <t>قیمت اعمال</t>
  </si>
  <si>
    <t>تاریخ اعمال</t>
  </si>
  <si>
    <t>نرخ موثر</t>
  </si>
  <si>
    <t>اختیارف.ت. مارون-270739-020904</t>
  </si>
  <si>
    <t>1402/09/04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</si>
  <si>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</si>
  <si>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</si>
  <si>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</si>
  <si>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</si>
  <si>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</si>
  <si>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</si>
  <si>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</si>
  <si>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</si>
  <si>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</si>
  <si>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</si>
  <si>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</si>
  <si>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بله</t>
  </si>
  <si>
    <t>1400/10/15</t>
  </si>
  <si>
    <t>1404/10/15</t>
  </si>
  <si>
    <t>اجاره دومینو14040208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</si>
  <si>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</si>
  <si>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</si>
  <si>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</si>
  <si>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</si>
  <si>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</si>
  <si>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اسنادخزانه-م17بودجه99-010226</t>
  </si>
  <si>
    <t>1400/01/14</t>
  </si>
  <si>
    <t>1401/02/26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</si>
  <si>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</si>
  <si>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</si>
  <si>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</si>
  <si>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</si>
  <si>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</si>
  <si>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</si>
  <si>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</si>
  <si>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</si>
  <si>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</si>
  <si>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</si>
  <si>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</si>
  <si>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</si>
  <si>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</si>
  <si>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</si>
  <si>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</si>
  <si>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</si>
  <si>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</si>
  <si>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</si>
  <si>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</si>
  <si>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</si>
  <si>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</si>
  <si>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</si>
  <si>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</si>
  <si>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</si>
  <si>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</si>
  <si>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</si>
  <si>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</si>
  <si>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</si>
  <si>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</si>
  <si>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</si>
  <si>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</si>
  <si>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</si>
  <si>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</si>
  <si>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</si>
  <si>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</si>
  <si>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</si>
  <si>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</si>
  <si>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</si>
  <si>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</si>
  <si>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</si>
  <si>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</si>
  <si>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</si>
  <si>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</si>
  <si>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</si>
  <si>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>صکوک مرابحه دعبید12-3ماهه18%</t>
  </si>
  <si>
    <t>1400/12/25</t>
  </si>
  <si>
    <t>1404/12/24</t>
  </si>
  <si>
    <t>سلف موازی متانول بوشهر 025</t>
  </si>
  <si>
    <t>1400/12/24</t>
  </si>
  <si>
    <t>1402/12/24</t>
  </si>
  <si>
    <t>صکوک اجاره ملی412-6 ماهه18%</t>
  </si>
  <si>
    <t>1400/12/23</t>
  </si>
  <si>
    <t>1404/12/22</t>
  </si>
  <si>
    <t>اوراق مشارکت شرکت واحد اتوبوسرانی شهر کرج</t>
  </si>
  <si>
    <t>خیر</t>
  </si>
  <si>
    <t>1400/04/21</t>
  </si>
  <si>
    <t>1401/04/20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</si>
  <si>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</si>
  <si>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</si>
  <si>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</si>
  <si>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</si>
  <si>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</si>
  <si>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</si>
  <si>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</si>
  <si>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</si>
  <si>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</si>
  <si>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</si>
  <si>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</si>
  <si>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</si>
  <si>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</si>
  <si>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</si>
  <si>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</si>
  <si>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</si>
  <si>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</si>
  <si>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</si>
  <si>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</si>
  <si>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</si>
  <si>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</si>
  <si>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</si>
  <si>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</si>
  <si>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</si>
  <si>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</si>
  <si>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</si>
  <si>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</si>
  <si>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</si>
  <si>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</si>
  <si>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</si>
  <si>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</si>
  <si>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</si>
  <si>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</si>
  <si>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</si>
  <si>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</si>
  <si>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</si>
  <si>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</si>
  <si>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</si>
  <si>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</si>
  <si>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</si>
  <si>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895112134700001</t>
  </si>
  <si>
    <t>سپرده بلند مدت</t>
  </si>
  <si>
    <t>1399/05/14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</si>
  <si>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</si>
  <si>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</si>
  <si>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</si>
  <si>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</si>
  <si>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</si>
  <si>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</si>
  <si>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</si>
  <si>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</si>
  <si>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</si>
  <si>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</si>
  <si>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</si>
  <si>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</si>
  <si>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</si>
  <si>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آفریقا</t>
  </si>
  <si>
    <t>98038868</t>
  </si>
  <si>
    <t>1400/03/05</t>
  </si>
  <si>
    <t>بانک سامان قائم مقام</t>
  </si>
  <si>
    <t>866-112-13470000-1</t>
  </si>
  <si>
    <t>1400/07/21</t>
  </si>
  <si>
    <t>279-9012-14681876-5</t>
  </si>
  <si>
    <t>1400/09/17</t>
  </si>
  <si>
    <t>205-283-6681650-5</t>
  </si>
  <si>
    <t>1400/09/30</t>
  </si>
  <si>
    <t>205-283-6681650-6</t>
  </si>
  <si>
    <t>1400/10/07</t>
  </si>
  <si>
    <t>205-283-6681650-7</t>
  </si>
  <si>
    <t>1400/10/12</t>
  </si>
  <si>
    <t>205-283-6681650-8</t>
  </si>
  <si>
    <t>1400/10/13</t>
  </si>
  <si>
    <t>279-9012-14681876-6</t>
  </si>
  <si>
    <t>866-112-13470000-2</t>
  </si>
  <si>
    <t>279-9012-14681876-7</t>
  </si>
  <si>
    <t>1400/11/11</t>
  </si>
  <si>
    <t>051560304000000159</t>
  </si>
  <si>
    <t>1400/11/13</t>
  </si>
  <si>
    <t>279-9012-14681876-8</t>
  </si>
  <si>
    <t>1400/11/21</t>
  </si>
  <si>
    <t xml:space="preserve">موسسه اعتباری ملل شیراز </t>
  </si>
  <si>
    <t>051500304000000058</t>
  </si>
  <si>
    <t>1400/12/03</t>
  </si>
  <si>
    <t>279-9012-14681876-9</t>
  </si>
  <si>
    <t>1400/12/07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</si>
  <si>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</si>
  <si>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</si>
  <si>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</si>
  <si>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</si>
  <si>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</si>
  <si>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</si>
  <si>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</si>
  <si>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</si>
  <si>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</si>
  <si>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</si>
  <si>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کاردان14001113</t>
  </si>
  <si>
    <t>مرابحه عام دولت5-ش.خ 0010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</si>
  <si>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</si>
  <si>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</si>
  <si>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</si>
  <si>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</si>
  <si>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</si>
  <si>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</si>
  <si>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1400/11/09</t>
  </si>
  <si>
    <t>بهای فروش</t>
  </si>
  <si>
    <t>ارزش دفتری</t>
  </si>
  <si>
    <t>سود و زیان ناشی از تغییر قیمت</t>
  </si>
  <si>
    <t>سود و زیان ناشی از فروش</t>
  </si>
  <si>
    <t>تجلی توسعه معادن و فلزات</t>
  </si>
  <si>
    <t>اسنادخزانه-م18بودجه98-010614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</si>
  <si>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</si>
  <si>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</si>
  <si>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</si>
  <si>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</si>
  <si>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</si>
  <si>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</si>
  <si>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</si>
  <si>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</si>
  <si>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</si>
  <si>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</si>
  <si>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</si>
  <si>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</si>
  <si>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</si>
  <si>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</si>
  <si>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</si>
  <si>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</si>
  <si>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</si>
  <si>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
 دارایی‌های صندوق</t>
  </si>
  <si>
    <t>درصد به کل 
دارایی‌های صندوق</t>
  </si>
  <si>
    <t>1400/10/25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</si>
</sst>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69" formatCode="[$-3000401]#,##0"/>
  </numFmts>
  <fonts count="6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2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164" fontId="2" fillId="0" borderId="3" xfId="0" applyNumberFormat="1" applyFont="1" applyBorder="1"/>
    <xf numFmtId="0" fontId="2" fillId="0" borderId="0" xfId="0" applyFont="1" applyBorder="1"/>
    <xf numFmtId="16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10" fontId="2" fillId="0" borderId="0" xfId="1" applyNumberFormat="1" applyFont="1"/>
    <xf numFmtId="10" fontId="2" fillId="0" borderId="0" xfId="1" applyNumberFormat="1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10" fontId="2" fillId="0" borderId="3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169" fontId="2" fillId="0" borderId="0" xfId="0" applyNumberFormat="1" applyFont="1"/>
    <xf numFmtId="2" fontId="2" fillId="0" borderId="0" xfId="1" applyNumberFormat="1" applyFont="1"/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23"/>
  <sheetViews>
    <sheetView rightToLeft="1" tabSelected="1" view="pageBreakPreview" topLeftCell="B2" zoomScale="60" zoomScaleNormal="100" workbookViewId="0">
      <selection activeCell="W23" sqref="W23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4.85546875" style="1" bestFit="1" customWidth="1"/>
    <col min="16" max="16" width="1" style="1" customWidth="1"/>
    <col min="17" max="17" width="10.1406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5.28515625" style="1" customWidth="1"/>
    <col min="26" max="26" width="1" style="1" customWidth="1"/>
    <col min="27" max="27" width="14.5703125" style="1" bestFit="1" customWidth="1"/>
    <col min="28" max="16384" width="9.140625" style="1"/>
  </cols>
  <sheetData>
    <row r="2" spans="1:2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7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7" ht="27.75" x14ac:dyDescent="0.4">
      <c r="A6" s="29" t="s">
        <v>3</v>
      </c>
      <c r="C6" s="30" t="s">
        <v>4</v>
      </c>
      <c r="D6" s="30" t="s">
        <v>4</v>
      </c>
      <c r="E6" s="30" t="s">
        <v>4</v>
      </c>
      <c r="F6" s="30" t="s">
        <v>4</v>
      </c>
      <c r="G6" s="30" t="s">
        <v>4</v>
      </c>
      <c r="I6" s="30" t="s">
        <v>5</v>
      </c>
      <c r="J6" s="30" t="s">
        <v>5</v>
      </c>
      <c r="K6" s="30" t="s">
        <v>5</v>
      </c>
      <c r="L6" s="30" t="s">
        <v>5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  <c r="T6" s="30" t="s">
        <v>6</v>
      </c>
      <c r="U6" s="30" t="s">
        <v>6</v>
      </c>
      <c r="V6" s="30" t="s">
        <v>6</v>
      </c>
      <c r="W6" s="30" t="s">
        <v>6</v>
      </c>
      <c r="X6" s="30" t="s">
        <v>6</v>
      </c>
      <c r="Y6" s="30" t="s">
        <v>6</v>
      </c>
    </row>
    <row r="7" spans="1:27" ht="27.75" x14ac:dyDescent="0.4">
      <c r="A7" s="29" t="s">
        <v>3</v>
      </c>
      <c r="C7" s="29" t="s">
        <v>7</v>
      </c>
      <c r="E7" s="29" t="s">
        <v>8</v>
      </c>
      <c r="G7" s="29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32" t="s">
        <v>240</v>
      </c>
    </row>
    <row r="8" spans="1:27" ht="27.75" x14ac:dyDescent="0.4">
      <c r="A8" s="30" t="s">
        <v>3</v>
      </c>
      <c r="C8" s="30" t="s">
        <v>7</v>
      </c>
      <c r="E8" s="30" t="s">
        <v>8</v>
      </c>
      <c r="G8" s="30" t="s">
        <v>9</v>
      </c>
      <c r="I8" s="33" t="s">
        <v>7</v>
      </c>
      <c r="K8" s="33" t="s">
        <v>8</v>
      </c>
      <c r="M8" s="33" t="s">
        <v>7</v>
      </c>
      <c r="O8" s="33" t="s">
        <v>14</v>
      </c>
      <c r="Q8" s="30" t="s">
        <v>7</v>
      </c>
      <c r="S8" s="30" t="s">
        <v>12</v>
      </c>
      <c r="U8" s="30" t="s">
        <v>8</v>
      </c>
      <c r="W8" s="30" t="s">
        <v>9</v>
      </c>
      <c r="Y8" s="30" t="s">
        <v>13</v>
      </c>
    </row>
    <row r="9" spans="1:27" ht="18.75" x14ac:dyDescent="0.45">
      <c r="A9" s="2" t="s">
        <v>15</v>
      </c>
      <c r="C9" s="9">
        <v>38137</v>
      </c>
      <c r="D9" s="9"/>
      <c r="E9" s="9">
        <v>26720136</v>
      </c>
      <c r="F9" s="9"/>
      <c r="G9" s="9">
        <v>26537059.395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38137</v>
      </c>
      <c r="R9" s="9"/>
      <c r="S9" s="9">
        <v>700</v>
      </c>
      <c r="T9" s="9"/>
      <c r="U9" s="9">
        <v>26720136</v>
      </c>
      <c r="V9" s="9"/>
      <c r="W9" s="9">
        <v>26537059.395</v>
      </c>
      <c r="X9" s="4"/>
      <c r="Y9" s="23">
        <f>W9/33991419297265</f>
        <v>7.8069877467973843E-7</v>
      </c>
      <c r="AA9" s="22"/>
    </row>
    <row r="10" spans="1:27" ht="18.75" x14ac:dyDescent="0.45">
      <c r="A10" s="2" t="s">
        <v>17</v>
      </c>
      <c r="C10" s="9">
        <v>108054</v>
      </c>
      <c r="D10" s="9"/>
      <c r="E10" s="9">
        <v>54076054</v>
      </c>
      <c r="F10" s="9"/>
      <c r="G10" s="9">
        <v>53705539.350000001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108054</v>
      </c>
      <c r="R10" s="9"/>
      <c r="S10" s="9">
        <v>500</v>
      </c>
      <c r="T10" s="9"/>
      <c r="U10" s="9">
        <v>54076054</v>
      </c>
      <c r="V10" s="9"/>
      <c r="W10" s="9">
        <v>53705539.350000001</v>
      </c>
      <c r="X10" s="4"/>
      <c r="Y10" s="23">
        <f t="shared" ref="Y10:Y18" si="0">W10/33991419297265</f>
        <v>1.5799734303627983E-6</v>
      </c>
      <c r="AA10" s="22"/>
    </row>
    <row r="11" spans="1:27" ht="18.75" x14ac:dyDescent="0.45">
      <c r="A11" s="2" t="s">
        <v>18</v>
      </c>
      <c r="C11" s="9">
        <v>5487000</v>
      </c>
      <c r="D11" s="9"/>
      <c r="E11" s="9">
        <v>998293584900</v>
      </c>
      <c r="F11" s="9"/>
      <c r="G11" s="9">
        <v>1040734063198.8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5487000</v>
      </c>
      <c r="R11" s="9"/>
      <c r="S11" s="9">
        <v>193838</v>
      </c>
      <c r="T11" s="9"/>
      <c r="U11" s="9">
        <v>998293584900</v>
      </c>
      <c r="V11" s="9"/>
      <c r="W11" s="9">
        <v>1057260750819.3</v>
      </c>
      <c r="X11" s="4"/>
      <c r="Y11" s="23">
        <f t="shared" si="0"/>
        <v>3.1103754202589852E-2</v>
      </c>
      <c r="AA11" s="9"/>
    </row>
    <row r="12" spans="1:27" ht="18.75" x14ac:dyDescent="0.45">
      <c r="A12" s="2" t="s">
        <v>19</v>
      </c>
      <c r="C12" s="9">
        <v>25453</v>
      </c>
      <c r="D12" s="9"/>
      <c r="E12" s="9">
        <v>25476109</v>
      </c>
      <c r="F12" s="9"/>
      <c r="G12" s="9">
        <v>25301554.649999999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25453</v>
      </c>
      <c r="R12" s="9"/>
      <c r="S12" s="9">
        <v>1000</v>
      </c>
      <c r="T12" s="9"/>
      <c r="U12" s="9">
        <v>25476109</v>
      </c>
      <c r="V12" s="9"/>
      <c r="W12" s="9">
        <v>25301554.649999999</v>
      </c>
      <c r="X12" s="4"/>
      <c r="Y12" s="23">
        <f t="shared" si="0"/>
        <v>7.4435122666489537E-7</v>
      </c>
      <c r="AA12" s="22"/>
    </row>
    <row r="13" spans="1:27" ht="18.75" x14ac:dyDescent="0.45">
      <c r="A13" s="2" t="s">
        <v>20</v>
      </c>
      <c r="C13" s="9">
        <v>325402</v>
      </c>
      <c r="D13" s="9"/>
      <c r="E13" s="9">
        <v>2485071652</v>
      </c>
      <c r="F13" s="9"/>
      <c r="G13" s="9">
        <v>8442458896.4099998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325402</v>
      </c>
      <c r="R13" s="9"/>
      <c r="S13" s="9">
        <v>22850</v>
      </c>
      <c r="T13" s="9"/>
      <c r="U13" s="9">
        <v>2485071652</v>
      </c>
      <c r="V13" s="9"/>
      <c r="W13" s="9">
        <v>7391194857.585</v>
      </c>
      <c r="X13" s="4"/>
      <c r="Y13" s="23">
        <f t="shared" si="0"/>
        <v>2.1744296091160003E-4</v>
      </c>
      <c r="AA13" s="22"/>
    </row>
    <row r="14" spans="1:27" ht="18.75" x14ac:dyDescent="0.45">
      <c r="A14" s="2" t="s">
        <v>21</v>
      </c>
      <c r="C14" s="9">
        <v>1394767</v>
      </c>
      <c r="D14" s="9"/>
      <c r="E14" s="9">
        <v>4654374251</v>
      </c>
      <c r="F14" s="9"/>
      <c r="G14" s="9">
        <v>5002377035.9507999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1394767</v>
      </c>
      <c r="R14" s="9"/>
      <c r="S14" s="9">
        <v>3660</v>
      </c>
      <c r="T14" s="9"/>
      <c r="U14" s="9">
        <v>4654374251</v>
      </c>
      <c r="V14" s="9"/>
      <c r="W14" s="9">
        <v>5074473379.0410004</v>
      </c>
      <c r="X14" s="4"/>
      <c r="Y14" s="23">
        <f t="shared" si="0"/>
        <v>1.4928689310273372E-4</v>
      </c>
      <c r="AA14" s="22"/>
    </row>
    <row r="15" spans="1:27" ht="18.75" x14ac:dyDescent="0.45">
      <c r="A15" s="2" t="s">
        <v>22</v>
      </c>
      <c r="C15" s="9">
        <v>54360568</v>
      </c>
      <c r="D15" s="9"/>
      <c r="E15" s="9">
        <v>575570718550</v>
      </c>
      <c r="F15" s="9"/>
      <c r="G15" s="9">
        <v>481470762547.76398</v>
      </c>
      <c r="H15" s="9"/>
      <c r="I15" s="9">
        <v>1778834</v>
      </c>
      <c r="J15" s="9"/>
      <c r="K15" s="9">
        <v>15561666491</v>
      </c>
      <c r="L15" s="9"/>
      <c r="M15" s="9">
        <v>0</v>
      </c>
      <c r="N15" s="9"/>
      <c r="O15" s="9">
        <v>0</v>
      </c>
      <c r="P15" s="9"/>
      <c r="Q15" s="9">
        <v>56139402</v>
      </c>
      <c r="R15" s="9"/>
      <c r="S15" s="9">
        <v>9000</v>
      </c>
      <c r="T15" s="9"/>
      <c r="U15" s="9">
        <v>591132385041</v>
      </c>
      <c r="V15" s="9"/>
      <c r="W15" s="9">
        <v>502248353022.90002</v>
      </c>
      <c r="X15" s="4"/>
      <c r="Y15" s="23">
        <f t="shared" si="0"/>
        <v>1.47757393897145E-2</v>
      </c>
      <c r="AA15" s="22"/>
    </row>
    <row r="16" spans="1:27" ht="18.75" x14ac:dyDescent="0.45">
      <c r="A16" s="2" t="s">
        <v>23</v>
      </c>
      <c r="C16" s="9">
        <v>1800000</v>
      </c>
      <c r="D16" s="9"/>
      <c r="E16" s="9">
        <v>28880776307</v>
      </c>
      <c r="F16" s="9"/>
      <c r="G16" s="9">
        <v>22920804900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1800000</v>
      </c>
      <c r="R16" s="9"/>
      <c r="S16" s="9">
        <v>12650</v>
      </c>
      <c r="T16" s="9"/>
      <c r="U16" s="9">
        <v>28880776307</v>
      </c>
      <c r="V16" s="9"/>
      <c r="W16" s="9">
        <v>22634518500</v>
      </c>
      <c r="X16" s="4"/>
      <c r="Y16" s="23">
        <f t="shared" si="0"/>
        <v>6.6588918521037473E-4</v>
      </c>
      <c r="AA16" s="22"/>
    </row>
    <row r="17" spans="1:27" ht="18.75" x14ac:dyDescent="0.45">
      <c r="A17" s="2" t="s">
        <v>24</v>
      </c>
      <c r="C17" s="9">
        <v>303736</v>
      </c>
      <c r="D17" s="9"/>
      <c r="E17" s="9">
        <v>6171439382</v>
      </c>
      <c r="F17" s="9"/>
      <c r="G17" s="9">
        <v>8574777090.7200003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303736</v>
      </c>
      <c r="R17" s="9"/>
      <c r="S17" s="9">
        <v>30050</v>
      </c>
      <c r="T17" s="9"/>
      <c r="U17" s="9">
        <v>6171438096</v>
      </c>
      <c r="V17" s="9"/>
      <c r="W17" s="9">
        <v>9072959562.5400009</v>
      </c>
      <c r="X17" s="4"/>
      <c r="Y17" s="23">
        <f t="shared" si="0"/>
        <v>2.6691911518004856E-4</v>
      </c>
      <c r="AA17" s="22"/>
    </row>
    <row r="18" spans="1:27" ht="18.75" x14ac:dyDescent="0.45">
      <c r="A18" s="2" t="s">
        <v>25</v>
      </c>
      <c r="C18" s="9">
        <v>776660</v>
      </c>
      <c r="D18" s="9"/>
      <c r="E18" s="9">
        <v>99292763719</v>
      </c>
      <c r="F18" s="9"/>
      <c r="G18" s="9">
        <v>87549317707.259995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776660</v>
      </c>
      <c r="R18" s="9"/>
      <c r="S18" s="9">
        <v>110006</v>
      </c>
      <c r="T18" s="9"/>
      <c r="U18" s="9">
        <v>99292763719</v>
      </c>
      <c r="V18" s="9"/>
      <c r="W18" s="9">
        <v>85380763280.851501</v>
      </c>
      <c r="X18" s="4"/>
      <c r="Y18" s="23">
        <f t="shared" si="0"/>
        <v>2.5118328403463093E-3</v>
      </c>
      <c r="AA18" s="22"/>
    </row>
    <row r="19" spans="1:27" ht="18.75" thickBot="1" x14ac:dyDescent="0.45">
      <c r="C19" s="12">
        <f>SUM(C9:C18)</f>
        <v>64619777</v>
      </c>
      <c r="E19" s="14">
        <f>SUM(E9:E18)</f>
        <v>1715455001060</v>
      </c>
      <c r="G19" s="14">
        <f>SUM(G9:G18)</f>
        <v>1654800105530.2998</v>
      </c>
      <c r="I19" s="12">
        <f>SUM(I9:I18)</f>
        <v>1778834</v>
      </c>
      <c r="K19" s="12">
        <f>SUM(K9:K18)</f>
        <v>15561666491</v>
      </c>
      <c r="M19" s="14">
        <f>SUM(M9:M18)</f>
        <v>0</v>
      </c>
      <c r="O19" s="14">
        <f>SUM(O9:O18)</f>
        <v>0</v>
      </c>
      <c r="Q19" s="12">
        <f>SUM(Q9:Q18)</f>
        <v>66398611</v>
      </c>
      <c r="S19" s="13"/>
      <c r="U19" s="12">
        <f>SUM(U9:U18)</f>
        <v>1731016666265</v>
      </c>
      <c r="W19" s="14">
        <f>SUM(W9:W18)</f>
        <v>1689168557575.6128</v>
      </c>
      <c r="Y19" s="24">
        <f>SUM(Y9:Y18)</f>
        <v>4.9693969610487138E-2</v>
      </c>
    </row>
    <row r="20" spans="1:27" ht="18.75" thickTop="1" x14ac:dyDescent="0.4"/>
    <row r="21" spans="1:27" x14ac:dyDescent="0.4">
      <c r="U21" s="25"/>
    </row>
    <row r="22" spans="1:27" x14ac:dyDescent="0.4">
      <c r="U22" s="13"/>
      <c r="W22" s="3"/>
    </row>
    <row r="23" spans="1:27" x14ac:dyDescent="0.4">
      <c r="U23" s="25"/>
      <c r="W23" s="10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1"/>
  <sheetViews>
    <sheetView rightToLeft="1" topLeftCell="A4" workbookViewId="0">
      <selection activeCell="Q9" sqref="Q9:Q15"/>
    </sheetView>
  </sheetViews>
  <sheetFormatPr defaultRowHeight="18" x14ac:dyDescent="0.4"/>
  <cols>
    <col min="1" max="1" width="31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10.140625" style="1" bestFit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197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29" t="s">
        <v>3</v>
      </c>
      <c r="C6" s="30" t="s">
        <v>199</v>
      </c>
      <c r="D6" s="30" t="s">
        <v>199</v>
      </c>
      <c r="E6" s="30" t="s">
        <v>199</v>
      </c>
      <c r="F6" s="30" t="s">
        <v>199</v>
      </c>
      <c r="G6" s="30" t="s">
        <v>199</v>
      </c>
      <c r="H6" s="30" t="s">
        <v>199</v>
      </c>
      <c r="I6" s="30" t="s">
        <v>199</v>
      </c>
      <c r="K6" s="30" t="s">
        <v>200</v>
      </c>
      <c r="L6" s="30" t="s">
        <v>200</v>
      </c>
      <c r="M6" s="30" t="s">
        <v>200</v>
      </c>
      <c r="N6" s="30" t="s">
        <v>200</v>
      </c>
      <c r="O6" s="30" t="s">
        <v>200</v>
      </c>
      <c r="P6" s="30" t="s">
        <v>200</v>
      </c>
      <c r="Q6" s="30" t="s">
        <v>200</v>
      </c>
    </row>
    <row r="7" spans="1:17" ht="27.75" x14ac:dyDescent="0.4">
      <c r="A7" s="30" t="s">
        <v>3</v>
      </c>
      <c r="C7" s="33" t="s">
        <v>7</v>
      </c>
      <c r="E7" s="33" t="s">
        <v>216</v>
      </c>
      <c r="G7" s="33" t="s">
        <v>217</v>
      </c>
      <c r="I7" s="33" t="s">
        <v>219</v>
      </c>
      <c r="K7" s="33" t="s">
        <v>7</v>
      </c>
      <c r="M7" s="33" t="s">
        <v>216</v>
      </c>
      <c r="O7" s="33" t="s">
        <v>217</v>
      </c>
      <c r="Q7" s="33" t="s">
        <v>219</v>
      </c>
    </row>
    <row r="8" spans="1:17" ht="18.75" x14ac:dyDescent="0.45">
      <c r="A8" s="2" t="s">
        <v>220</v>
      </c>
      <c r="C8" s="8">
        <v>0</v>
      </c>
      <c r="D8" s="9"/>
      <c r="E8" s="9">
        <v>0</v>
      </c>
      <c r="F8" s="9"/>
      <c r="G8" s="9">
        <v>0</v>
      </c>
      <c r="H8" s="9"/>
      <c r="I8" s="9">
        <v>0</v>
      </c>
      <c r="J8" s="9"/>
      <c r="K8" s="9">
        <v>62000000</v>
      </c>
      <c r="L8" s="9"/>
      <c r="M8" s="9">
        <v>64835918160</v>
      </c>
      <c r="N8" s="9"/>
      <c r="O8" s="9">
        <v>61631100000</v>
      </c>
      <c r="P8" s="9"/>
      <c r="Q8" s="9">
        <v>3204818160</v>
      </c>
    </row>
    <row r="9" spans="1:17" ht="18.75" x14ac:dyDescent="0.45">
      <c r="A9" s="2" t="s">
        <v>207</v>
      </c>
      <c r="C9" s="8">
        <v>0</v>
      </c>
      <c r="D9" s="9"/>
      <c r="E9" s="9">
        <v>0</v>
      </c>
      <c r="F9" s="9"/>
      <c r="G9" s="9">
        <v>0</v>
      </c>
      <c r="H9" s="9"/>
      <c r="I9" s="9">
        <v>0</v>
      </c>
      <c r="J9" s="9"/>
      <c r="K9" s="9">
        <v>336280</v>
      </c>
      <c r="L9" s="9"/>
      <c r="M9" s="9">
        <v>336280000000</v>
      </c>
      <c r="N9" s="9"/>
      <c r="O9" s="9">
        <v>337621418904</v>
      </c>
      <c r="P9" s="9"/>
      <c r="Q9" s="9">
        <v>-1341418904</v>
      </c>
    </row>
    <row r="10" spans="1:17" ht="18.75" x14ac:dyDescent="0.45">
      <c r="A10" s="2" t="s">
        <v>221</v>
      </c>
      <c r="C10" s="8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20000</v>
      </c>
      <c r="L10" s="9"/>
      <c r="M10" s="9">
        <v>17866761063</v>
      </c>
      <c r="N10" s="9"/>
      <c r="O10" s="9">
        <v>17279920087</v>
      </c>
      <c r="P10" s="9"/>
      <c r="Q10" s="9">
        <v>586840976</v>
      </c>
    </row>
    <row r="11" spans="1:17" ht="18.75" x14ac:dyDescent="0.45">
      <c r="A11" s="2" t="s">
        <v>55</v>
      </c>
      <c r="C11" s="8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100000</v>
      </c>
      <c r="L11" s="9"/>
      <c r="M11" s="9">
        <v>70399939031</v>
      </c>
      <c r="N11" s="9"/>
      <c r="O11" s="9">
        <v>67437774687</v>
      </c>
      <c r="P11" s="9"/>
      <c r="Q11" s="9">
        <v>2962164341</v>
      </c>
    </row>
    <row r="12" spans="1:17" ht="18.75" x14ac:dyDescent="0.45">
      <c r="A12" s="2" t="s">
        <v>222</v>
      </c>
      <c r="C12" s="8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65410</v>
      </c>
      <c r="L12" s="9"/>
      <c r="M12" s="9">
        <v>45258341945</v>
      </c>
      <c r="N12" s="9"/>
      <c r="O12" s="9">
        <v>42966253904</v>
      </c>
      <c r="P12" s="9"/>
      <c r="Q12" s="9">
        <v>2292088041</v>
      </c>
    </row>
    <row r="13" spans="1:17" ht="18.75" x14ac:dyDescent="0.45">
      <c r="A13" s="2" t="s">
        <v>58</v>
      </c>
      <c r="C13" s="8">
        <v>0</v>
      </c>
      <c r="D13" s="9"/>
      <c r="E13" s="9">
        <v>0</v>
      </c>
      <c r="F13" s="9"/>
      <c r="G13" s="9">
        <v>0</v>
      </c>
      <c r="H13" s="9"/>
      <c r="I13" s="9">
        <v>0</v>
      </c>
      <c r="J13" s="9"/>
      <c r="K13" s="9">
        <v>100000</v>
      </c>
      <c r="L13" s="9"/>
      <c r="M13" s="9">
        <v>83684829380</v>
      </c>
      <c r="N13" s="9"/>
      <c r="O13" s="9">
        <v>79165648628</v>
      </c>
      <c r="P13" s="9"/>
      <c r="Q13" s="9">
        <v>4519180752</v>
      </c>
    </row>
    <row r="14" spans="1:17" ht="18.75" x14ac:dyDescent="0.45">
      <c r="A14" s="2" t="s">
        <v>208</v>
      </c>
      <c r="C14" s="8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1000</v>
      </c>
      <c r="L14" s="9"/>
      <c r="M14" s="9">
        <v>1000000000</v>
      </c>
      <c r="N14" s="9"/>
      <c r="O14" s="9">
        <v>999818750</v>
      </c>
      <c r="P14" s="9"/>
      <c r="Q14" s="9">
        <v>181250</v>
      </c>
    </row>
    <row r="15" spans="1:17" ht="18.75" x14ac:dyDescent="0.45">
      <c r="A15" s="2" t="s">
        <v>61</v>
      </c>
      <c r="C15" s="8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100000</v>
      </c>
      <c r="L15" s="9"/>
      <c r="M15" s="9">
        <v>55189995000</v>
      </c>
      <c r="N15" s="9"/>
      <c r="O15" s="9">
        <v>53306838624</v>
      </c>
      <c r="P15" s="9"/>
      <c r="Q15" s="9">
        <v>1883156376</v>
      </c>
    </row>
    <row r="16" spans="1:17" ht="18.75" thickBot="1" x14ac:dyDescent="0.45">
      <c r="C16" s="18">
        <f>SUM(C8:C15)</f>
        <v>0</v>
      </c>
      <c r="E16" s="14">
        <f>SUM(E8:E15)</f>
        <v>0</v>
      </c>
      <c r="G16" s="14">
        <f>SUM(G8:G15)</f>
        <v>0</v>
      </c>
      <c r="I16" s="14">
        <f>SUM(I8:I15)</f>
        <v>0</v>
      </c>
      <c r="K16" s="14">
        <f>SUM(K8:K15)</f>
        <v>62722690</v>
      </c>
      <c r="L16" s="4"/>
      <c r="M16" s="14">
        <f>SUM(M8:M15)</f>
        <v>674515784579</v>
      </c>
      <c r="N16" s="4"/>
      <c r="O16" s="14">
        <f>SUM(O8:O15)</f>
        <v>660408773584</v>
      </c>
      <c r="P16" s="4"/>
      <c r="Q16" s="14">
        <f>SUM(Q8:Q15)</f>
        <v>14107010992</v>
      </c>
    </row>
    <row r="17" spans="17:17" ht="18.75" thickTop="1" x14ac:dyDescent="0.4"/>
    <row r="18" spans="17:17" x14ac:dyDescent="0.4">
      <c r="Q18" s="38"/>
    </row>
    <row r="21" spans="17:17" x14ac:dyDescent="0.4">
      <c r="Q21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W18"/>
  <sheetViews>
    <sheetView rightToLeft="1" workbookViewId="0">
      <selection activeCell="A9" sqref="A9:XFD9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2.285156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2.2851562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3" ht="27.75" x14ac:dyDescent="0.4">
      <c r="A3" s="31" t="s">
        <v>197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3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23" ht="27.75" x14ac:dyDescent="0.4">
      <c r="A6" s="29" t="s">
        <v>3</v>
      </c>
      <c r="C6" s="30" t="s">
        <v>199</v>
      </c>
      <c r="D6" s="30" t="s">
        <v>199</v>
      </c>
      <c r="E6" s="30" t="s">
        <v>199</v>
      </c>
      <c r="F6" s="30" t="s">
        <v>199</v>
      </c>
      <c r="G6" s="30" t="s">
        <v>199</v>
      </c>
      <c r="H6" s="30" t="s">
        <v>199</v>
      </c>
      <c r="I6" s="30" t="s">
        <v>199</v>
      </c>
      <c r="J6" s="30" t="s">
        <v>199</v>
      </c>
      <c r="K6" s="30" t="s">
        <v>199</v>
      </c>
      <c r="M6" s="30" t="s">
        <v>200</v>
      </c>
      <c r="N6" s="30" t="s">
        <v>200</v>
      </c>
      <c r="O6" s="30" t="s">
        <v>200</v>
      </c>
      <c r="P6" s="30" t="s">
        <v>200</v>
      </c>
      <c r="Q6" s="30" t="s">
        <v>200</v>
      </c>
      <c r="R6" s="30" t="s">
        <v>200</v>
      </c>
      <c r="S6" s="30" t="s">
        <v>200</v>
      </c>
      <c r="T6" s="30" t="s">
        <v>200</v>
      </c>
      <c r="U6" s="30" t="s">
        <v>200</v>
      </c>
    </row>
    <row r="7" spans="1:23" ht="27.75" x14ac:dyDescent="0.4">
      <c r="A7" s="30" t="s">
        <v>3</v>
      </c>
      <c r="C7" s="33" t="s">
        <v>223</v>
      </c>
      <c r="E7" s="33" t="s">
        <v>224</v>
      </c>
      <c r="G7" s="33" t="s">
        <v>225</v>
      </c>
      <c r="I7" s="33" t="s">
        <v>130</v>
      </c>
      <c r="K7" s="33" t="s">
        <v>226</v>
      </c>
      <c r="M7" s="33" t="s">
        <v>223</v>
      </c>
      <c r="O7" s="33" t="s">
        <v>224</v>
      </c>
      <c r="Q7" s="33" t="s">
        <v>225</v>
      </c>
      <c r="S7" s="33" t="s">
        <v>130</v>
      </c>
      <c r="U7" s="33" t="s">
        <v>226</v>
      </c>
    </row>
    <row r="8" spans="1:23" ht="18.75" x14ac:dyDescent="0.45">
      <c r="A8" s="2" t="s">
        <v>220</v>
      </c>
      <c r="C8" s="9">
        <v>0</v>
      </c>
      <c r="D8" s="9"/>
      <c r="E8" s="9">
        <v>0</v>
      </c>
      <c r="F8" s="9"/>
      <c r="G8" s="9">
        <v>0</v>
      </c>
      <c r="H8" s="9"/>
      <c r="I8" s="9">
        <v>0</v>
      </c>
      <c r="J8" s="4"/>
      <c r="K8" s="4" t="s">
        <v>16</v>
      </c>
      <c r="L8" s="4"/>
      <c r="M8" s="9">
        <v>0</v>
      </c>
      <c r="N8" s="9"/>
      <c r="O8" s="9">
        <v>0</v>
      </c>
      <c r="P8" s="9"/>
      <c r="Q8" s="9">
        <v>3204818160</v>
      </c>
      <c r="R8" s="9"/>
      <c r="S8" s="9">
        <v>3204818160</v>
      </c>
      <c r="T8" s="4"/>
      <c r="U8" s="23">
        <f>S8/1358958490083</f>
        <v>2.3582899576309073E-3</v>
      </c>
      <c r="W8" s="3"/>
    </row>
    <row r="9" spans="1:23" ht="18.75" x14ac:dyDescent="0.45">
      <c r="A9" s="2" t="s">
        <v>23</v>
      </c>
      <c r="C9" s="9">
        <v>2985309005</v>
      </c>
      <c r="D9" s="9"/>
      <c r="E9" s="9">
        <v>-3350760681</v>
      </c>
      <c r="F9" s="9"/>
      <c r="G9" s="9">
        <v>0</v>
      </c>
      <c r="H9" s="9"/>
      <c r="I9" s="9">
        <v>-365451676</v>
      </c>
      <c r="J9" s="4"/>
      <c r="K9" s="23">
        <f>I9/462554511595</f>
        <v>-7.9007266568395171E-4</v>
      </c>
      <c r="L9" s="4"/>
      <c r="M9" s="9">
        <v>2985309005</v>
      </c>
      <c r="N9" s="9"/>
      <c r="O9" s="9">
        <v>-3521380298</v>
      </c>
      <c r="P9" s="9"/>
      <c r="Q9" s="9">
        <v>0</v>
      </c>
      <c r="R9" s="9"/>
      <c r="S9" s="9">
        <v>-536071293</v>
      </c>
      <c r="T9" s="4"/>
      <c r="U9" s="23">
        <f>S9/1358958490083</f>
        <v>-3.9447216152073845E-4</v>
      </c>
    </row>
    <row r="10" spans="1:23" ht="18.75" x14ac:dyDescent="0.45">
      <c r="A10" s="2" t="s">
        <v>20</v>
      </c>
      <c r="C10" s="9">
        <v>0</v>
      </c>
      <c r="D10" s="9"/>
      <c r="E10" s="9">
        <v>812279</v>
      </c>
      <c r="F10" s="9"/>
      <c r="G10" s="9">
        <v>0</v>
      </c>
      <c r="H10" s="9"/>
      <c r="I10" s="9">
        <v>812279</v>
      </c>
      <c r="J10" s="4"/>
      <c r="K10" s="23">
        <f t="shared" ref="K10:K15" si="0">I10/462554511595</f>
        <v>1.7560719431728495E-6</v>
      </c>
      <c r="L10" s="4"/>
      <c r="M10" s="9">
        <v>123585829</v>
      </c>
      <c r="N10" s="9"/>
      <c r="O10" s="9">
        <v>-32436876</v>
      </c>
      <c r="P10" s="9"/>
      <c r="Q10" s="9">
        <v>0</v>
      </c>
      <c r="R10" s="9"/>
      <c r="S10" s="9">
        <v>91148953</v>
      </c>
      <c r="T10" s="4"/>
      <c r="U10" s="23">
        <f>S10/1358958490083</f>
        <v>6.7072654290149049E-5</v>
      </c>
    </row>
    <row r="11" spans="1:23" ht="18.75" x14ac:dyDescent="0.45">
      <c r="A11" s="2" t="s">
        <v>18</v>
      </c>
      <c r="C11" s="9">
        <v>0</v>
      </c>
      <c r="D11" s="9"/>
      <c r="E11" s="9">
        <v>16526687621</v>
      </c>
      <c r="F11" s="9"/>
      <c r="G11" s="9">
        <v>0</v>
      </c>
      <c r="H11" s="9"/>
      <c r="I11" s="9">
        <v>16526687621</v>
      </c>
      <c r="J11" s="4"/>
      <c r="K11" s="23">
        <f t="shared" si="0"/>
        <v>3.5729167496414589E-2</v>
      </c>
      <c r="L11" s="4"/>
      <c r="M11" s="9">
        <v>0</v>
      </c>
      <c r="N11" s="9"/>
      <c r="O11" s="9">
        <v>49907324003</v>
      </c>
      <c r="P11" s="9"/>
      <c r="Q11" s="9">
        <v>0</v>
      </c>
      <c r="R11" s="9"/>
      <c r="S11" s="9">
        <v>49907324003</v>
      </c>
      <c r="T11" s="4"/>
      <c r="U11" s="23">
        <f>S11/1358958490083</f>
        <v>3.672468612337957E-2</v>
      </c>
    </row>
    <row r="12" spans="1:23" ht="18.75" x14ac:dyDescent="0.45">
      <c r="A12" s="2" t="s">
        <v>25</v>
      </c>
      <c r="C12" s="9">
        <v>0</v>
      </c>
      <c r="D12" s="9"/>
      <c r="E12" s="9">
        <v>110420766</v>
      </c>
      <c r="F12" s="9"/>
      <c r="G12" s="9">
        <v>0</v>
      </c>
      <c r="H12" s="9"/>
      <c r="I12" s="9">
        <v>110420766</v>
      </c>
      <c r="J12" s="4"/>
      <c r="K12" s="23">
        <f t="shared" si="0"/>
        <v>2.3871946599167838E-4</v>
      </c>
      <c r="L12" s="4"/>
      <c r="M12" s="9">
        <v>0</v>
      </c>
      <c r="N12" s="9"/>
      <c r="O12" s="9">
        <v>233578566</v>
      </c>
      <c r="P12" s="9"/>
      <c r="Q12" s="9">
        <v>0</v>
      </c>
      <c r="R12" s="9"/>
      <c r="S12" s="9">
        <v>233578566</v>
      </c>
      <c r="T12" s="4"/>
      <c r="U12" s="23">
        <f>S12/1358958490083</f>
        <v>1.7188057450212032E-4</v>
      </c>
    </row>
    <row r="13" spans="1:23" ht="18.75" x14ac:dyDescent="0.45">
      <c r="A13" s="2" t="s">
        <v>21</v>
      </c>
      <c r="C13" s="9">
        <v>0</v>
      </c>
      <c r="D13" s="9"/>
      <c r="E13" s="9">
        <v>72096344</v>
      </c>
      <c r="F13" s="9"/>
      <c r="G13" s="9">
        <v>0</v>
      </c>
      <c r="H13" s="9"/>
      <c r="I13" s="9">
        <v>72096344</v>
      </c>
      <c r="J13" s="4"/>
      <c r="K13" s="23">
        <f t="shared" si="0"/>
        <v>1.5586561625222147E-4</v>
      </c>
      <c r="L13" s="4"/>
      <c r="M13" s="9">
        <v>0</v>
      </c>
      <c r="N13" s="9"/>
      <c r="O13" s="9">
        <v>-1505704395</v>
      </c>
      <c r="P13" s="9"/>
      <c r="Q13" s="9">
        <v>0</v>
      </c>
      <c r="R13" s="9"/>
      <c r="S13" s="9">
        <v>-1505704395</v>
      </c>
      <c r="T13" s="4"/>
      <c r="U13" s="23">
        <f>S13/1358958490083</f>
        <v>-1.1079840966356797E-3</v>
      </c>
    </row>
    <row r="14" spans="1:23" ht="18.75" x14ac:dyDescent="0.45">
      <c r="A14" s="2" t="s">
        <v>24</v>
      </c>
      <c r="C14" s="9">
        <v>0</v>
      </c>
      <c r="D14" s="9"/>
      <c r="E14" s="9">
        <v>33903918</v>
      </c>
      <c r="F14" s="9"/>
      <c r="G14" s="9">
        <v>0</v>
      </c>
      <c r="H14" s="9"/>
      <c r="I14" s="9">
        <v>33903918</v>
      </c>
      <c r="J14" s="4"/>
      <c r="K14" s="23">
        <f t="shared" si="0"/>
        <v>7.3297129635793799E-5</v>
      </c>
      <c r="L14" s="4"/>
      <c r="M14" s="9">
        <v>0</v>
      </c>
      <c r="N14" s="9"/>
      <c r="O14" s="9">
        <v>60170887</v>
      </c>
      <c r="P14" s="9"/>
      <c r="Q14" s="9">
        <v>0</v>
      </c>
      <c r="R14" s="9"/>
      <c r="S14" s="9">
        <v>60170887</v>
      </c>
      <c r="T14" s="4"/>
      <c r="U14" s="23">
        <f>S14/1358958490083</f>
        <v>4.4277207463728336E-5</v>
      </c>
    </row>
    <row r="15" spans="1:23" ht="18.75" x14ac:dyDescent="0.45">
      <c r="A15" s="2" t="s">
        <v>22</v>
      </c>
      <c r="C15" s="9">
        <v>0</v>
      </c>
      <c r="D15" s="9"/>
      <c r="E15" s="9">
        <v>1010236409</v>
      </c>
      <c r="F15" s="9"/>
      <c r="G15" s="9">
        <v>0</v>
      </c>
      <c r="H15" s="9"/>
      <c r="I15" s="9">
        <v>1010236409</v>
      </c>
      <c r="J15" s="4"/>
      <c r="K15" s="23">
        <f t="shared" si="0"/>
        <v>2.184037521364693E-3</v>
      </c>
      <c r="L15" s="4"/>
      <c r="M15" s="9">
        <v>0</v>
      </c>
      <c r="N15" s="9"/>
      <c r="O15" s="9">
        <v>-5309550233</v>
      </c>
      <c r="P15" s="9"/>
      <c r="Q15" s="9">
        <v>0</v>
      </c>
      <c r="R15" s="9"/>
      <c r="S15" s="9">
        <v>-5309550233</v>
      </c>
      <c r="T15" s="4"/>
      <c r="U15" s="23">
        <f>S15/1358958490083</f>
        <v>-3.9070731532614457E-3</v>
      </c>
    </row>
    <row r="16" spans="1:23" ht="18.75" thickBot="1" x14ac:dyDescent="0.45">
      <c r="C16" s="14">
        <f>SUM(C8:C15)</f>
        <v>2985309005</v>
      </c>
      <c r="D16" s="4"/>
      <c r="E16" s="14">
        <f>SUM(E8:E15)</f>
        <v>14403396656</v>
      </c>
      <c r="F16" s="4"/>
      <c r="G16" s="14">
        <f>SUM(G8:G15)</f>
        <v>0</v>
      </c>
      <c r="H16" s="4"/>
      <c r="I16" s="14">
        <f>SUM(I8:I15)</f>
        <v>17388705661</v>
      </c>
      <c r="J16" s="4"/>
      <c r="K16" s="24">
        <f>SUM(K9:K15)</f>
        <v>3.7592770635918205E-2</v>
      </c>
      <c r="L16" s="4"/>
      <c r="M16" s="14">
        <f>SUM(M8:M15)</f>
        <v>3108894834</v>
      </c>
      <c r="N16" s="9"/>
      <c r="O16" s="14">
        <f>SUM(O8:O15)</f>
        <v>39832001654</v>
      </c>
      <c r="P16" s="9"/>
      <c r="Q16" s="14">
        <f>SUM(Q8:Q15)</f>
        <v>3204818160</v>
      </c>
      <c r="R16" s="9"/>
      <c r="S16" s="14">
        <f>SUM(S8:S15)</f>
        <v>46145714648</v>
      </c>
      <c r="T16" s="4"/>
      <c r="U16" s="24">
        <f>SUM(U8:U15)</f>
        <v>3.3956677105848612E-2</v>
      </c>
    </row>
    <row r="17" spans="19:19" ht="18.75" thickTop="1" x14ac:dyDescent="0.4"/>
    <row r="18" spans="19:19" x14ac:dyDescent="0.4">
      <c r="S18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17" right="0.22" top="0.74803149606299213" bottom="0.74803149606299213" header="0.31496062992125984" footer="0.31496062992125984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37"/>
  <sheetViews>
    <sheetView rightToLeft="1" workbookViewId="0">
      <selection activeCell="I16" sqref="I16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197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29" t="s">
        <v>201</v>
      </c>
      <c r="C6" s="30" t="s">
        <v>199</v>
      </c>
      <c r="D6" s="30" t="s">
        <v>199</v>
      </c>
      <c r="E6" s="30" t="s">
        <v>199</v>
      </c>
      <c r="F6" s="30" t="s">
        <v>199</v>
      </c>
      <c r="G6" s="30" t="s">
        <v>199</v>
      </c>
      <c r="H6" s="30" t="s">
        <v>199</v>
      </c>
      <c r="I6" s="30" t="s">
        <v>199</v>
      </c>
      <c r="K6" s="30" t="s">
        <v>200</v>
      </c>
      <c r="L6" s="30" t="s">
        <v>200</v>
      </c>
      <c r="M6" s="30" t="s">
        <v>200</v>
      </c>
      <c r="N6" s="30" t="s">
        <v>200</v>
      </c>
      <c r="O6" s="30" t="s">
        <v>200</v>
      </c>
      <c r="P6" s="30" t="s">
        <v>200</v>
      </c>
      <c r="Q6" s="30" t="s">
        <v>200</v>
      </c>
    </row>
    <row r="7" spans="1:17" ht="27.75" x14ac:dyDescent="0.4">
      <c r="A7" s="30" t="s">
        <v>201</v>
      </c>
      <c r="C7" s="33" t="s">
        <v>227</v>
      </c>
      <c r="E7" s="33" t="s">
        <v>224</v>
      </c>
      <c r="G7" s="33" t="s">
        <v>225</v>
      </c>
      <c r="I7" s="33" t="s">
        <v>228</v>
      </c>
      <c r="K7" s="33" t="s">
        <v>227</v>
      </c>
      <c r="M7" s="33" t="s">
        <v>224</v>
      </c>
      <c r="O7" s="33" t="s">
        <v>225</v>
      </c>
      <c r="Q7" s="33" t="s">
        <v>228</v>
      </c>
    </row>
    <row r="8" spans="1:17" ht="18.75" x14ac:dyDescent="0.45">
      <c r="A8" s="2" t="s">
        <v>207</v>
      </c>
      <c r="C8" s="8">
        <v>0</v>
      </c>
      <c r="D8" s="8"/>
      <c r="E8" s="8">
        <v>0</v>
      </c>
      <c r="F8" s="8"/>
      <c r="G8" s="8">
        <v>0</v>
      </c>
      <c r="H8" s="8"/>
      <c r="I8" s="8">
        <v>0</v>
      </c>
      <c r="J8" s="8"/>
      <c r="K8" s="8">
        <v>8054226563</v>
      </c>
      <c r="L8" s="8"/>
      <c r="M8" s="8">
        <v>0</v>
      </c>
      <c r="N8" s="8"/>
      <c r="O8" s="8">
        <v>-1341418904</v>
      </c>
      <c r="P8" s="8"/>
      <c r="Q8" s="8">
        <v>6712807659</v>
      </c>
    </row>
    <row r="9" spans="1:17" ht="18.75" x14ac:dyDescent="0.45">
      <c r="A9" s="2" t="s">
        <v>221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586840976</v>
      </c>
      <c r="P9" s="8"/>
      <c r="Q9" s="8">
        <v>586840976</v>
      </c>
    </row>
    <row r="10" spans="1:17" ht="18.75" x14ac:dyDescent="0.45">
      <c r="A10" s="2" t="s">
        <v>55</v>
      </c>
      <c r="C10" s="8">
        <v>0</v>
      </c>
      <c r="D10" s="8"/>
      <c r="E10" s="8">
        <v>1622397448</v>
      </c>
      <c r="F10" s="8"/>
      <c r="G10" s="8">
        <v>0</v>
      </c>
      <c r="H10" s="8"/>
      <c r="I10" s="8">
        <v>1622397448</v>
      </c>
      <c r="J10" s="8"/>
      <c r="K10" s="8">
        <v>0</v>
      </c>
      <c r="L10" s="8"/>
      <c r="M10" s="8">
        <v>6753041789</v>
      </c>
      <c r="N10" s="8"/>
      <c r="O10" s="8">
        <v>2962164344</v>
      </c>
      <c r="P10" s="8"/>
      <c r="Q10" s="8">
        <v>9715206133</v>
      </c>
    </row>
    <row r="11" spans="1:17" ht="18.75" x14ac:dyDescent="0.45">
      <c r="A11" s="2" t="s">
        <v>222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2292088041</v>
      </c>
      <c r="P11" s="8"/>
      <c r="Q11" s="8">
        <v>2292088041</v>
      </c>
    </row>
    <row r="12" spans="1:17" ht="18.75" x14ac:dyDescent="0.45">
      <c r="A12" s="2" t="s">
        <v>58</v>
      </c>
      <c r="C12" s="8">
        <v>0</v>
      </c>
      <c r="D12" s="8"/>
      <c r="E12" s="8">
        <v>428322353</v>
      </c>
      <c r="F12" s="8"/>
      <c r="G12" s="8">
        <v>0</v>
      </c>
      <c r="H12" s="8"/>
      <c r="I12" s="8">
        <v>428322353</v>
      </c>
      <c r="J12" s="8"/>
      <c r="K12" s="8">
        <v>0</v>
      </c>
      <c r="L12" s="8"/>
      <c r="M12" s="8">
        <v>1483831010</v>
      </c>
      <c r="N12" s="8"/>
      <c r="O12" s="8">
        <v>4519180752</v>
      </c>
      <c r="P12" s="8"/>
      <c r="Q12" s="8">
        <v>6003011762</v>
      </c>
    </row>
    <row r="13" spans="1:17" ht="18.75" x14ac:dyDescent="0.45">
      <c r="A13" s="2" t="s">
        <v>208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10684933</v>
      </c>
      <c r="L13" s="8"/>
      <c r="M13" s="8">
        <v>0</v>
      </c>
      <c r="N13" s="8"/>
      <c r="O13" s="8">
        <v>181250</v>
      </c>
      <c r="P13" s="8"/>
      <c r="Q13" s="8">
        <v>10866183</v>
      </c>
    </row>
    <row r="14" spans="1:17" ht="18.75" x14ac:dyDescent="0.45">
      <c r="A14" s="2" t="s">
        <v>61</v>
      </c>
      <c r="C14" s="8">
        <v>0</v>
      </c>
      <c r="D14" s="8"/>
      <c r="E14" s="8">
        <v>2760921893</v>
      </c>
      <c r="F14" s="8"/>
      <c r="G14" s="8">
        <v>0</v>
      </c>
      <c r="H14" s="8"/>
      <c r="I14" s="8">
        <v>2760921893</v>
      </c>
      <c r="J14" s="8"/>
      <c r="K14" s="8">
        <v>0</v>
      </c>
      <c r="L14" s="8"/>
      <c r="M14" s="8">
        <v>5889701745</v>
      </c>
      <c r="N14" s="8"/>
      <c r="O14" s="8">
        <v>1883156376</v>
      </c>
      <c r="P14" s="8"/>
      <c r="Q14" s="8">
        <v>7772858121</v>
      </c>
    </row>
    <row r="15" spans="1:17" ht="18.75" x14ac:dyDescent="0.45">
      <c r="A15" s="2" t="s">
        <v>87</v>
      </c>
      <c r="C15" s="8">
        <v>6731963891</v>
      </c>
      <c r="D15" s="8"/>
      <c r="E15" s="8">
        <v>-1380357764</v>
      </c>
      <c r="F15" s="8"/>
      <c r="G15" s="8">
        <v>0</v>
      </c>
      <c r="H15" s="8"/>
      <c r="I15" s="8">
        <v>5351606127</v>
      </c>
      <c r="J15" s="8"/>
      <c r="K15" s="8">
        <v>21043792241</v>
      </c>
      <c r="L15" s="8"/>
      <c r="M15" s="8">
        <v>5355356766</v>
      </c>
      <c r="N15" s="8"/>
      <c r="O15" s="8">
        <v>0</v>
      </c>
      <c r="P15" s="8"/>
      <c r="Q15" s="8">
        <v>26399149007</v>
      </c>
    </row>
    <row r="16" spans="1:17" ht="18.75" x14ac:dyDescent="0.45">
      <c r="A16" s="2" t="s">
        <v>73</v>
      </c>
      <c r="C16" s="8">
        <v>15441506850</v>
      </c>
      <c r="D16" s="8"/>
      <c r="E16" s="8">
        <v>5069081062</v>
      </c>
      <c r="F16" s="8"/>
      <c r="G16" s="8">
        <v>0</v>
      </c>
      <c r="H16" s="8"/>
      <c r="I16" s="8">
        <v>20510587912</v>
      </c>
      <c r="J16" s="8"/>
      <c r="K16" s="8">
        <v>46422480429</v>
      </c>
      <c r="L16" s="8"/>
      <c r="M16" s="8">
        <v>-3561354387</v>
      </c>
      <c r="N16" s="8"/>
      <c r="O16" s="8">
        <v>0</v>
      </c>
      <c r="P16" s="8"/>
      <c r="Q16" s="8">
        <v>42861126042</v>
      </c>
    </row>
    <row r="17" spans="1:17" ht="18.75" x14ac:dyDescent="0.45">
      <c r="A17" s="2" t="s">
        <v>76</v>
      </c>
      <c r="C17" s="8">
        <v>15242777946</v>
      </c>
      <c r="D17" s="8"/>
      <c r="E17" s="8">
        <v>5188659385</v>
      </c>
      <c r="F17" s="8"/>
      <c r="G17" s="8">
        <v>0</v>
      </c>
      <c r="H17" s="8"/>
      <c r="I17" s="8">
        <v>20431437331</v>
      </c>
      <c r="J17" s="8"/>
      <c r="K17" s="8">
        <v>45839175162</v>
      </c>
      <c r="L17" s="8"/>
      <c r="M17" s="8">
        <v>26758249188</v>
      </c>
      <c r="N17" s="8"/>
      <c r="O17" s="8">
        <v>0</v>
      </c>
      <c r="P17" s="8"/>
      <c r="Q17" s="8">
        <v>72597424350</v>
      </c>
    </row>
    <row r="18" spans="1:17" ht="18.75" x14ac:dyDescent="0.45">
      <c r="A18" s="2" t="s">
        <v>46</v>
      </c>
      <c r="C18" s="8">
        <v>2184827075</v>
      </c>
      <c r="D18" s="8"/>
      <c r="E18" s="8">
        <v>-3651389565</v>
      </c>
      <c r="F18" s="8"/>
      <c r="G18" s="8">
        <v>0</v>
      </c>
      <c r="H18" s="8"/>
      <c r="I18" s="8">
        <v>-1466562490</v>
      </c>
      <c r="J18" s="8"/>
      <c r="K18" s="8">
        <v>6762793378</v>
      </c>
      <c r="L18" s="8"/>
      <c r="M18" s="8">
        <v>2948843725</v>
      </c>
      <c r="N18" s="8"/>
      <c r="O18" s="8">
        <v>0</v>
      </c>
      <c r="P18" s="8"/>
      <c r="Q18" s="8">
        <v>9711637103</v>
      </c>
    </row>
    <row r="19" spans="1:17" ht="18.75" x14ac:dyDescent="0.45">
      <c r="A19" s="2" t="s">
        <v>99</v>
      </c>
      <c r="C19" s="8">
        <v>3773589041</v>
      </c>
      <c r="D19" s="8"/>
      <c r="E19" s="8">
        <v>-362500000</v>
      </c>
      <c r="F19" s="8"/>
      <c r="G19" s="8">
        <v>0</v>
      </c>
      <c r="H19" s="8"/>
      <c r="I19" s="8">
        <v>3411089041</v>
      </c>
      <c r="J19" s="8"/>
      <c r="K19" s="8">
        <v>3773589041</v>
      </c>
      <c r="L19" s="8"/>
      <c r="M19" s="8">
        <v>-362500000</v>
      </c>
      <c r="N19" s="8"/>
      <c r="O19" s="8">
        <v>0</v>
      </c>
      <c r="P19" s="8"/>
      <c r="Q19" s="8">
        <v>3411089041</v>
      </c>
    </row>
    <row r="20" spans="1:17" ht="18.75" x14ac:dyDescent="0.45">
      <c r="A20" s="2" t="s">
        <v>105</v>
      </c>
      <c r="C20" s="8">
        <v>180699211767</v>
      </c>
      <c r="D20" s="8"/>
      <c r="E20" s="8">
        <v>-1178125000</v>
      </c>
      <c r="F20" s="8"/>
      <c r="G20" s="8">
        <v>0</v>
      </c>
      <c r="H20" s="8"/>
      <c r="I20" s="8">
        <v>179521086767</v>
      </c>
      <c r="J20" s="8"/>
      <c r="K20" s="8">
        <v>180699211767</v>
      </c>
      <c r="L20" s="8"/>
      <c r="M20" s="8">
        <v>-1178125000</v>
      </c>
      <c r="N20" s="8"/>
      <c r="O20" s="8">
        <v>0</v>
      </c>
      <c r="P20" s="8"/>
      <c r="Q20" s="8">
        <v>179521086767</v>
      </c>
    </row>
    <row r="21" spans="1:17" ht="18.75" x14ac:dyDescent="0.45">
      <c r="A21" s="2" t="s">
        <v>42</v>
      </c>
      <c r="C21" s="8">
        <v>36301914696</v>
      </c>
      <c r="D21" s="8"/>
      <c r="E21" s="8">
        <v>0</v>
      </c>
      <c r="F21" s="8"/>
      <c r="G21" s="8">
        <v>0</v>
      </c>
      <c r="H21" s="8"/>
      <c r="I21" s="8">
        <v>36301914696</v>
      </c>
      <c r="J21" s="8"/>
      <c r="K21" s="8">
        <v>139700328928</v>
      </c>
      <c r="L21" s="8"/>
      <c r="M21" s="8">
        <v>-453125000</v>
      </c>
      <c r="N21" s="8"/>
      <c r="O21" s="8">
        <v>0</v>
      </c>
      <c r="P21" s="8"/>
      <c r="Q21" s="8">
        <v>139247203928</v>
      </c>
    </row>
    <row r="22" spans="1:17" ht="18.75" x14ac:dyDescent="0.45">
      <c r="A22" s="2" t="s">
        <v>84</v>
      </c>
      <c r="C22" s="8">
        <v>43140276408</v>
      </c>
      <c r="D22" s="8"/>
      <c r="E22" s="8">
        <v>-51590647500</v>
      </c>
      <c r="F22" s="8"/>
      <c r="G22" s="8">
        <v>0</v>
      </c>
      <c r="H22" s="8"/>
      <c r="I22" s="8">
        <v>-8450371092</v>
      </c>
      <c r="J22" s="8"/>
      <c r="K22" s="8">
        <v>128637701066</v>
      </c>
      <c r="L22" s="8"/>
      <c r="M22" s="8">
        <v>21404119800</v>
      </c>
      <c r="N22" s="8"/>
      <c r="O22" s="8">
        <v>0</v>
      </c>
      <c r="P22" s="8"/>
      <c r="Q22" s="8">
        <v>150041820866</v>
      </c>
    </row>
    <row r="23" spans="1:17" ht="18.75" x14ac:dyDescent="0.45">
      <c r="A23" s="2" t="s">
        <v>108</v>
      </c>
      <c r="C23" s="8">
        <v>28588438351</v>
      </c>
      <c r="D23" s="8"/>
      <c r="E23" s="8">
        <v>0</v>
      </c>
      <c r="F23" s="8"/>
      <c r="G23" s="8">
        <v>0</v>
      </c>
      <c r="H23" s="8"/>
      <c r="I23" s="8">
        <v>28588438351</v>
      </c>
      <c r="J23" s="8"/>
      <c r="K23" s="8">
        <v>87736931491</v>
      </c>
      <c r="L23" s="8"/>
      <c r="M23" s="8">
        <v>0</v>
      </c>
      <c r="N23" s="8"/>
      <c r="O23" s="8">
        <v>0</v>
      </c>
      <c r="P23" s="8"/>
      <c r="Q23" s="8">
        <v>87736931491</v>
      </c>
    </row>
    <row r="24" spans="1:17" ht="18.75" x14ac:dyDescent="0.45">
      <c r="A24" s="2" t="s">
        <v>112</v>
      </c>
      <c r="C24" s="8">
        <v>28602725404</v>
      </c>
      <c r="D24" s="8"/>
      <c r="E24" s="8">
        <v>0</v>
      </c>
      <c r="F24" s="8"/>
      <c r="G24" s="8">
        <v>0</v>
      </c>
      <c r="H24" s="8"/>
      <c r="I24" s="8">
        <v>28602725404</v>
      </c>
      <c r="J24" s="8"/>
      <c r="K24" s="8">
        <v>87780777964</v>
      </c>
      <c r="L24" s="8"/>
      <c r="M24" s="8">
        <v>0</v>
      </c>
      <c r="N24" s="8"/>
      <c r="O24" s="8">
        <v>0</v>
      </c>
      <c r="P24" s="8"/>
      <c r="Q24" s="8">
        <v>87780777964</v>
      </c>
    </row>
    <row r="25" spans="1:17" ht="18.75" x14ac:dyDescent="0.45">
      <c r="A25" s="2" t="s">
        <v>70</v>
      </c>
      <c r="C25" s="8">
        <v>1487048</v>
      </c>
      <c r="D25" s="8"/>
      <c r="E25" s="8">
        <v>0</v>
      </c>
      <c r="F25" s="8"/>
      <c r="G25" s="8">
        <v>0</v>
      </c>
      <c r="H25" s="8"/>
      <c r="I25" s="8">
        <v>1487048</v>
      </c>
      <c r="J25" s="8"/>
      <c r="K25" s="8">
        <v>4655426</v>
      </c>
      <c r="L25" s="8"/>
      <c r="M25" s="8">
        <v>0</v>
      </c>
      <c r="N25" s="8"/>
      <c r="O25" s="8">
        <v>0</v>
      </c>
      <c r="P25" s="8"/>
      <c r="Q25" s="8">
        <v>4655426</v>
      </c>
    </row>
    <row r="26" spans="1:17" ht="18.75" x14ac:dyDescent="0.45">
      <c r="A26" s="2" t="s">
        <v>81</v>
      </c>
      <c r="C26" s="8">
        <v>55978866</v>
      </c>
      <c r="D26" s="8"/>
      <c r="E26" s="8">
        <v>0</v>
      </c>
      <c r="F26" s="8"/>
      <c r="G26" s="8">
        <v>0</v>
      </c>
      <c r="H26" s="8"/>
      <c r="I26" s="8">
        <v>55978866</v>
      </c>
      <c r="J26" s="8"/>
      <c r="K26" s="8">
        <v>183556079</v>
      </c>
      <c r="L26" s="8"/>
      <c r="M26" s="8">
        <v>286947982</v>
      </c>
      <c r="N26" s="8"/>
      <c r="O26" s="8">
        <v>0</v>
      </c>
      <c r="P26" s="8"/>
      <c r="Q26" s="8">
        <v>470504061</v>
      </c>
    </row>
    <row r="27" spans="1:17" ht="18.75" x14ac:dyDescent="0.45">
      <c r="A27" s="2" t="s">
        <v>78</v>
      </c>
      <c r="C27" s="8">
        <v>20481152370</v>
      </c>
      <c r="D27" s="8"/>
      <c r="E27" s="8">
        <v>-45712556997</v>
      </c>
      <c r="F27" s="8"/>
      <c r="G27" s="8">
        <v>0</v>
      </c>
      <c r="H27" s="8"/>
      <c r="I27" s="8">
        <v>-25231404627</v>
      </c>
      <c r="J27" s="8"/>
      <c r="K27" s="8">
        <v>65702450727</v>
      </c>
      <c r="L27" s="8"/>
      <c r="M27" s="8">
        <v>-31138695788</v>
      </c>
      <c r="N27" s="8"/>
      <c r="O27" s="8">
        <v>0</v>
      </c>
      <c r="P27" s="8"/>
      <c r="Q27" s="8">
        <v>34563754939</v>
      </c>
    </row>
    <row r="28" spans="1:17" ht="18.75" x14ac:dyDescent="0.45">
      <c r="A28" s="2" t="s">
        <v>90</v>
      </c>
      <c r="C28" s="8">
        <v>21898198</v>
      </c>
      <c r="D28" s="8"/>
      <c r="E28" s="8">
        <v>0</v>
      </c>
      <c r="F28" s="8"/>
      <c r="G28" s="8">
        <v>0</v>
      </c>
      <c r="H28" s="8"/>
      <c r="I28" s="8">
        <v>21898198</v>
      </c>
      <c r="J28" s="8"/>
      <c r="K28" s="8">
        <v>65240719</v>
      </c>
      <c r="L28" s="8"/>
      <c r="M28" s="8">
        <v>0</v>
      </c>
      <c r="N28" s="8"/>
      <c r="O28" s="8">
        <v>0</v>
      </c>
      <c r="P28" s="8"/>
      <c r="Q28" s="8">
        <v>65240719</v>
      </c>
    </row>
    <row r="29" spans="1:17" ht="18.75" x14ac:dyDescent="0.45">
      <c r="A29" s="2" t="s">
        <v>49</v>
      </c>
      <c r="C29" s="8">
        <v>0</v>
      </c>
      <c r="D29" s="8"/>
      <c r="E29" s="8">
        <v>275886107</v>
      </c>
      <c r="F29" s="8"/>
      <c r="G29" s="8">
        <v>0</v>
      </c>
      <c r="H29" s="8"/>
      <c r="I29" s="8">
        <v>275886107</v>
      </c>
      <c r="J29" s="8"/>
      <c r="K29" s="8">
        <v>0</v>
      </c>
      <c r="L29" s="8"/>
      <c r="M29" s="8">
        <v>831672895</v>
      </c>
      <c r="N29" s="8"/>
      <c r="O29" s="8">
        <v>0</v>
      </c>
      <c r="P29" s="8"/>
      <c r="Q29" s="8">
        <v>831672895</v>
      </c>
    </row>
    <row r="30" spans="1:17" ht="18.75" x14ac:dyDescent="0.45">
      <c r="A30" s="2" t="s">
        <v>64</v>
      </c>
      <c r="C30" s="8">
        <v>0</v>
      </c>
      <c r="D30" s="8"/>
      <c r="E30" s="8">
        <v>536973956</v>
      </c>
      <c r="F30" s="8"/>
      <c r="G30" s="8">
        <v>0</v>
      </c>
      <c r="H30" s="8"/>
      <c r="I30" s="8">
        <v>536973956</v>
      </c>
      <c r="J30" s="8"/>
      <c r="K30" s="8">
        <v>0</v>
      </c>
      <c r="L30" s="8"/>
      <c r="M30" s="8">
        <v>2709708776</v>
      </c>
      <c r="N30" s="8"/>
      <c r="O30" s="8">
        <v>0</v>
      </c>
      <c r="P30" s="8"/>
      <c r="Q30" s="8">
        <v>2709708776</v>
      </c>
    </row>
    <row r="31" spans="1:17" ht="18.75" x14ac:dyDescent="0.45">
      <c r="A31" s="2" t="s">
        <v>67</v>
      </c>
      <c r="C31" s="8">
        <v>0</v>
      </c>
      <c r="D31" s="8"/>
      <c r="E31" s="8">
        <v>684428325</v>
      </c>
      <c r="F31" s="8"/>
      <c r="G31" s="8">
        <v>0</v>
      </c>
      <c r="H31" s="8"/>
      <c r="I31" s="8">
        <v>684428325</v>
      </c>
      <c r="J31" s="8"/>
      <c r="K31" s="8">
        <v>0</v>
      </c>
      <c r="L31" s="8"/>
      <c r="M31" s="8">
        <v>2647122674</v>
      </c>
      <c r="N31" s="8"/>
      <c r="O31" s="8">
        <v>0</v>
      </c>
      <c r="P31" s="8"/>
      <c r="Q31" s="8">
        <v>2647122674</v>
      </c>
    </row>
    <row r="32" spans="1:17" ht="18.75" x14ac:dyDescent="0.45">
      <c r="A32" s="2" t="s">
        <v>52</v>
      </c>
      <c r="C32" s="8">
        <v>0</v>
      </c>
      <c r="D32" s="8"/>
      <c r="E32" s="8">
        <v>351456287</v>
      </c>
      <c r="F32" s="8"/>
      <c r="G32" s="8">
        <v>0</v>
      </c>
      <c r="H32" s="8"/>
      <c r="I32" s="8">
        <v>351456287</v>
      </c>
      <c r="J32" s="8"/>
      <c r="K32" s="8">
        <v>0</v>
      </c>
      <c r="L32" s="8"/>
      <c r="M32" s="8">
        <v>425943387</v>
      </c>
      <c r="N32" s="8"/>
      <c r="O32" s="8">
        <v>0</v>
      </c>
      <c r="P32" s="8"/>
      <c r="Q32" s="8">
        <v>425943387</v>
      </c>
    </row>
    <row r="33" spans="1:17" ht="18.75" x14ac:dyDescent="0.45">
      <c r="A33" s="2" t="s">
        <v>93</v>
      </c>
      <c r="C33" s="8">
        <v>0</v>
      </c>
      <c r="D33" s="8"/>
      <c r="E33" s="8">
        <v>-3204359403</v>
      </c>
      <c r="F33" s="8"/>
      <c r="G33" s="8">
        <v>0</v>
      </c>
      <c r="H33" s="8"/>
      <c r="I33" s="8">
        <v>-3204359403</v>
      </c>
      <c r="J33" s="8"/>
      <c r="K33" s="8">
        <v>0</v>
      </c>
      <c r="L33" s="8"/>
      <c r="M33" s="8">
        <v>12892812673</v>
      </c>
      <c r="N33" s="8"/>
      <c r="O33" s="8">
        <v>0</v>
      </c>
      <c r="P33" s="8"/>
      <c r="Q33" s="8">
        <v>12892812679</v>
      </c>
    </row>
    <row r="34" spans="1:17" ht="18.75" x14ac:dyDescent="0.45">
      <c r="A34" s="2" t="s">
        <v>96</v>
      </c>
      <c r="C34" s="8">
        <v>0</v>
      </c>
      <c r="D34" s="8"/>
      <c r="E34" s="8">
        <v>4947011</v>
      </c>
      <c r="F34" s="8"/>
      <c r="G34" s="8">
        <v>0</v>
      </c>
      <c r="H34" s="8"/>
      <c r="I34" s="8">
        <v>4947011</v>
      </c>
      <c r="J34" s="8"/>
      <c r="K34" s="8">
        <v>0</v>
      </c>
      <c r="L34" s="8"/>
      <c r="M34" s="8">
        <v>14996919</v>
      </c>
      <c r="N34" s="8"/>
      <c r="O34" s="8">
        <v>0</v>
      </c>
      <c r="P34" s="8"/>
      <c r="Q34" s="8">
        <v>14996919</v>
      </c>
    </row>
    <row r="35" spans="1:17" ht="18.75" x14ac:dyDescent="0.45">
      <c r="A35" s="2" t="s">
        <v>102</v>
      </c>
      <c r="C35" s="8">
        <v>0</v>
      </c>
      <c r="D35" s="8"/>
      <c r="E35" s="8">
        <v>-2539811814</v>
      </c>
      <c r="F35" s="8"/>
      <c r="G35" s="8">
        <v>0</v>
      </c>
      <c r="H35" s="8"/>
      <c r="I35" s="8">
        <v>-2539811814</v>
      </c>
      <c r="J35" s="8"/>
      <c r="K35" s="8">
        <v>0</v>
      </c>
      <c r="L35" s="8"/>
      <c r="M35" s="8">
        <v>-2539811814</v>
      </c>
      <c r="N35" s="8"/>
      <c r="O35" s="8">
        <v>0</v>
      </c>
      <c r="P35" s="8"/>
      <c r="Q35" s="8">
        <v>-2539811814</v>
      </c>
    </row>
    <row r="36" spans="1:17" ht="18.75" thickBot="1" x14ac:dyDescent="0.45">
      <c r="C36" s="18">
        <f>SUM(C8:C35)</f>
        <v>381267747911</v>
      </c>
      <c r="D36" s="8"/>
      <c r="E36" s="18">
        <f>SUM(E8:E35)</f>
        <v>-92696674216</v>
      </c>
      <c r="F36" s="8"/>
      <c r="G36" s="18">
        <f>SUM(G8:G35)</f>
        <v>0</v>
      </c>
      <c r="H36" s="8"/>
      <c r="I36" s="18">
        <f>SUM(I8:I35)</f>
        <v>288571073695</v>
      </c>
      <c r="J36" s="8"/>
      <c r="K36" s="18">
        <f>SUM(K8:K35)</f>
        <v>822417595914</v>
      </c>
      <c r="L36" s="8"/>
      <c r="M36" s="18">
        <f>SUM(M8:M35)</f>
        <v>51168737340</v>
      </c>
      <c r="N36" s="8"/>
      <c r="O36" s="18">
        <f>SUM(O8:O35)</f>
        <v>10902192835</v>
      </c>
      <c r="P36" s="8"/>
      <c r="Q36" s="18">
        <f>SUM(Q8:Q35)</f>
        <v>884488526095</v>
      </c>
    </row>
    <row r="37" spans="1:17" ht="18.75" thickTop="1" x14ac:dyDescent="0.4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17" right="0.28999999999999998" top="0.42" bottom="0.5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7"/>
  <sheetViews>
    <sheetView rightToLeft="1" topLeftCell="A4" workbookViewId="0">
      <selection activeCell="A7" sqref="A7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4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7.75" x14ac:dyDescent="0.4">
      <c r="A3" s="31" t="s">
        <v>197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ht="27.75" x14ac:dyDescent="0.4">
      <c r="A6" s="30" t="s">
        <v>229</v>
      </c>
      <c r="B6" s="30" t="s">
        <v>229</v>
      </c>
      <c r="C6" s="30" t="s">
        <v>229</v>
      </c>
      <c r="E6" s="30" t="s">
        <v>199</v>
      </c>
      <c r="F6" s="30" t="s">
        <v>199</v>
      </c>
      <c r="G6" s="30" t="s">
        <v>199</v>
      </c>
      <c r="I6" s="30" t="s">
        <v>200</v>
      </c>
      <c r="J6" s="30" t="s">
        <v>200</v>
      </c>
      <c r="K6" s="30" t="s">
        <v>200</v>
      </c>
    </row>
    <row r="7" spans="1:11" ht="27.75" x14ac:dyDescent="0.4">
      <c r="A7" s="33" t="s">
        <v>230</v>
      </c>
      <c r="C7" s="30" t="s">
        <v>127</v>
      </c>
      <c r="E7" s="33" t="s">
        <v>231</v>
      </c>
      <c r="G7" s="30" t="s">
        <v>232</v>
      </c>
      <c r="I7" s="33" t="s">
        <v>231</v>
      </c>
      <c r="K7" s="33" t="s">
        <v>232</v>
      </c>
    </row>
    <row r="8" spans="1:11" ht="18.75" x14ac:dyDescent="0.45">
      <c r="A8" s="2" t="s">
        <v>123</v>
      </c>
      <c r="C8" s="1" t="s">
        <v>206</v>
      </c>
      <c r="E8" s="7">
        <v>1133150684</v>
      </c>
      <c r="F8" s="6"/>
      <c r="G8" s="20">
        <f>E8/146684984502*100</f>
        <v>0.77250625743806101</v>
      </c>
      <c r="H8" s="6"/>
      <c r="I8" s="7">
        <v>35127671204</v>
      </c>
      <c r="K8" s="20">
        <f>I8/417674103124*100</f>
        <v>8.4103062510368805</v>
      </c>
    </row>
    <row r="9" spans="1:11" ht="18.75" x14ac:dyDescent="0.45">
      <c r="A9" s="2" t="s">
        <v>133</v>
      </c>
      <c r="C9" s="1" t="s">
        <v>134</v>
      </c>
      <c r="E9" s="7">
        <v>1066</v>
      </c>
      <c r="F9" s="6"/>
      <c r="G9" s="20">
        <f t="shared" ref="G9:G32" si="0">E9/146684984502*100</f>
        <v>7.267274176829364E-7</v>
      </c>
      <c r="H9" s="6"/>
      <c r="I9" s="7">
        <v>3184</v>
      </c>
      <c r="K9" s="20">
        <f t="shared" ref="K9:K32" si="1">I9/417674103124*100</f>
        <v>7.623168341501717E-7</v>
      </c>
    </row>
    <row r="10" spans="1:11" ht="18.75" x14ac:dyDescent="0.45">
      <c r="A10" s="2" t="s">
        <v>141</v>
      </c>
      <c r="C10" s="1" t="s">
        <v>143</v>
      </c>
      <c r="E10" s="7">
        <v>1304637</v>
      </c>
      <c r="F10" s="6"/>
      <c r="G10" s="20">
        <f t="shared" si="0"/>
        <v>8.8941414448744181E-4</v>
      </c>
      <c r="H10" s="6"/>
      <c r="I10" s="7">
        <v>27689319</v>
      </c>
      <c r="K10" s="20">
        <f t="shared" si="1"/>
        <v>6.6294076632707911E-3</v>
      </c>
    </row>
    <row r="11" spans="1:11" ht="18.75" x14ac:dyDescent="0.45">
      <c r="A11" s="2" t="s">
        <v>144</v>
      </c>
      <c r="C11" s="1" t="s">
        <v>145</v>
      </c>
      <c r="E11" s="7">
        <v>5936</v>
      </c>
      <c r="F11" s="6"/>
      <c r="G11" s="20">
        <f t="shared" si="0"/>
        <v>4.0467673089736495E-6</v>
      </c>
      <c r="H11" s="6"/>
      <c r="I11" s="7">
        <v>12629</v>
      </c>
      <c r="K11" s="20">
        <f t="shared" si="1"/>
        <v>3.0236492771615949E-6</v>
      </c>
    </row>
    <row r="12" spans="1:11" ht="18.75" x14ac:dyDescent="0.45">
      <c r="A12" s="2" t="s">
        <v>146</v>
      </c>
      <c r="C12" s="1" t="s">
        <v>147</v>
      </c>
      <c r="E12" s="7">
        <v>3103</v>
      </c>
      <c r="F12" s="6"/>
      <c r="G12" s="20">
        <f t="shared" si="0"/>
        <v>2.115417614512337E-6</v>
      </c>
      <c r="H12" s="6"/>
      <c r="I12" s="7">
        <v>9234</v>
      </c>
      <c r="K12" s="20">
        <f t="shared" si="1"/>
        <v>2.2108145874819992E-6</v>
      </c>
    </row>
    <row r="13" spans="1:11" ht="18.75" x14ac:dyDescent="0.45">
      <c r="A13" s="2" t="s">
        <v>144</v>
      </c>
      <c r="C13" s="1" t="s">
        <v>152</v>
      </c>
      <c r="E13" s="7">
        <v>3818465728</v>
      </c>
      <c r="F13" s="6"/>
      <c r="G13" s="20">
        <f t="shared" si="0"/>
        <v>2.6031742382929024</v>
      </c>
      <c r="H13" s="6"/>
      <c r="I13" s="7">
        <v>11718739648</v>
      </c>
      <c r="K13" s="20">
        <f t="shared" si="1"/>
        <v>2.8057137276047288</v>
      </c>
    </row>
    <row r="14" spans="1:11" ht="18.75" x14ac:dyDescent="0.45">
      <c r="A14" s="2" t="s">
        <v>144</v>
      </c>
      <c r="C14" s="1" t="s">
        <v>155</v>
      </c>
      <c r="E14" s="7">
        <v>2113424648</v>
      </c>
      <c r="F14" s="6"/>
      <c r="G14" s="20">
        <f t="shared" si="0"/>
        <v>1.4407914042293701</v>
      </c>
      <c r="H14" s="6"/>
      <c r="I14" s="7">
        <v>6486027368</v>
      </c>
      <c r="K14" s="20">
        <f t="shared" si="1"/>
        <v>1.5528919124953298</v>
      </c>
    </row>
    <row r="15" spans="1:11" ht="18.75" x14ac:dyDescent="0.45">
      <c r="A15" s="2" t="s">
        <v>144</v>
      </c>
      <c r="C15" s="1" t="s">
        <v>157</v>
      </c>
      <c r="E15" s="7">
        <v>1759068486</v>
      </c>
      <c r="F15" s="6"/>
      <c r="G15" s="20">
        <f t="shared" si="0"/>
        <v>1.1992151016493551</v>
      </c>
      <c r="H15" s="6"/>
      <c r="I15" s="7">
        <v>5398520526</v>
      </c>
      <c r="K15" s="20">
        <f t="shared" si="1"/>
        <v>1.2925198104507034</v>
      </c>
    </row>
    <row r="16" spans="1:11" ht="18.75" x14ac:dyDescent="0.45">
      <c r="A16" s="2" t="s">
        <v>159</v>
      </c>
      <c r="C16" s="1" t="s">
        <v>160</v>
      </c>
      <c r="E16" s="7">
        <v>18804462</v>
      </c>
      <c r="F16" s="6"/>
      <c r="G16" s="20">
        <f t="shared" si="0"/>
        <v>1.2819622992661263E-2</v>
      </c>
      <c r="H16" s="6"/>
      <c r="I16" s="7">
        <v>45755737</v>
      </c>
      <c r="K16" s="20">
        <f t="shared" si="1"/>
        <v>1.0954889627527598E-2</v>
      </c>
    </row>
    <row r="17" spans="1:11" ht="18.75" x14ac:dyDescent="0.45">
      <c r="A17" s="2" t="s">
        <v>162</v>
      </c>
      <c r="C17" s="1" t="s">
        <v>163</v>
      </c>
      <c r="E17" s="7">
        <v>6561</v>
      </c>
      <c r="F17" s="6"/>
      <c r="G17" s="20">
        <f t="shared" si="0"/>
        <v>4.4728504572399112E-6</v>
      </c>
      <c r="H17" s="6"/>
      <c r="I17" s="7">
        <v>17846</v>
      </c>
      <c r="K17" s="20">
        <f t="shared" si="1"/>
        <v>4.2727092406545111E-6</v>
      </c>
    </row>
    <row r="18" spans="1:11" ht="18.75" x14ac:dyDescent="0.45">
      <c r="A18" s="2" t="s">
        <v>165</v>
      </c>
      <c r="C18" s="1" t="s">
        <v>166</v>
      </c>
      <c r="E18" s="7">
        <v>0</v>
      </c>
      <c r="F18" s="6"/>
      <c r="G18" s="20">
        <f t="shared" si="0"/>
        <v>0</v>
      </c>
      <c r="H18" s="6"/>
      <c r="I18" s="7">
        <v>14280</v>
      </c>
      <c r="K18" s="20">
        <f t="shared" si="1"/>
        <v>3.4189335400956187E-6</v>
      </c>
    </row>
    <row r="19" spans="1:11" ht="18.75" x14ac:dyDescent="0.45">
      <c r="A19" s="2" t="s">
        <v>168</v>
      </c>
      <c r="C19" s="1" t="s">
        <v>169</v>
      </c>
      <c r="E19" s="7">
        <v>715068486</v>
      </c>
      <c r="F19" s="6"/>
      <c r="G19" s="20">
        <f t="shared" si="0"/>
        <v>0.4874858107853911</v>
      </c>
      <c r="H19" s="6"/>
      <c r="I19" s="7">
        <v>2194520526</v>
      </c>
      <c r="K19" s="20">
        <f t="shared" si="1"/>
        <v>0.52541455397546777</v>
      </c>
    </row>
    <row r="20" spans="1:11" ht="18.75" x14ac:dyDescent="0.45">
      <c r="A20" s="2" t="s">
        <v>171</v>
      </c>
      <c r="C20" s="1" t="s">
        <v>172</v>
      </c>
      <c r="E20" s="7">
        <v>1929894526</v>
      </c>
      <c r="F20" s="6"/>
      <c r="G20" s="20">
        <f t="shared" si="0"/>
        <v>1.3156728567358484</v>
      </c>
      <c r="H20" s="6"/>
      <c r="I20" s="7">
        <v>11464141066</v>
      </c>
      <c r="K20" s="20">
        <f t="shared" si="1"/>
        <v>2.7447574509058081</v>
      </c>
    </row>
    <row r="21" spans="1:11" ht="18.75" x14ac:dyDescent="0.45">
      <c r="A21" s="2" t="s">
        <v>159</v>
      </c>
      <c r="C21" s="1" t="s">
        <v>174</v>
      </c>
      <c r="E21" s="7">
        <v>4158904091</v>
      </c>
      <c r="F21" s="6"/>
      <c r="G21" s="20">
        <f t="shared" si="0"/>
        <v>2.8352623174891458</v>
      </c>
      <c r="H21" s="6"/>
      <c r="I21" s="7">
        <v>37550684877</v>
      </c>
      <c r="K21" s="20">
        <f t="shared" si="1"/>
        <v>8.9904268893232935</v>
      </c>
    </row>
    <row r="22" spans="1:11" ht="18.75" x14ac:dyDescent="0.45">
      <c r="A22" s="2" t="s">
        <v>165</v>
      </c>
      <c r="C22" s="1" t="s">
        <v>176</v>
      </c>
      <c r="E22" s="7">
        <v>1247671225</v>
      </c>
      <c r="F22" s="6"/>
      <c r="G22" s="20">
        <f t="shared" si="0"/>
        <v>0.85057869367875771</v>
      </c>
      <c r="H22" s="6"/>
      <c r="I22" s="7">
        <v>12163287653</v>
      </c>
      <c r="K22" s="20">
        <f t="shared" si="1"/>
        <v>2.9121479071899596</v>
      </c>
    </row>
    <row r="23" spans="1:11" ht="18.75" x14ac:dyDescent="0.45">
      <c r="A23" s="2" t="s">
        <v>165</v>
      </c>
      <c r="C23" s="1" t="s">
        <v>178</v>
      </c>
      <c r="E23" s="7">
        <v>2772602735</v>
      </c>
      <c r="F23" s="6"/>
      <c r="G23" s="20">
        <f t="shared" si="0"/>
        <v>1.8901748835527175</v>
      </c>
      <c r="H23" s="6"/>
      <c r="I23" s="7">
        <v>9161643820</v>
      </c>
      <c r="K23" s="20">
        <f t="shared" si="1"/>
        <v>2.1934909900985819</v>
      </c>
    </row>
    <row r="24" spans="1:11" ht="18.75" x14ac:dyDescent="0.45">
      <c r="A24" s="2" t="s">
        <v>165</v>
      </c>
      <c r="C24" s="1" t="s">
        <v>180</v>
      </c>
      <c r="E24" s="7">
        <v>25646575339</v>
      </c>
      <c r="F24" s="6"/>
      <c r="G24" s="20">
        <f t="shared" si="0"/>
        <v>17.484117700302392</v>
      </c>
      <c r="H24" s="6"/>
      <c r="I24" s="7">
        <v>79169863003</v>
      </c>
      <c r="K24" s="20">
        <f t="shared" si="1"/>
        <v>18.954936973790755</v>
      </c>
    </row>
    <row r="25" spans="1:11" ht="18.75" x14ac:dyDescent="0.45">
      <c r="A25" s="2" t="s">
        <v>165</v>
      </c>
      <c r="C25" s="1" t="s">
        <v>182</v>
      </c>
      <c r="E25" s="7">
        <v>24953424638</v>
      </c>
      <c r="F25" s="6"/>
      <c r="G25" s="20">
        <f t="shared" si="0"/>
        <v>17.011573967654318</v>
      </c>
      <c r="H25" s="6"/>
      <c r="I25" s="7">
        <v>75945205420</v>
      </c>
      <c r="K25" s="20">
        <f t="shared" si="1"/>
        <v>18.182885855734565</v>
      </c>
    </row>
    <row r="26" spans="1:11" ht="18.75" x14ac:dyDescent="0.45">
      <c r="A26" s="2" t="s">
        <v>159</v>
      </c>
      <c r="C26" s="1" t="s">
        <v>184</v>
      </c>
      <c r="E26" s="7">
        <v>14869589040</v>
      </c>
      <c r="F26" s="6"/>
      <c r="G26" s="20">
        <f t="shared" si="0"/>
        <v>10.137090098541925</v>
      </c>
      <c r="H26" s="6"/>
      <c r="I26" s="7">
        <v>43198356162</v>
      </c>
      <c r="K26" s="20">
        <f t="shared" si="1"/>
        <v>10.342598652609109</v>
      </c>
    </row>
    <row r="27" spans="1:11" ht="18.75" x14ac:dyDescent="0.45">
      <c r="A27" s="2" t="s">
        <v>171</v>
      </c>
      <c r="C27" s="1" t="s">
        <v>185</v>
      </c>
      <c r="E27" s="7">
        <v>6673972594</v>
      </c>
      <c r="F27" s="6"/>
      <c r="G27" s="20">
        <f t="shared" si="0"/>
        <v>4.5498676068708335</v>
      </c>
      <c r="H27" s="6"/>
      <c r="I27" s="7">
        <v>17490410936</v>
      </c>
      <c r="K27" s="20">
        <f t="shared" si="1"/>
        <v>4.1875737100242025</v>
      </c>
    </row>
    <row r="28" spans="1:11" ht="18.75" x14ac:dyDescent="0.45">
      <c r="A28" s="2" t="s">
        <v>159</v>
      </c>
      <c r="C28" s="1" t="s">
        <v>186</v>
      </c>
      <c r="E28" s="7">
        <v>2356712319</v>
      </c>
      <c r="F28" s="6"/>
      <c r="G28" s="20">
        <f t="shared" si="0"/>
        <v>1.6066486470998447</v>
      </c>
      <c r="H28" s="6"/>
      <c r="I28" s="7">
        <v>4303561626</v>
      </c>
      <c r="K28" s="20">
        <f t="shared" si="1"/>
        <v>1.0303635283613333</v>
      </c>
    </row>
    <row r="29" spans="1:11" ht="18.75" x14ac:dyDescent="0.45">
      <c r="A29" s="2" t="s">
        <v>162</v>
      </c>
      <c r="C29" s="1" t="s">
        <v>188</v>
      </c>
      <c r="E29" s="7">
        <v>18746575325</v>
      </c>
      <c r="F29" s="6"/>
      <c r="G29" s="20">
        <f t="shared" si="0"/>
        <v>12.780159733898596</v>
      </c>
      <c r="H29" s="6"/>
      <c r="I29" s="7">
        <v>31494246546</v>
      </c>
      <c r="K29" s="20">
        <f t="shared" si="1"/>
        <v>7.5403876635966389</v>
      </c>
    </row>
    <row r="30" spans="1:11" ht="18.75" x14ac:dyDescent="0.45">
      <c r="A30" s="2" t="s">
        <v>159</v>
      </c>
      <c r="C30" s="1" t="s">
        <v>190</v>
      </c>
      <c r="E30" s="7">
        <v>2463457527</v>
      </c>
      <c r="F30" s="6"/>
      <c r="G30" s="20">
        <f t="shared" si="0"/>
        <v>1.6794203819590081</v>
      </c>
      <c r="H30" s="6"/>
      <c r="I30" s="7">
        <v>3427419168</v>
      </c>
      <c r="K30" s="20">
        <f t="shared" si="1"/>
        <v>0.82059652307015563</v>
      </c>
    </row>
    <row r="31" spans="1:11" ht="18.75" x14ac:dyDescent="0.45">
      <c r="A31" s="2" t="s">
        <v>192</v>
      </c>
      <c r="C31" s="1" t="s">
        <v>193</v>
      </c>
      <c r="E31" s="7">
        <v>14730958892</v>
      </c>
      <c r="F31" s="6"/>
      <c r="G31" s="20">
        <f t="shared" si="0"/>
        <v>10.042581346694792</v>
      </c>
      <c r="H31" s="6"/>
      <c r="I31" s="7">
        <v>14730958892</v>
      </c>
      <c r="K31" s="20">
        <f t="shared" si="1"/>
        <v>3.5269026214025634</v>
      </c>
    </row>
    <row r="32" spans="1:11" ht="18.75" x14ac:dyDescent="0.45">
      <c r="A32" s="2" t="s">
        <v>159</v>
      </c>
      <c r="C32" s="1" t="s">
        <v>195</v>
      </c>
      <c r="E32" s="7">
        <v>16575342454</v>
      </c>
      <c r="F32" s="6"/>
      <c r="G32" s="20">
        <f t="shared" si="0"/>
        <v>11.299958554226796</v>
      </c>
      <c r="H32" s="6"/>
      <c r="I32" s="7">
        <v>16575342454</v>
      </c>
      <c r="K32" s="20">
        <f t="shared" si="1"/>
        <v>3.9684869926156461</v>
      </c>
    </row>
    <row r="33" spans="5:11" ht="18.75" thickBot="1" x14ac:dyDescent="0.45">
      <c r="E33" s="16">
        <f>SUM(E8:E32)</f>
        <v>146684984502</v>
      </c>
      <c r="G33" s="21">
        <f>SUM(G8:G32)</f>
        <v>99.999999999999986</v>
      </c>
      <c r="I33" s="16">
        <f>SUM(I8:I32)</f>
        <v>417674103124</v>
      </c>
      <c r="K33" s="21">
        <f>SUM(K8:K32)</f>
        <v>100</v>
      </c>
    </row>
    <row r="34" spans="5:11" ht="18.75" thickTop="1" x14ac:dyDescent="0.4"/>
    <row r="35" spans="5:11" x14ac:dyDescent="0.4">
      <c r="I35" s="3"/>
    </row>
    <row r="37" spans="5:11" x14ac:dyDescent="0.4">
      <c r="I37" s="3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14" sqref="E14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1" t="s">
        <v>0</v>
      </c>
      <c r="B2" s="31"/>
      <c r="C2" s="31"/>
      <c r="D2" s="31"/>
      <c r="E2" s="31"/>
    </row>
    <row r="3" spans="1:5" ht="27.75" x14ac:dyDescent="0.4">
      <c r="A3" s="31" t="s">
        <v>197</v>
      </c>
      <c r="B3" s="31"/>
      <c r="C3" s="31"/>
      <c r="D3" s="31"/>
      <c r="E3" s="31"/>
    </row>
    <row r="4" spans="1:5" ht="27.75" x14ac:dyDescent="0.4">
      <c r="A4" s="31" t="s">
        <v>2</v>
      </c>
      <c r="B4" s="31"/>
      <c r="C4" s="31"/>
      <c r="D4" s="31"/>
      <c r="E4" s="31"/>
    </row>
    <row r="6" spans="1:5" ht="27.75" x14ac:dyDescent="0.4">
      <c r="A6" s="29" t="s">
        <v>233</v>
      </c>
      <c r="C6" s="30" t="s">
        <v>199</v>
      </c>
      <c r="E6" s="30" t="s">
        <v>6</v>
      </c>
    </row>
    <row r="7" spans="1:5" ht="27.75" x14ac:dyDescent="0.4">
      <c r="A7" s="30" t="s">
        <v>233</v>
      </c>
      <c r="C7" s="33" t="s">
        <v>130</v>
      </c>
      <c r="D7" s="4"/>
      <c r="E7" s="33" t="s">
        <v>130</v>
      </c>
    </row>
    <row r="8" spans="1:5" ht="18.75" x14ac:dyDescent="0.45">
      <c r="A8" s="2" t="s">
        <v>233</v>
      </c>
      <c r="C8" s="5">
        <v>23</v>
      </c>
      <c r="D8" s="4"/>
      <c r="E8" s="5">
        <v>11610084</v>
      </c>
    </row>
    <row r="9" spans="1:5" ht="18.75" x14ac:dyDescent="0.45">
      <c r="A9" s="2" t="s">
        <v>234</v>
      </c>
      <c r="C9" s="5">
        <v>0</v>
      </c>
      <c r="D9" s="4"/>
      <c r="E9" s="5">
        <v>269043682</v>
      </c>
    </row>
    <row r="10" spans="1:5" ht="18.75" x14ac:dyDescent="0.45">
      <c r="A10" s="2" t="s">
        <v>235</v>
      </c>
      <c r="C10" s="5">
        <v>0</v>
      </c>
      <c r="D10" s="4"/>
      <c r="E10" s="5">
        <v>5944468</v>
      </c>
    </row>
    <row r="11" spans="1:5" ht="18.75" thickBot="1" x14ac:dyDescent="0.45">
      <c r="C11" s="16">
        <f>SUM(C8:C10)</f>
        <v>23</v>
      </c>
      <c r="E11" s="16">
        <f>SUM(E8:E10)</f>
        <v>286598234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G10" sqref="G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14" style="1" bestFit="1" customWidth="1"/>
    <col min="10" max="16384" width="9.140625" style="1"/>
  </cols>
  <sheetData>
    <row r="2" spans="1:10" ht="27.75" x14ac:dyDescent="0.4">
      <c r="A2" s="31" t="s">
        <v>0</v>
      </c>
      <c r="B2" s="31"/>
      <c r="C2" s="31"/>
      <c r="D2" s="31"/>
      <c r="E2" s="31"/>
      <c r="F2" s="31"/>
      <c r="G2" s="31"/>
    </row>
    <row r="3" spans="1:10" ht="27.75" x14ac:dyDescent="0.4">
      <c r="A3" s="31" t="s">
        <v>197</v>
      </c>
      <c r="B3" s="31"/>
      <c r="C3" s="31"/>
      <c r="D3" s="31"/>
      <c r="E3" s="31"/>
      <c r="F3" s="31"/>
      <c r="G3" s="31"/>
    </row>
    <row r="4" spans="1:10" ht="27.75" x14ac:dyDescent="0.4">
      <c r="A4" s="31" t="s">
        <v>2</v>
      </c>
      <c r="B4" s="31"/>
      <c r="C4" s="31"/>
      <c r="D4" s="31"/>
      <c r="E4" s="31"/>
      <c r="F4" s="31"/>
      <c r="G4" s="31"/>
    </row>
    <row r="6" spans="1:10" ht="49.5" customHeight="1" x14ac:dyDescent="0.4">
      <c r="A6" s="30" t="s">
        <v>201</v>
      </c>
      <c r="C6" s="30" t="s">
        <v>130</v>
      </c>
      <c r="E6" s="30" t="s">
        <v>226</v>
      </c>
      <c r="F6" s="4"/>
      <c r="G6" s="36" t="s">
        <v>239</v>
      </c>
    </row>
    <row r="7" spans="1:10" ht="18.75" x14ac:dyDescent="0.45">
      <c r="A7" s="2" t="s">
        <v>236</v>
      </c>
      <c r="C7" s="3">
        <v>17388705661</v>
      </c>
      <c r="E7" s="6">
        <v>3.76</v>
      </c>
      <c r="F7" s="4"/>
      <c r="G7" s="4">
        <v>0.05</v>
      </c>
      <c r="I7" s="3"/>
      <c r="J7" s="39"/>
    </row>
    <row r="8" spans="1:10" ht="18.75" x14ac:dyDescent="0.45">
      <c r="A8" s="2" t="s">
        <v>237</v>
      </c>
      <c r="C8" s="3">
        <v>288571073695</v>
      </c>
      <c r="E8" s="6">
        <v>62.45</v>
      </c>
      <c r="F8" s="4"/>
      <c r="G8" s="4">
        <v>0.84</v>
      </c>
    </row>
    <row r="9" spans="1:10" ht="18.75" x14ac:dyDescent="0.45">
      <c r="A9" s="2" t="s">
        <v>238</v>
      </c>
      <c r="C9" s="3">
        <v>146684984502</v>
      </c>
      <c r="E9" s="6">
        <v>31.75</v>
      </c>
      <c r="F9" s="4"/>
      <c r="G9" s="4">
        <v>0.43</v>
      </c>
    </row>
    <row r="10" spans="1:10" ht="18.75" thickBot="1" x14ac:dyDescent="0.45">
      <c r="C10" s="15">
        <f>SUM(C7:C9)</f>
        <v>452644763858</v>
      </c>
      <c r="E10" s="40">
        <f>SUM(E7:E9)</f>
        <v>97.960000000000008</v>
      </c>
      <c r="G10" s="19">
        <f>SUM(G7:G9)</f>
        <v>1.32</v>
      </c>
    </row>
    <row r="11" spans="1:10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G8" sqref="G8:G9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31" t="s">
        <v>3</v>
      </c>
      <c r="C6" s="30" t="s">
        <v>4</v>
      </c>
      <c r="D6" s="30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K6" s="30" t="s">
        <v>6</v>
      </c>
      <c r="L6" s="30" t="s">
        <v>6</v>
      </c>
      <c r="M6" s="30" t="s">
        <v>6</v>
      </c>
      <c r="N6" s="30" t="s">
        <v>6</v>
      </c>
      <c r="O6" s="30" t="s">
        <v>6</v>
      </c>
      <c r="P6" s="30" t="s">
        <v>6</v>
      </c>
      <c r="Q6" s="30" t="s">
        <v>6</v>
      </c>
    </row>
    <row r="7" spans="1:17" ht="27.75" x14ac:dyDescent="0.4">
      <c r="A7" s="31" t="s">
        <v>3</v>
      </c>
      <c r="C7" s="33" t="s">
        <v>26</v>
      </c>
      <c r="E7" s="33" t="s">
        <v>27</v>
      </c>
      <c r="G7" s="33" t="s">
        <v>28</v>
      </c>
      <c r="I7" s="33" t="s">
        <v>29</v>
      </c>
      <c r="K7" s="33" t="s">
        <v>26</v>
      </c>
      <c r="M7" s="33" t="s">
        <v>27</v>
      </c>
      <c r="O7" s="33" t="s">
        <v>28</v>
      </c>
      <c r="Q7" s="33" t="s">
        <v>29</v>
      </c>
    </row>
    <row r="8" spans="1:17" ht="18.75" x14ac:dyDescent="0.45">
      <c r="A8" s="2" t="s">
        <v>30</v>
      </c>
      <c r="C8" s="9">
        <v>5487000</v>
      </c>
      <c r="D8" s="9"/>
      <c r="E8" s="9">
        <v>270739</v>
      </c>
      <c r="F8" s="9"/>
      <c r="G8" s="26" t="s">
        <v>31</v>
      </c>
      <c r="H8" s="9"/>
      <c r="I8" s="9">
        <v>0.21933518795041401</v>
      </c>
      <c r="J8" s="9"/>
      <c r="K8" s="9">
        <v>5487000</v>
      </c>
      <c r="L8" s="9"/>
      <c r="M8" s="9">
        <v>270739</v>
      </c>
      <c r="N8" s="9"/>
      <c r="O8" s="26" t="s">
        <v>31</v>
      </c>
      <c r="P8" s="9"/>
      <c r="Q8" s="9">
        <v>0.21933518795041401</v>
      </c>
    </row>
    <row r="9" spans="1:17" ht="18.75" x14ac:dyDescent="0.45">
      <c r="A9" s="2" t="s">
        <v>32</v>
      </c>
      <c r="C9" s="9">
        <v>1394767</v>
      </c>
      <c r="D9" s="9"/>
      <c r="E9" s="9">
        <v>3996</v>
      </c>
      <c r="F9" s="9"/>
      <c r="G9" s="27" t="s">
        <v>33</v>
      </c>
      <c r="H9" s="9"/>
      <c r="I9" s="9">
        <v>0.19951759400230101</v>
      </c>
      <c r="J9" s="9"/>
      <c r="K9" s="9">
        <v>1394767</v>
      </c>
      <c r="L9" s="9"/>
      <c r="M9" s="9">
        <v>3996</v>
      </c>
      <c r="N9" s="9"/>
      <c r="O9" s="27" t="s">
        <v>33</v>
      </c>
      <c r="P9" s="9"/>
      <c r="Q9" s="9">
        <v>0.19951759400230101</v>
      </c>
    </row>
    <row r="10" spans="1:17" ht="18.75" thickBot="1" x14ac:dyDescent="0.45">
      <c r="C10" s="14">
        <f>SUM(C8:C9)</f>
        <v>6881767</v>
      </c>
      <c r="D10" s="9"/>
      <c r="E10" s="9"/>
      <c r="F10" s="9"/>
      <c r="G10" s="9"/>
      <c r="H10" s="9"/>
      <c r="I10" s="9"/>
      <c r="J10" s="9"/>
      <c r="K10" s="14">
        <f>SUM(K8:K9)</f>
        <v>6881767</v>
      </c>
      <c r="L10" s="9"/>
      <c r="M10" s="9"/>
      <c r="N10" s="9"/>
      <c r="O10" s="9"/>
      <c r="P10" s="9"/>
      <c r="Q10" s="9"/>
    </row>
    <row r="11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72"/>
  <sheetViews>
    <sheetView rightToLeft="1" view="pageBreakPreview" zoomScale="60" zoomScaleNormal="80" workbookViewId="0">
      <selection activeCell="A9" sqref="A9:XFD33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10.140625" style="4" bestFit="1" customWidth="1"/>
    <col min="30" max="30" width="1" style="4" customWidth="1"/>
    <col min="31" max="31" width="23.7109375" style="4" bestFit="1" customWidth="1"/>
    <col min="32" max="32" width="1" style="4" customWidth="1"/>
    <col min="33" max="33" width="19.5703125" style="4" bestFit="1" customWidth="1"/>
    <col min="34" max="34" width="1" style="4" customWidth="1"/>
    <col min="35" max="35" width="25.42578125" style="4" bestFit="1" customWidth="1"/>
    <col min="36" max="36" width="1" style="4" customWidth="1"/>
    <col min="37" max="37" width="24.5703125" style="4" customWidth="1"/>
    <col min="38" max="38" width="1" style="1" customWidth="1"/>
    <col min="39" max="39" width="9.140625" style="1" customWidth="1"/>
    <col min="40" max="16384" width="9.140625" style="1"/>
  </cols>
  <sheetData>
    <row r="2" spans="1:3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9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6" spans="1:39" ht="27.75" x14ac:dyDescent="0.4">
      <c r="A6" s="30" t="s">
        <v>34</v>
      </c>
      <c r="B6" s="30" t="s">
        <v>34</v>
      </c>
      <c r="C6" s="30" t="s">
        <v>34</v>
      </c>
      <c r="D6" s="30" t="s">
        <v>34</v>
      </c>
      <c r="E6" s="30" t="s">
        <v>34</v>
      </c>
      <c r="F6" s="30" t="s">
        <v>34</v>
      </c>
      <c r="G6" s="30" t="s">
        <v>34</v>
      </c>
      <c r="H6" s="30" t="s">
        <v>34</v>
      </c>
      <c r="I6" s="30" t="s">
        <v>34</v>
      </c>
      <c r="J6" s="30" t="s">
        <v>34</v>
      </c>
      <c r="K6" s="30" t="s">
        <v>34</v>
      </c>
      <c r="L6" s="30" t="s">
        <v>34</v>
      </c>
      <c r="M6" s="30" t="s">
        <v>34</v>
      </c>
      <c r="O6" s="30" t="s">
        <v>4</v>
      </c>
      <c r="P6" s="30" t="s">
        <v>4</v>
      </c>
      <c r="Q6" s="30" t="s">
        <v>4</v>
      </c>
      <c r="R6" s="30" t="s">
        <v>4</v>
      </c>
      <c r="S6" s="30" t="s">
        <v>4</v>
      </c>
      <c r="U6" s="30" t="s">
        <v>5</v>
      </c>
      <c r="V6" s="30" t="s">
        <v>5</v>
      </c>
      <c r="W6" s="30" t="s">
        <v>5</v>
      </c>
      <c r="X6" s="30" t="s">
        <v>5</v>
      </c>
      <c r="Y6" s="30" t="s">
        <v>5</v>
      </c>
      <c r="Z6" s="30" t="s">
        <v>5</v>
      </c>
      <c r="AA6" s="30" t="s">
        <v>5</v>
      </c>
      <c r="AC6" s="30" t="s">
        <v>6</v>
      </c>
      <c r="AD6" s="30" t="s">
        <v>6</v>
      </c>
      <c r="AE6" s="30" t="s">
        <v>6</v>
      </c>
      <c r="AF6" s="30" t="s">
        <v>6</v>
      </c>
      <c r="AG6" s="30" t="s">
        <v>6</v>
      </c>
      <c r="AH6" s="30" t="s">
        <v>6</v>
      </c>
      <c r="AI6" s="30" t="s">
        <v>6</v>
      </c>
      <c r="AJ6" s="30" t="s">
        <v>6</v>
      </c>
      <c r="AK6" s="30" t="s">
        <v>6</v>
      </c>
    </row>
    <row r="7" spans="1:39" ht="27.75" x14ac:dyDescent="0.4">
      <c r="A7" s="34" t="s">
        <v>35</v>
      </c>
      <c r="C7" s="29" t="s">
        <v>36</v>
      </c>
      <c r="E7" s="29" t="s">
        <v>37</v>
      </c>
      <c r="G7" s="29" t="s">
        <v>38</v>
      </c>
      <c r="I7" s="29" t="s">
        <v>39</v>
      </c>
      <c r="J7" s="4"/>
      <c r="K7" s="29" t="s">
        <v>40</v>
      </c>
      <c r="L7" s="4"/>
      <c r="M7" s="29" t="s">
        <v>29</v>
      </c>
      <c r="N7" s="4"/>
      <c r="O7" s="34" t="s">
        <v>7</v>
      </c>
      <c r="P7" s="4"/>
      <c r="Q7" s="34" t="s">
        <v>8</v>
      </c>
      <c r="R7" s="4"/>
      <c r="S7" s="34" t="s">
        <v>9</v>
      </c>
      <c r="U7" s="33" t="s">
        <v>10</v>
      </c>
      <c r="V7" s="33" t="s">
        <v>10</v>
      </c>
      <c r="W7" s="33" t="s">
        <v>10</v>
      </c>
      <c r="Y7" s="33" t="s">
        <v>11</v>
      </c>
      <c r="Z7" s="33" t="s">
        <v>11</v>
      </c>
      <c r="AA7" s="33" t="s">
        <v>11</v>
      </c>
      <c r="AC7" s="34" t="s">
        <v>7</v>
      </c>
      <c r="AE7" s="34" t="s">
        <v>41</v>
      </c>
      <c r="AG7" s="34" t="s">
        <v>8</v>
      </c>
      <c r="AI7" s="34" t="s">
        <v>9</v>
      </c>
      <c r="AK7" s="35" t="s">
        <v>240</v>
      </c>
    </row>
    <row r="8" spans="1:39" ht="27.75" x14ac:dyDescent="0.4">
      <c r="A8" s="30" t="s">
        <v>35</v>
      </c>
      <c r="C8" s="30" t="s">
        <v>36</v>
      </c>
      <c r="E8" s="30" t="s">
        <v>37</v>
      </c>
      <c r="G8" s="30" t="s">
        <v>38</v>
      </c>
      <c r="I8" s="30" t="s">
        <v>39</v>
      </c>
      <c r="J8" s="4"/>
      <c r="K8" s="30" t="s">
        <v>40</v>
      </c>
      <c r="L8" s="4"/>
      <c r="M8" s="30" t="s">
        <v>29</v>
      </c>
      <c r="N8" s="4"/>
      <c r="O8" s="30" t="s">
        <v>7</v>
      </c>
      <c r="P8" s="4"/>
      <c r="Q8" s="30" t="s">
        <v>8</v>
      </c>
      <c r="R8" s="4"/>
      <c r="S8" s="30" t="s">
        <v>9</v>
      </c>
      <c r="U8" s="33" t="s">
        <v>7</v>
      </c>
      <c r="W8" s="33" t="s">
        <v>8</v>
      </c>
      <c r="Y8" s="33" t="s">
        <v>7</v>
      </c>
      <c r="AA8" s="33" t="s">
        <v>14</v>
      </c>
      <c r="AC8" s="30" t="s">
        <v>7</v>
      </c>
      <c r="AE8" s="30" t="s">
        <v>41</v>
      </c>
      <c r="AG8" s="30" t="s">
        <v>8</v>
      </c>
      <c r="AI8" s="30" t="s">
        <v>9</v>
      </c>
      <c r="AK8" s="30" t="s">
        <v>13</v>
      </c>
    </row>
    <row r="9" spans="1:39" ht="28.5" customHeight="1" x14ac:dyDescent="0.45">
      <c r="A9" s="2" t="s">
        <v>42</v>
      </c>
      <c r="C9" s="4" t="s">
        <v>43</v>
      </c>
      <c r="D9" s="4"/>
      <c r="E9" s="4" t="s">
        <v>43</v>
      </c>
      <c r="F9" s="4"/>
      <c r="G9" s="4" t="s">
        <v>44</v>
      </c>
      <c r="H9" s="4"/>
      <c r="I9" s="4" t="s">
        <v>45</v>
      </c>
      <c r="J9" s="4"/>
      <c r="K9" s="9">
        <v>18</v>
      </c>
      <c r="L9" s="9"/>
      <c r="M9" s="9">
        <v>18</v>
      </c>
      <c r="N9" s="9"/>
      <c r="O9" s="9">
        <v>2500000</v>
      </c>
      <c r="P9" s="9"/>
      <c r="Q9" s="9">
        <v>2500000000000</v>
      </c>
      <c r="R9" s="9"/>
      <c r="S9" s="9">
        <v>2499546875000</v>
      </c>
      <c r="T9" s="10"/>
      <c r="U9" s="9">
        <v>0</v>
      </c>
      <c r="V9" s="9"/>
      <c r="W9" s="9">
        <v>0</v>
      </c>
      <c r="X9" s="9"/>
      <c r="Y9" s="9">
        <v>0</v>
      </c>
      <c r="Z9" s="9"/>
      <c r="AA9" s="9">
        <v>0</v>
      </c>
      <c r="AB9" s="9"/>
      <c r="AC9" s="9">
        <v>2500000</v>
      </c>
      <c r="AD9" s="9"/>
      <c r="AE9" s="9">
        <v>1000000</v>
      </c>
      <c r="AF9" s="9"/>
      <c r="AG9" s="9">
        <v>2500000000000</v>
      </c>
      <c r="AH9" s="9"/>
      <c r="AI9" s="9">
        <v>2499546875000</v>
      </c>
      <c r="AK9" s="23">
        <f>AI9/33991419297265</f>
        <v>7.3534642762066643E-2</v>
      </c>
      <c r="AM9" s="22"/>
    </row>
    <row r="10" spans="1:39" ht="28.5" customHeight="1" x14ac:dyDescent="0.45">
      <c r="A10" s="2" t="s">
        <v>46</v>
      </c>
      <c r="C10" s="4" t="s">
        <v>43</v>
      </c>
      <c r="D10" s="4"/>
      <c r="E10" s="4" t="s">
        <v>43</v>
      </c>
      <c r="F10" s="4"/>
      <c r="G10" s="4" t="s">
        <v>47</v>
      </c>
      <c r="H10" s="4"/>
      <c r="I10" s="4" t="s">
        <v>48</v>
      </c>
      <c r="J10" s="4"/>
      <c r="K10" s="9">
        <v>18</v>
      </c>
      <c r="L10" s="9"/>
      <c r="M10" s="9">
        <v>18</v>
      </c>
      <c r="N10" s="9"/>
      <c r="O10" s="9">
        <v>154095</v>
      </c>
      <c r="P10" s="9"/>
      <c r="Q10" s="9">
        <v>154096558075</v>
      </c>
      <c r="R10" s="9"/>
      <c r="S10" s="9">
        <v>154067070281</v>
      </c>
      <c r="T10" s="10"/>
      <c r="U10" s="9">
        <v>0</v>
      </c>
      <c r="V10" s="9"/>
      <c r="W10" s="9">
        <v>0</v>
      </c>
      <c r="X10" s="9"/>
      <c r="Y10" s="9">
        <v>0</v>
      </c>
      <c r="Z10" s="9"/>
      <c r="AA10" s="9">
        <v>0</v>
      </c>
      <c r="AB10" s="9"/>
      <c r="AC10" s="9">
        <v>154095</v>
      </c>
      <c r="AD10" s="9"/>
      <c r="AE10" s="9">
        <v>976300</v>
      </c>
      <c r="AF10" s="9"/>
      <c r="AG10" s="9">
        <v>154096558075</v>
      </c>
      <c r="AH10" s="9"/>
      <c r="AI10" s="9">
        <v>150415680715</v>
      </c>
      <c r="AK10" s="23">
        <f t="shared" ref="AK10:AK33" si="0">AI10/33991419297265</f>
        <v>4.4251073895906039E-3</v>
      </c>
      <c r="AM10" s="22"/>
    </row>
    <row r="11" spans="1:39" ht="28.5" customHeight="1" x14ac:dyDescent="0.45">
      <c r="A11" s="2" t="s">
        <v>49</v>
      </c>
      <c r="C11" s="4" t="s">
        <v>43</v>
      </c>
      <c r="D11" s="4"/>
      <c r="E11" s="4" t="s">
        <v>43</v>
      </c>
      <c r="F11" s="4"/>
      <c r="G11" s="4" t="s">
        <v>50</v>
      </c>
      <c r="H11" s="4"/>
      <c r="I11" s="4" t="s">
        <v>51</v>
      </c>
      <c r="J11" s="4"/>
      <c r="K11" s="9">
        <v>0</v>
      </c>
      <c r="L11" s="9"/>
      <c r="M11" s="9">
        <v>0</v>
      </c>
      <c r="N11" s="9"/>
      <c r="O11" s="9">
        <v>17203</v>
      </c>
      <c r="P11" s="9"/>
      <c r="Q11" s="9">
        <v>15440447428</v>
      </c>
      <c r="R11" s="9"/>
      <c r="S11" s="9">
        <v>15996234216</v>
      </c>
      <c r="T11" s="10"/>
      <c r="U11" s="9">
        <v>0</v>
      </c>
      <c r="V11" s="9"/>
      <c r="W11" s="9">
        <v>0</v>
      </c>
      <c r="X11" s="9"/>
      <c r="Y11" s="9">
        <v>0</v>
      </c>
      <c r="Z11" s="9"/>
      <c r="AA11" s="9">
        <v>0</v>
      </c>
      <c r="AB11" s="9"/>
      <c r="AC11" s="9">
        <v>17203</v>
      </c>
      <c r="AD11" s="9"/>
      <c r="AE11" s="9">
        <v>946060</v>
      </c>
      <c r="AF11" s="9"/>
      <c r="AG11" s="9">
        <v>15440447428</v>
      </c>
      <c r="AH11" s="9"/>
      <c r="AI11" s="9">
        <v>16272120323</v>
      </c>
      <c r="AK11" s="23">
        <f t="shared" si="0"/>
        <v>4.7871258862995696E-4</v>
      </c>
    </row>
    <row r="12" spans="1:39" ht="28.5" customHeight="1" x14ac:dyDescent="0.45">
      <c r="A12" s="2" t="s">
        <v>52</v>
      </c>
      <c r="C12" s="4" t="s">
        <v>43</v>
      </c>
      <c r="D12" s="4"/>
      <c r="E12" s="4" t="s">
        <v>43</v>
      </c>
      <c r="F12" s="4"/>
      <c r="G12" s="4" t="s">
        <v>53</v>
      </c>
      <c r="H12" s="4"/>
      <c r="I12" s="4" t="s">
        <v>54</v>
      </c>
      <c r="J12" s="4"/>
      <c r="K12" s="9">
        <v>0</v>
      </c>
      <c r="L12" s="9"/>
      <c r="M12" s="9">
        <v>0</v>
      </c>
      <c r="N12" s="9"/>
      <c r="O12" s="9">
        <v>16000</v>
      </c>
      <c r="P12" s="9"/>
      <c r="Q12" s="9">
        <v>15170749200</v>
      </c>
      <c r="R12" s="9"/>
      <c r="S12" s="9">
        <v>15245236300</v>
      </c>
      <c r="T12" s="10"/>
      <c r="U12" s="9">
        <v>0</v>
      </c>
      <c r="V12" s="9"/>
      <c r="W12" s="9">
        <v>0</v>
      </c>
      <c r="X12" s="9"/>
      <c r="Y12" s="9">
        <v>0</v>
      </c>
      <c r="Z12" s="9"/>
      <c r="AA12" s="9">
        <v>0</v>
      </c>
      <c r="AB12" s="9"/>
      <c r="AC12" s="9">
        <v>16000</v>
      </c>
      <c r="AD12" s="9"/>
      <c r="AE12" s="9">
        <v>974970</v>
      </c>
      <c r="AF12" s="9"/>
      <c r="AG12" s="9">
        <v>15170749200</v>
      </c>
      <c r="AH12" s="9"/>
      <c r="AI12" s="9">
        <v>15596692587</v>
      </c>
      <c r="AK12" s="23">
        <f t="shared" si="0"/>
        <v>4.5884205218388552E-4</v>
      </c>
    </row>
    <row r="13" spans="1:39" ht="28.5" customHeight="1" x14ac:dyDescent="0.45">
      <c r="A13" s="2" t="s">
        <v>55</v>
      </c>
      <c r="C13" s="4" t="s">
        <v>43</v>
      </c>
      <c r="D13" s="4"/>
      <c r="E13" s="4" t="s">
        <v>43</v>
      </c>
      <c r="F13" s="4"/>
      <c r="G13" s="4" t="s">
        <v>56</v>
      </c>
      <c r="H13" s="4"/>
      <c r="I13" s="4" t="s">
        <v>57</v>
      </c>
      <c r="J13" s="4"/>
      <c r="K13" s="9">
        <v>0</v>
      </c>
      <c r="L13" s="9"/>
      <c r="M13" s="9">
        <v>0</v>
      </c>
      <c r="N13" s="9"/>
      <c r="O13" s="9">
        <v>166772</v>
      </c>
      <c r="P13" s="9"/>
      <c r="Q13" s="9">
        <v>98316005177</v>
      </c>
      <c r="R13" s="9"/>
      <c r="S13" s="9">
        <v>117597969943</v>
      </c>
      <c r="T13" s="10"/>
      <c r="U13" s="9">
        <v>0</v>
      </c>
      <c r="V13" s="9"/>
      <c r="W13" s="9">
        <v>0</v>
      </c>
      <c r="X13" s="9"/>
      <c r="Y13" s="9">
        <v>0</v>
      </c>
      <c r="Z13" s="9"/>
      <c r="AA13" s="9">
        <v>0</v>
      </c>
      <c r="AB13" s="9"/>
      <c r="AC13" s="9">
        <v>166772</v>
      </c>
      <c r="AD13" s="9"/>
      <c r="AE13" s="9">
        <v>715000</v>
      </c>
      <c r="AF13" s="9"/>
      <c r="AG13" s="9">
        <v>98316005177</v>
      </c>
      <c r="AH13" s="9"/>
      <c r="AI13" s="9">
        <v>119220367391</v>
      </c>
      <c r="AK13" s="23">
        <f t="shared" si="0"/>
        <v>3.5073665606129207E-3</v>
      </c>
    </row>
    <row r="14" spans="1:39" ht="28.5" customHeight="1" x14ac:dyDescent="0.45">
      <c r="A14" s="2" t="s">
        <v>58</v>
      </c>
      <c r="C14" s="4" t="s">
        <v>43</v>
      </c>
      <c r="D14" s="4"/>
      <c r="E14" s="4" t="s">
        <v>43</v>
      </c>
      <c r="F14" s="4"/>
      <c r="G14" s="4" t="s">
        <v>59</v>
      </c>
      <c r="H14" s="4"/>
      <c r="I14" s="4" t="s">
        <v>60</v>
      </c>
      <c r="J14" s="4"/>
      <c r="K14" s="9">
        <v>0</v>
      </c>
      <c r="L14" s="9"/>
      <c r="M14" s="9">
        <v>0</v>
      </c>
      <c r="N14" s="9"/>
      <c r="O14" s="9">
        <v>25500</v>
      </c>
      <c r="P14" s="9"/>
      <c r="Q14" s="9">
        <v>17862380662</v>
      </c>
      <c r="R14" s="9"/>
      <c r="S14" s="9">
        <v>21242749053</v>
      </c>
      <c r="T14" s="10"/>
      <c r="U14" s="9">
        <v>0</v>
      </c>
      <c r="V14" s="9"/>
      <c r="W14" s="9">
        <v>0</v>
      </c>
      <c r="X14" s="9"/>
      <c r="Y14" s="9">
        <v>0</v>
      </c>
      <c r="Z14" s="9"/>
      <c r="AA14" s="9">
        <v>0</v>
      </c>
      <c r="AB14" s="9"/>
      <c r="AC14" s="9">
        <v>25500</v>
      </c>
      <c r="AD14" s="9"/>
      <c r="AE14" s="9">
        <v>850000</v>
      </c>
      <c r="AF14" s="9"/>
      <c r="AG14" s="9">
        <v>17862380662</v>
      </c>
      <c r="AH14" s="9"/>
      <c r="AI14" s="9">
        <v>21671071406</v>
      </c>
      <c r="AK14" s="23">
        <f t="shared" si="0"/>
        <v>6.3754535273976296E-4</v>
      </c>
    </row>
    <row r="15" spans="1:39" ht="28.5" customHeight="1" x14ac:dyDescent="0.45">
      <c r="A15" s="2" t="s">
        <v>61</v>
      </c>
      <c r="C15" s="4" t="s">
        <v>43</v>
      </c>
      <c r="D15" s="4"/>
      <c r="E15" s="4" t="s">
        <v>43</v>
      </c>
      <c r="F15" s="4"/>
      <c r="G15" s="4" t="s">
        <v>62</v>
      </c>
      <c r="H15" s="4"/>
      <c r="I15" s="4" t="s">
        <v>63</v>
      </c>
      <c r="J15" s="4"/>
      <c r="K15" s="9">
        <v>0</v>
      </c>
      <c r="L15" s="9"/>
      <c r="M15" s="9">
        <v>0</v>
      </c>
      <c r="N15" s="9"/>
      <c r="O15" s="9">
        <v>156899</v>
      </c>
      <c r="P15" s="9"/>
      <c r="Q15" s="9">
        <v>83637896726</v>
      </c>
      <c r="R15" s="9"/>
      <c r="S15" s="9">
        <v>86766676578</v>
      </c>
      <c r="T15" s="10"/>
      <c r="U15" s="9">
        <v>0</v>
      </c>
      <c r="V15" s="9"/>
      <c r="W15" s="9">
        <v>0</v>
      </c>
      <c r="X15" s="9"/>
      <c r="Y15" s="9">
        <v>0</v>
      </c>
      <c r="Z15" s="9"/>
      <c r="AA15" s="9">
        <v>0</v>
      </c>
      <c r="AB15" s="9"/>
      <c r="AC15" s="9">
        <v>156899</v>
      </c>
      <c r="AD15" s="9"/>
      <c r="AE15" s="9">
        <v>570710</v>
      </c>
      <c r="AF15" s="9"/>
      <c r="AG15" s="9">
        <v>83637896726</v>
      </c>
      <c r="AH15" s="9"/>
      <c r="AI15" s="9">
        <v>89527598471</v>
      </c>
      <c r="AK15" s="23">
        <f t="shared" si="0"/>
        <v>2.6338293699375926E-3</v>
      </c>
    </row>
    <row r="16" spans="1:39" ht="28.5" customHeight="1" x14ac:dyDescent="0.45">
      <c r="A16" s="2" t="s">
        <v>64</v>
      </c>
      <c r="C16" s="4" t="s">
        <v>43</v>
      </c>
      <c r="D16" s="4"/>
      <c r="E16" s="4" t="s">
        <v>43</v>
      </c>
      <c r="F16" s="4"/>
      <c r="G16" s="4" t="s">
        <v>65</v>
      </c>
      <c r="H16" s="4"/>
      <c r="I16" s="4" t="s">
        <v>66</v>
      </c>
      <c r="J16" s="4"/>
      <c r="K16" s="9">
        <v>0</v>
      </c>
      <c r="L16" s="9"/>
      <c r="M16" s="9">
        <v>0</v>
      </c>
      <c r="N16" s="9"/>
      <c r="O16" s="9">
        <v>45170</v>
      </c>
      <c r="P16" s="9"/>
      <c r="Q16" s="9">
        <v>28868798627</v>
      </c>
      <c r="R16" s="9"/>
      <c r="S16" s="9">
        <v>32431149488</v>
      </c>
      <c r="T16" s="10"/>
      <c r="U16" s="9">
        <v>0</v>
      </c>
      <c r="V16" s="9"/>
      <c r="W16" s="9">
        <v>0</v>
      </c>
      <c r="X16" s="9"/>
      <c r="Y16" s="9">
        <v>0</v>
      </c>
      <c r="Z16" s="9"/>
      <c r="AA16" s="9">
        <v>0</v>
      </c>
      <c r="AB16" s="9"/>
      <c r="AC16" s="9">
        <v>45170</v>
      </c>
      <c r="AD16" s="9"/>
      <c r="AE16" s="9">
        <v>730000</v>
      </c>
      <c r="AF16" s="9"/>
      <c r="AG16" s="9">
        <v>28868798627</v>
      </c>
      <c r="AH16" s="9"/>
      <c r="AI16" s="9">
        <v>32968123444</v>
      </c>
      <c r="AK16" s="23">
        <f t="shared" si="0"/>
        <v>9.6989546554923243E-4</v>
      </c>
    </row>
    <row r="17" spans="1:37" ht="28.5" customHeight="1" x14ac:dyDescent="0.45">
      <c r="A17" s="2" t="s">
        <v>67</v>
      </c>
      <c r="C17" s="4" t="s">
        <v>43</v>
      </c>
      <c r="D17" s="4"/>
      <c r="E17" s="4" t="s">
        <v>43</v>
      </c>
      <c r="F17" s="4"/>
      <c r="G17" s="4" t="s">
        <v>68</v>
      </c>
      <c r="H17" s="4"/>
      <c r="I17" s="4" t="s">
        <v>69</v>
      </c>
      <c r="J17" s="4"/>
      <c r="K17" s="9">
        <v>0</v>
      </c>
      <c r="L17" s="9"/>
      <c r="M17" s="9">
        <v>0</v>
      </c>
      <c r="N17" s="9"/>
      <c r="O17" s="9">
        <v>38458</v>
      </c>
      <c r="P17" s="9"/>
      <c r="Q17" s="9">
        <v>25246565100</v>
      </c>
      <c r="R17" s="9"/>
      <c r="S17" s="9">
        <v>29461178793</v>
      </c>
      <c r="T17" s="10"/>
      <c r="U17" s="9">
        <v>0</v>
      </c>
      <c r="V17" s="9"/>
      <c r="W17" s="9">
        <v>0</v>
      </c>
      <c r="X17" s="9"/>
      <c r="Y17" s="9">
        <v>0</v>
      </c>
      <c r="Z17" s="9"/>
      <c r="AA17" s="9">
        <v>0</v>
      </c>
      <c r="AB17" s="9"/>
      <c r="AC17" s="9">
        <v>38458</v>
      </c>
      <c r="AD17" s="9"/>
      <c r="AE17" s="9">
        <v>784000</v>
      </c>
      <c r="AF17" s="9"/>
      <c r="AG17" s="9">
        <v>25246565100</v>
      </c>
      <c r="AH17" s="9"/>
      <c r="AI17" s="9">
        <v>30145607118</v>
      </c>
      <c r="AK17" s="23">
        <f t="shared" si="0"/>
        <v>8.8685932335945622E-4</v>
      </c>
    </row>
    <row r="18" spans="1:37" ht="28.5" customHeight="1" x14ac:dyDescent="0.45">
      <c r="A18" s="2" t="s">
        <v>70</v>
      </c>
      <c r="C18" s="4" t="s">
        <v>43</v>
      </c>
      <c r="D18" s="4"/>
      <c r="E18" s="4" t="s">
        <v>43</v>
      </c>
      <c r="F18" s="4"/>
      <c r="G18" s="4" t="s">
        <v>71</v>
      </c>
      <c r="H18" s="4"/>
      <c r="I18" s="4" t="s">
        <v>72</v>
      </c>
      <c r="J18" s="4"/>
      <c r="K18" s="9">
        <v>18.5</v>
      </c>
      <c r="L18" s="9"/>
      <c r="M18" s="9">
        <v>18.5</v>
      </c>
      <c r="N18" s="9"/>
      <c r="O18" s="9">
        <v>100</v>
      </c>
      <c r="P18" s="9"/>
      <c r="Q18" s="9">
        <v>103528759</v>
      </c>
      <c r="R18" s="9"/>
      <c r="S18" s="9">
        <v>100981693</v>
      </c>
      <c r="T18" s="10"/>
      <c r="U18" s="9">
        <v>0</v>
      </c>
      <c r="V18" s="9"/>
      <c r="W18" s="9">
        <v>0</v>
      </c>
      <c r="X18" s="9"/>
      <c r="Y18" s="9">
        <v>0</v>
      </c>
      <c r="Z18" s="9"/>
      <c r="AA18" s="9">
        <v>0</v>
      </c>
      <c r="AB18" s="9"/>
      <c r="AC18" s="9">
        <v>100</v>
      </c>
      <c r="AD18" s="9"/>
      <c r="AE18" s="9">
        <v>1010000</v>
      </c>
      <c r="AF18" s="9"/>
      <c r="AG18" s="9">
        <v>103528759</v>
      </c>
      <c r="AH18" s="9"/>
      <c r="AI18" s="9">
        <v>100981693</v>
      </c>
      <c r="AK18" s="23">
        <f t="shared" si="0"/>
        <v>2.9707995455231004E-6</v>
      </c>
    </row>
    <row r="19" spans="1:37" ht="28.5" customHeight="1" x14ac:dyDescent="0.45">
      <c r="A19" s="2" t="s">
        <v>73</v>
      </c>
      <c r="C19" s="4" t="s">
        <v>43</v>
      </c>
      <c r="D19" s="4"/>
      <c r="E19" s="4" t="s">
        <v>43</v>
      </c>
      <c r="F19" s="4"/>
      <c r="G19" s="4" t="s">
        <v>74</v>
      </c>
      <c r="H19" s="4"/>
      <c r="I19" s="4" t="s">
        <v>75</v>
      </c>
      <c r="J19" s="4"/>
      <c r="K19" s="9">
        <v>15</v>
      </c>
      <c r="L19" s="9"/>
      <c r="M19" s="9">
        <v>15</v>
      </c>
      <c r="N19" s="9"/>
      <c r="O19" s="9">
        <v>1300000</v>
      </c>
      <c r="P19" s="9"/>
      <c r="Q19" s="9">
        <v>1232257500000</v>
      </c>
      <c r="R19" s="9"/>
      <c r="S19" s="9">
        <v>1283332753771</v>
      </c>
      <c r="T19" s="10"/>
      <c r="U19" s="9">
        <v>0</v>
      </c>
      <c r="V19" s="9"/>
      <c r="W19" s="9">
        <v>0</v>
      </c>
      <c r="X19" s="9"/>
      <c r="Y19" s="9">
        <v>0</v>
      </c>
      <c r="Z19" s="9"/>
      <c r="AA19" s="9">
        <v>0</v>
      </c>
      <c r="AB19" s="9"/>
      <c r="AC19" s="9">
        <v>1300000</v>
      </c>
      <c r="AD19" s="9"/>
      <c r="AE19" s="9">
        <v>991258</v>
      </c>
      <c r="AF19" s="9"/>
      <c r="AG19" s="9">
        <v>1232257500000</v>
      </c>
      <c r="AH19" s="9"/>
      <c r="AI19" s="9">
        <v>1288401834833</v>
      </c>
      <c r="AK19" s="23">
        <f t="shared" si="0"/>
        <v>3.7903737515799077E-2</v>
      </c>
    </row>
    <row r="20" spans="1:37" ht="28.5" customHeight="1" x14ac:dyDescent="0.45">
      <c r="A20" s="2" t="s">
        <v>76</v>
      </c>
      <c r="C20" s="4" t="s">
        <v>43</v>
      </c>
      <c r="D20" s="4"/>
      <c r="E20" s="4" t="s">
        <v>43</v>
      </c>
      <c r="F20" s="4"/>
      <c r="G20" s="4" t="s">
        <v>74</v>
      </c>
      <c r="H20" s="4"/>
      <c r="I20" s="4" t="s">
        <v>77</v>
      </c>
      <c r="J20" s="4"/>
      <c r="K20" s="9">
        <v>15</v>
      </c>
      <c r="L20" s="9"/>
      <c r="M20" s="9">
        <v>15</v>
      </c>
      <c r="N20" s="9"/>
      <c r="O20" s="9">
        <v>1300000</v>
      </c>
      <c r="P20" s="9"/>
      <c r="Q20" s="9">
        <v>1229859000000</v>
      </c>
      <c r="R20" s="9"/>
      <c r="S20" s="9">
        <v>1277401928928</v>
      </c>
      <c r="T20" s="10"/>
      <c r="U20" s="9">
        <v>0</v>
      </c>
      <c r="V20" s="9"/>
      <c r="W20" s="9">
        <v>0</v>
      </c>
      <c r="X20" s="9"/>
      <c r="Y20" s="9">
        <v>0</v>
      </c>
      <c r="Z20" s="9"/>
      <c r="AA20" s="9">
        <v>0</v>
      </c>
      <c r="AB20" s="9"/>
      <c r="AC20" s="9">
        <v>1300000</v>
      </c>
      <c r="AD20" s="9"/>
      <c r="AE20" s="9">
        <v>986787</v>
      </c>
      <c r="AF20" s="9"/>
      <c r="AG20" s="9">
        <v>1229859000000</v>
      </c>
      <c r="AH20" s="9"/>
      <c r="AI20" s="9">
        <v>1282590588313</v>
      </c>
      <c r="AK20" s="23">
        <f t="shared" si="0"/>
        <v>3.7732775354167081E-2</v>
      </c>
    </row>
    <row r="21" spans="1:37" ht="28.5" customHeight="1" x14ac:dyDescent="0.45">
      <c r="A21" s="2" t="s">
        <v>78</v>
      </c>
      <c r="C21" s="4" t="s">
        <v>43</v>
      </c>
      <c r="D21" s="4"/>
      <c r="E21" s="4" t="s">
        <v>43</v>
      </c>
      <c r="F21" s="4"/>
      <c r="G21" s="4" t="s">
        <v>79</v>
      </c>
      <c r="H21" s="4"/>
      <c r="I21" s="4" t="s">
        <v>80</v>
      </c>
      <c r="J21" s="4"/>
      <c r="K21" s="9">
        <v>17</v>
      </c>
      <c r="L21" s="9"/>
      <c r="M21" s="9">
        <v>17</v>
      </c>
      <c r="N21" s="9"/>
      <c r="O21" s="9">
        <v>1596900</v>
      </c>
      <c r="P21" s="9"/>
      <c r="Q21" s="9">
        <v>1495778519937</v>
      </c>
      <c r="R21" s="9"/>
      <c r="S21" s="9">
        <v>1596610561875</v>
      </c>
      <c r="T21" s="10"/>
      <c r="U21" s="9">
        <v>0</v>
      </c>
      <c r="V21" s="9"/>
      <c r="W21" s="9">
        <v>0</v>
      </c>
      <c r="X21" s="9"/>
      <c r="Y21" s="9">
        <v>0</v>
      </c>
      <c r="Z21" s="9"/>
      <c r="AA21" s="9">
        <v>0</v>
      </c>
      <c r="AB21" s="9"/>
      <c r="AC21" s="9">
        <v>1596900</v>
      </c>
      <c r="AD21" s="9"/>
      <c r="AE21" s="9">
        <v>971369</v>
      </c>
      <c r="AF21" s="9"/>
      <c r="AG21" s="9">
        <v>1495778519937</v>
      </c>
      <c r="AH21" s="9"/>
      <c r="AI21" s="9">
        <v>1550898004877</v>
      </c>
      <c r="AK21" s="23">
        <f t="shared" si="0"/>
        <v>4.562616204148285E-2</v>
      </c>
    </row>
    <row r="22" spans="1:37" ht="28.5" customHeight="1" x14ac:dyDescent="0.45">
      <c r="A22" s="2" t="s">
        <v>81</v>
      </c>
      <c r="C22" s="4" t="s">
        <v>43</v>
      </c>
      <c r="D22" s="4"/>
      <c r="E22" s="4" t="s">
        <v>43</v>
      </c>
      <c r="F22" s="4"/>
      <c r="G22" s="4" t="s">
        <v>82</v>
      </c>
      <c r="H22" s="4"/>
      <c r="I22" s="4" t="s">
        <v>83</v>
      </c>
      <c r="J22" s="4"/>
      <c r="K22" s="9">
        <v>18</v>
      </c>
      <c r="L22" s="9"/>
      <c r="M22" s="9">
        <v>18</v>
      </c>
      <c r="N22" s="9"/>
      <c r="O22" s="9">
        <v>4100</v>
      </c>
      <c r="P22" s="9"/>
      <c r="Q22" s="9">
        <v>3775684218</v>
      </c>
      <c r="R22" s="9"/>
      <c r="S22" s="9">
        <v>4099256875</v>
      </c>
      <c r="T22" s="10"/>
      <c r="U22" s="9">
        <v>0</v>
      </c>
      <c r="V22" s="9"/>
      <c r="W22" s="9">
        <v>0</v>
      </c>
      <c r="X22" s="9"/>
      <c r="Y22" s="9">
        <v>0</v>
      </c>
      <c r="Z22" s="9"/>
      <c r="AA22" s="9">
        <v>0</v>
      </c>
      <c r="AB22" s="9"/>
      <c r="AC22" s="9">
        <v>4100</v>
      </c>
      <c r="AD22" s="9"/>
      <c r="AE22" s="9">
        <v>1000000</v>
      </c>
      <c r="AF22" s="9"/>
      <c r="AG22" s="9">
        <v>3775684218</v>
      </c>
      <c r="AH22" s="9"/>
      <c r="AI22" s="9">
        <v>4099256875</v>
      </c>
      <c r="AK22" s="23">
        <f t="shared" si="0"/>
        <v>1.2059681412978928E-4</v>
      </c>
    </row>
    <row r="23" spans="1:37" ht="28.5" customHeight="1" x14ac:dyDescent="0.45">
      <c r="A23" s="2" t="s">
        <v>84</v>
      </c>
      <c r="C23" s="4" t="s">
        <v>43</v>
      </c>
      <c r="D23" s="4"/>
      <c r="E23" s="4" t="s">
        <v>43</v>
      </c>
      <c r="F23" s="4"/>
      <c r="G23" s="4" t="s">
        <v>85</v>
      </c>
      <c r="H23" s="4"/>
      <c r="I23" s="4" t="s">
        <v>86</v>
      </c>
      <c r="J23" s="4"/>
      <c r="K23" s="9">
        <v>17</v>
      </c>
      <c r="L23" s="9"/>
      <c r="M23" s="9">
        <v>17</v>
      </c>
      <c r="N23" s="9"/>
      <c r="O23" s="9">
        <v>3200000</v>
      </c>
      <c r="P23" s="9"/>
      <c r="Q23" s="9">
        <v>2945504000000</v>
      </c>
      <c r="R23" s="9"/>
      <c r="S23" s="9">
        <v>3019647789620</v>
      </c>
      <c r="T23" s="10"/>
      <c r="U23" s="9">
        <v>0</v>
      </c>
      <c r="V23" s="9"/>
      <c r="W23" s="9">
        <v>0</v>
      </c>
      <c r="X23" s="9"/>
      <c r="Y23" s="9">
        <v>0</v>
      </c>
      <c r="Z23" s="9"/>
      <c r="AA23" s="9">
        <v>0</v>
      </c>
      <c r="AB23" s="9"/>
      <c r="AC23" s="9">
        <v>3200000</v>
      </c>
      <c r="AD23" s="9"/>
      <c r="AE23" s="9">
        <v>927686</v>
      </c>
      <c r="AF23" s="9"/>
      <c r="AG23" s="9">
        <v>2945504000000</v>
      </c>
      <c r="AH23" s="9"/>
      <c r="AI23" s="9">
        <v>2968057142120</v>
      </c>
      <c r="AK23" s="23">
        <f t="shared" si="0"/>
        <v>8.7317835014874307E-2</v>
      </c>
    </row>
    <row r="24" spans="1:37" ht="28.5" customHeight="1" x14ac:dyDescent="0.45">
      <c r="A24" s="2" t="s">
        <v>87</v>
      </c>
      <c r="C24" s="4" t="s">
        <v>43</v>
      </c>
      <c r="D24" s="4"/>
      <c r="E24" s="4" t="s">
        <v>43</v>
      </c>
      <c r="F24" s="4"/>
      <c r="G24" s="4" t="s">
        <v>88</v>
      </c>
      <c r="H24" s="4"/>
      <c r="I24" s="4" t="s">
        <v>89</v>
      </c>
      <c r="J24" s="4"/>
      <c r="K24" s="9">
        <v>16</v>
      </c>
      <c r="L24" s="9"/>
      <c r="M24" s="9">
        <v>16</v>
      </c>
      <c r="N24" s="9"/>
      <c r="O24" s="9">
        <v>539300</v>
      </c>
      <c r="P24" s="9"/>
      <c r="Q24" s="9">
        <v>500412395579</v>
      </c>
      <c r="R24" s="9"/>
      <c r="S24" s="9">
        <v>539202251875</v>
      </c>
      <c r="T24" s="10"/>
      <c r="U24" s="9">
        <v>0</v>
      </c>
      <c r="V24" s="9"/>
      <c r="W24" s="9">
        <v>0</v>
      </c>
      <c r="X24" s="9"/>
      <c r="Y24" s="9">
        <v>0</v>
      </c>
      <c r="Z24" s="9"/>
      <c r="AA24" s="9">
        <v>0</v>
      </c>
      <c r="AB24" s="9"/>
      <c r="AC24" s="9">
        <v>539300</v>
      </c>
      <c r="AD24" s="9"/>
      <c r="AE24" s="9">
        <v>997440</v>
      </c>
      <c r="AF24" s="9"/>
      <c r="AG24" s="9">
        <v>500412395579</v>
      </c>
      <c r="AH24" s="9"/>
      <c r="AI24" s="9">
        <v>537821894110</v>
      </c>
      <c r="AK24" s="23">
        <f t="shared" si="0"/>
        <v>1.5822284130197352E-2</v>
      </c>
    </row>
    <row r="25" spans="1:37" ht="28.5" customHeight="1" x14ac:dyDescent="0.45">
      <c r="A25" s="2" t="s">
        <v>90</v>
      </c>
      <c r="C25" s="4" t="s">
        <v>43</v>
      </c>
      <c r="D25" s="4"/>
      <c r="E25" s="4" t="s">
        <v>43</v>
      </c>
      <c r="F25" s="4"/>
      <c r="G25" s="4" t="s">
        <v>91</v>
      </c>
      <c r="H25" s="4"/>
      <c r="I25" s="4" t="s">
        <v>92</v>
      </c>
      <c r="J25" s="4"/>
      <c r="K25" s="9">
        <v>18</v>
      </c>
      <c r="L25" s="9"/>
      <c r="M25" s="9">
        <v>18</v>
      </c>
      <c r="N25" s="9"/>
      <c r="O25" s="9">
        <v>1500</v>
      </c>
      <c r="P25" s="9"/>
      <c r="Q25" s="9">
        <v>1466265712</v>
      </c>
      <c r="R25" s="9"/>
      <c r="S25" s="9">
        <v>1499726625</v>
      </c>
      <c r="T25" s="10"/>
      <c r="U25" s="9">
        <v>0</v>
      </c>
      <c r="V25" s="9"/>
      <c r="W25" s="9">
        <v>0</v>
      </c>
      <c r="X25" s="9"/>
      <c r="Y25" s="9">
        <v>0</v>
      </c>
      <c r="Z25" s="9"/>
      <c r="AA25" s="9">
        <v>0</v>
      </c>
      <c r="AB25" s="9"/>
      <c r="AC25" s="9">
        <v>1500</v>
      </c>
      <c r="AD25" s="9"/>
      <c r="AE25" s="9">
        <v>999999</v>
      </c>
      <c r="AF25" s="9"/>
      <c r="AG25" s="9">
        <v>1466265712</v>
      </c>
      <c r="AH25" s="9"/>
      <c r="AI25" s="9">
        <v>1499726625</v>
      </c>
      <c r="AK25" s="23">
        <f t="shared" si="0"/>
        <v>4.4120741528455987E-5</v>
      </c>
    </row>
    <row r="26" spans="1:37" ht="28.5" customHeight="1" x14ac:dyDescent="0.45">
      <c r="A26" s="2" t="s">
        <v>93</v>
      </c>
      <c r="C26" s="4" t="s">
        <v>43</v>
      </c>
      <c r="D26" s="4"/>
      <c r="E26" s="4" t="s">
        <v>43</v>
      </c>
      <c r="F26" s="4"/>
      <c r="G26" s="4" t="s">
        <v>94</v>
      </c>
      <c r="H26" s="4"/>
      <c r="I26" s="4" t="s">
        <v>95</v>
      </c>
      <c r="J26" s="4"/>
      <c r="K26" s="9">
        <v>18</v>
      </c>
      <c r="L26" s="9"/>
      <c r="M26" s="9">
        <v>18</v>
      </c>
      <c r="N26" s="9"/>
      <c r="O26" s="9">
        <v>1839750</v>
      </c>
      <c r="P26" s="9"/>
      <c r="Q26" s="9">
        <v>499999896000</v>
      </c>
      <c r="R26" s="9"/>
      <c r="S26" s="9">
        <v>608576423727</v>
      </c>
      <c r="T26" s="10"/>
      <c r="U26" s="9">
        <v>0</v>
      </c>
      <c r="V26" s="9"/>
      <c r="W26" s="9">
        <v>0</v>
      </c>
      <c r="X26" s="9"/>
      <c r="Y26" s="9">
        <v>0</v>
      </c>
      <c r="Z26" s="9"/>
      <c r="AA26" s="9">
        <v>0</v>
      </c>
      <c r="AB26" s="9"/>
      <c r="AC26" s="9">
        <v>1839750</v>
      </c>
      <c r="AD26" s="9"/>
      <c r="AE26" s="9">
        <v>329290</v>
      </c>
      <c r="AF26" s="9"/>
      <c r="AG26" s="9">
        <v>499999896000</v>
      </c>
      <c r="AH26" s="9"/>
      <c r="AI26" s="9">
        <v>605372064323</v>
      </c>
      <c r="AK26" s="23">
        <f t="shared" si="0"/>
        <v>1.7809555377162764E-2</v>
      </c>
    </row>
    <row r="27" spans="1:37" ht="28.5" customHeight="1" x14ac:dyDescent="0.45">
      <c r="A27" s="2" t="s">
        <v>96</v>
      </c>
      <c r="C27" s="4" t="s">
        <v>43</v>
      </c>
      <c r="D27" s="4"/>
      <c r="E27" s="4" t="s">
        <v>43</v>
      </c>
      <c r="F27" s="4"/>
      <c r="G27" s="4" t="s">
        <v>97</v>
      </c>
      <c r="H27" s="4"/>
      <c r="I27" s="4" t="s">
        <v>98</v>
      </c>
      <c r="J27" s="4"/>
      <c r="K27" s="9">
        <v>0</v>
      </c>
      <c r="L27" s="9"/>
      <c r="M27" s="9">
        <v>0</v>
      </c>
      <c r="N27" s="9"/>
      <c r="O27" s="9">
        <v>200</v>
      </c>
      <c r="P27" s="9"/>
      <c r="Q27" s="9">
        <v>396287100</v>
      </c>
      <c r="R27" s="9"/>
      <c r="S27" s="9">
        <v>412709168</v>
      </c>
      <c r="T27" s="10"/>
      <c r="U27" s="9">
        <v>0</v>
      </c>
      <c r="V27" s="9"/>
      <c r="W27" s="9">
        <v>0</v>
      </c>
      <c r="X27" s="9"/>
      <c r="Y27" s="9">
        <v>0</v>
      </c>
      <c r="Z27" s="9"/>
      <c r="AA27" s="9">
        <v>0</v>
      </c>
      <c r="AB27" s="9"/>
      <c r="AC27" s="9">
        <v>200</v>
      </c>
      <c r="AD27" s="9"/>
      <c r="AE27" s="9">
        <v>2089796</v>
      </c>
      <c r="AF27" s="9"/>
      <c r="AG27" s="9">
        <v>396287100</v>
      </c>
      <c r="AH27" s="9"/>
      <c r="AI27" s="9">
        <v>417656179</v>
      </c>
      <c r="AK27" s="23">
        <f t="shared" si="0"/>
        <v>1.2287106206053751E-5</v>
      </c>
    </row>
    <row r="28" spans="1:37" ht="28.5" customHeight="1" x14ac:dyDescent="0.45">
      <c r="A28" s="2" t="s">
        <v>99</v>
      </c>
      <c r="C28" s="4" t="s">
        <v>43</v>
      </c>
      <c r="D28" s="4"/>
      <c r="E28" s="4" t="s">
        <v>43</v>
      </c>
      <c r="F28" s="4"/>
      <c r="G28" s="4" t="s">
        <v>100</v>
      </c>
      <c r="H28" s="4"/>
      <c r="I28" s="4" t="s">
        <v>101</v>
      </c>
      <c r="J28" s="4"/>
      <c r="K28" s="9">
        <v>18</v>
      </c>
      <c r="L28" s="9"/>
      <c r="M28" s="9">
        <v>18</v>
      </c>
      <c r="N28" s="9"/>
      <c r="O28" s="9">
        <v>0</v>
      </c>
      <c r="P28" s="9"/>
      <c r="Q28" s="9">
        <v>0</v>
      </c>
      <c r="R28" s="9"/>
      <c r="S28" s="9">
        <v>0</v>
      </c>
      <c r="T28" s="10"/>
      <c r="U28" s="9">
        <v>2000000</v>
      </c>
      <c r="V28" s="9"/>
      <c r="W28" s="9">
        <v>2000000000000</v>
      </c>
      <c r="X28" s="9"/>
      <c r="Y28" s="9">
        <v>0</v>
      </c>
      <c r="Z28" s="9"/>
      <c r="AA28" s="9">
        <v>0</v>
      </c>
      <c r="AB28" s="9"/>
      <c r="AC28" s="9">
        <v>2000000</v>
      </c>
      <c r="AD28" s="9"/>
      <c r="AE28" s="9">
        <v>1000000</v>
      </c>
      <c r="AF28" s="9"/>
      <c r="AG28" s="9">
        <v>2000000000000</v>
      </c>
      <c r="AH28" s="9"/>
      <c r="AI28" s="9">
        <v>1999637500000</v>
      </c>
      <c r="AK28" s="23">
        <f t="shared" si="0"/>
        <v>5.8827714209653312E-2</v>
      </c>
    </row>
    <row r="29" spans="1:37" ht="28.5" customHeight="1" x14ac:dyDescent="0.45">
      <c r="A29" s="2" t="s">
        <v>102</v>
      </c>
      <c r="C29" s="4" t="s">
        <v>43</v>
      </c>
      <c r="D29" s="4"/>
      <c r="E29" s="4" t="s">
        <v>43</v>
      </c>
      <c r="F29" s="4"/>
      <c r="G29" s="4" t="s">
        <v>103</v>
      </c>
      <c r="H29" s="4"/>
      <c r="I29" s="4" t="s">
        <v>104</v>
      </c>
      <c r="J29" s="4"/>
      <c r="K29" s="9">
        <v>0</v>
      </c>
      <c r="L29" s="9"/>
      <c r="M29" s="9">
        <v>0</v>
      </c>
      <c r="N29" s="9"/>
      <c r="O29" s="9">
        <v>0</v>
      </c>
      <c r="P29" s="9"/>
      <c r="Q29" s="9">
        <v>0</v>
      </c>
      <c r="R29" s="9"/>
      <c r="S29" s="9">
        <v>0</v>
      </c>
      <c r="T29" s="10"/>
      <c r="U29" s="9">
        <v>3490000</v>
      </c>
      <c r="V29" s="9"/>
      <c r="W29" s="9">
        <v>3503188710000</v>
      </c>
      <c r="X29" s="9"/>
      <c r="Y29" s="9">
        <v>0</v>
      </c>
      <c r="Z29" s="9"/>
      <c r="AA29" s="9">
        <v>0</v>
      </c>
      <c r="AB29" s="9"/>
      <c r="AC29" s="9">
        <v>3490000</v>
      </c>
      <c r="AD29" s="9"/>
      <c r="AE29" s="9">
        <v>1003779</v>
      </c>
      <c r="AF29" s="9"/>
      <c r="AG29" s="9">
        <v>3503188710000</v>
      </c>
      <c r="AH29" s="9"/>
      <c r="AI29" s="9">
        <v>3500648898184</v>
      </c>
      <c r="AK29" s="23">
        <f t="shared" si="0"/>
        <v>0.10298625272365922</v>
      </c>
    </row>
    <row r="30" spans="1:37" ht="28.5" customHeight="1" x14ac:dyDescent="0.45">
      <c r="A30" s="2" t="s">
        <v>105</v>
      </c>
      <c r="C30" s="4" t="s">
        <v>43</v>
      </c>
      <c r="D30" s="4"/>
      <c r="E30" s="4" t="s">
        <v>43</v>
      </c>
      <c r="F30" s="4"/>
      <c r="G30" s="4" t="s">
        <v>106</v>
      </c>
      <c r="H30" s="4"/>
      <c r="I30" s="4" t="s">
        <v>107</v>
      </c>
      <c r="J30" s="4"/>
      <c r="K30" s="9">
        <v>18</v>
      </c>
      <c r="L30" s="9"/>
      <c r="M30" s="9">
        <v>18</v>
      </c>
      <c r="N30" s="9"/>
      <c r="O30" s="9">
        <v>0</v>
      </c>
      <c r="P30" s="9"/>
      <c r="Q30" s="9">
        <v>0</v>
      </c>
      <c r="R30" s="9"/>
      <c r="S30" s="9">
        <v>0</v>
      </c>
      <c r="T30" s="10"/>
      <c r="U30" s="9">
        <v>6500000</v>
      </c>
      <c r="V30" s="9"/>
      <c r="W30" s="9">
        <v>6500000000000</v>
      </c>
      <c r="X30" s="9"/>
      <c r="Y30" s="9">
        <v>0</v>
      </c>
      <c r="Z30" s="9"/>
      <c r="AA30" s="9">
        <v>0</v>
      </c>
      <c r="AB30" s="9"/>
      <c r="AC30" s="9">
        <v>6500000</v>
      </c>
      <c r="AD30" s="9"/>
      <c r="AE30" s="9">
        <v>1000000</v>
      </c>
      <c r="AF30" s="9"/>
      <c r="AG30" s="9">
        <v>6500000000000</v>
      </c>
      <c r="AH30" s="9"/>
      <c r="AI30" s="9">
        <v>6498821875000</v>
      </c>
      <c r="AK30" s="23">
        <f t="shared" si="0"/>
        <v>0.19119007118137327</v>
      </c>
    </row>
    <row r="31" spans="1:37" ht="28.5" customHeight="1" x14ac:dyDescent="0.45">
      <c r="A31" s="2" t="s">
        <v>108</v>
      </c>
      <c r="C31" s="4" t="s">
        <v>109</v>
      </c>
      <c r="D31" s="4"/>
      <c r="E31" s="4" t="s">
        <v>109</v>
      </c>
      <c r="F31" s="4"/>
      <c r="G31" s="4" t="s">
        <v>110</v>
      </c>
      <c r="H31" s="4"/>
      <c r="I31" s="4" t="s">
        <v>111</v>
      </c>
      <c r="J31" s="4"/>
      <c r="K31" s="9">
        <v>18</v>
      </c>
      <c r="L31" s="9"/>
      <c r="M31" s="9">
        <v>18</v>
      </c>
      <c r="N31" s="9"/>
      <c r="O31" s="9">
        <v>1999000</v>
      </c>
      <c r="P31" s="9"/>
      <c r="Q31" s="9">
        <v>1999000000000</v>
      </c>
      <c r="R31" s="9"/>
      <c r="S31" s="9">
        <v>1999000000000</v>
      </c>
      <c r="T31" s="10"/>
      <c r="U31" s="9">
        <v>0</v>
      </c>
      <c r="V31" s="9"/>
      <c r="W31" s="9">
        <v>0</v>
      </c>
      <c r="X31" s="9"/>
      <c r="Y31" s="9">
        <v>0</v>
      </c>
      <c r="Z31" s="9"/>
      <c r="AA31" s="9">
        <v>0</v>
      </c>
      <c r="AB31" s="9"/>
      <c r="AC31" s="9">
        <v>1999000</v>
      </c>
      <c r="AD31" s="9"/>
      <c r="AE31" s="9">
        <v>1000000</v>
      </c>
      <c r="AF31" s="9"/>
      <c r="AG31" s="9">
        <v>1999000000000</v>
      </c>
      <c r="AH31" s="9"/>
      <c r="AI31" s="9">
        <v>1999000000000</v>
      </c>
      <c r="AK31" s="23">
        <f t="shared" si="0"/>
        <v>5.8808959476453593E-2</v>
      </c>
    </row>
    <row r="32" spans="1:37" ht="28.5" customHeight="1" x14ac:dyDescent="0.45">
      <c r="A32" s="2" t="s">
        <v>112</v>
      </c>
      <c r="C32" s="4" t="s">
        <v>109</v>
      </c>
      <c r="D32" s="4"/>
      <c r="E32" s="4" t="s">
        <v>109</v>
      </c>
      <c r="F32" s="4"/>
      <c r="G32" s="4" t="s">
        <v>113</v>
      </c>
      <c r="H32" s="4"/>
      <c r="I32" s="4" t="s">
        <v>114</v>
      </c>
      <c r="J32" s="4"/>
      <c r="K32" s="9">
        <v>18</v>
      </c>
      <c r="L32" s="9"/>
      <c r="M32" s="9">
        <v>18</v>
      </c>
      <c r="N32" s="9"/>
      <c r="O32" s="9">
        <v>1999999</v>
      </c>
      <c r="P32" s="9"/>
      <c r="Q32" s="9">
        <v>1999999000000</v>
      </c>
      <c r="R32" s="9"/>
      <c r="S32" s="9">
        <v>1999999000000</v>
      </c>
      <c r="T32" s="10"/>
      <c r="U32" s="9">
        <v>0</v>
      </c>
      <c r="V32" s="9"/>
      <c r="W32" s="9">
        <v>0</v>
      </c>
      <c r="X32" s="9"/>
      <c r="Y32" s="9">
        <f>SUM(Y9:Y31)</f>
        <v>0</v>
      </c>
      <c r="Z32" s="9"/>
      <c r="AA32" s="9">
        <v>0</v>
      </c>
      <c r="AB32" s="9"/>
      <c r="AC32" s="9">
        <v>1999999</v>
      </c>
      <c r="AD32" s="9"/>
      <c r="AE32" s="9">
        <v>1000000</v>
      </c>
      <c r="AF32" s="9"/>
      <c r="AG32" s="9">
        <v>1999999000000</v>
      </c>
      <c r="AH32" s="9"/>
      <c r="AI32" s="9">
        <v>1999999000000</v>
      </c>
      <c r="AK32" s="23">
        <f t="shared" si="0"/>
        <v>5.8838349246597151E-2</v>
      </c>
    </row>
    <row r="33" spans="9:37" ht="28.5" customHeight="1" thickBot="1" x14ac:dyDescent="0.45">
      <c r="I33" s="4"/>
      <c r="J33" s="4"/>
      <c r="K33" s="9"/>
      <c r="L33" s="9"/>
      <c r="M33" s="9"/>
      <c r="N33" s="9"/>
      <c r="O33" s="14">
        <f>SUM(O9:O32)</f>
        <v>16900946</v>
      </c>
      <c r="P33" s="9"/>
      <c r="Q33" s="14">
        <f>SUM(Q9:Q32)</f>
        <v>14847191478300</v>
      </c>
      <c r="R33" s="9"/>
      <c r="S33" s="14">
        <f>SUM(S9:S32)</f>
        <v>15302238523809</v>
      </c>
      <c r="T33" s="10"/>
      <c r="U33" s="14">
        <f>SUM(U9:U32)</f>
        <v>11990000</v>
      </c>
      <c r="V33" s="10"/>
      <c r="W33" s="14">
        <f>SUM(W9:W32)</f>
        <v>12003188710000</v>
      </c>
      <c r="X33" s="10"/>
      <c r="Y33" s="14">
        <f>SUM(Y32)</f>
        <v>0</v>
      </c>
      <c r="Z33" s="10"/>
      <c r="AA33" s="14">
        <f>SUM(AA9:AA32)</f>
        <v>0</v>
      </c>
      <c r="AB33" s="10"/>
      <c r="AC33" s="14">
        <f>SUM(AC9:AC32)</f>
        <v>28890946</v>
      </c>
      <c r="AD33" s="9"/>
      <c r="AE33" s="9"/>
      <c r="AF33" s="9"/>
      <c r="AG33" s="14">
        <f>SUM(AG9:AG32)</f>
        <v>26850380188300</v>
      </c>
      <c r="AH33" s="9"/>
      <c r="AI33" s="14">
        <f>SUM(AI9:AI32)</f>
        <v>27212730559587</v>
      </c>
      <c r="AK33" s="28">
        <f t="shared" si="0"/>
        <v>0.80057647259749987</v>
      </c>
    </row>
    <row r="34" spans="9:37" ht="18.75" thickTop="1" x14ac:dyDescent="0.4"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9:37" x14ac:dyDescent="0.4"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AI35" s="5"/>
    </row>
    <row r="36" spans="9:37" x14ac:dyDescent="0.4"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9:37" x14ac:dyDescent="0.4"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9:37" x14ac:dyDescent="0.4"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9:37" x14ac:dyDescent="0.4"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9:37" x14ac:dyDescent="0.4"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9:37" x14ac:dyDescent="0.4"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9:37" x14ac:dyDescent="0.4"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9:37" x14ac:dyDescent="0.4"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9:37" x14ac:dyDescent="0.4"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9:37" x14ac:dyDescent="0.4"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9:37" x14ac:dyDescent="0.4"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9:37" x14ac:dyDescent="0.4"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9:37" x14ac:dyDescent="0.4"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9:19" x14ac:dyDescent="0.4"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9:19" x14ac:dyDescent="0.4"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9:19" x14ac:dyDescent="0.4"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9:19" x14ac:dyDescent="0.4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9:19" x14ac:dyDescent="0.4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9:19" x14ac:dyDescent="0.4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9:19" x14ac:dyDescent="0.4"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9:19" x14ac:dyDescent="0.4"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9:19" x14ac:dyDescent="0.4"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9:19" x14ac:dyDescent="0.4"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9:19" x14ac:dyDescent="0.4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9:19" x14ac:dyDescent="0.4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9:19" x14ac:dyDescent="0.4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9:19" x14ac:dyDescent="0.4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9:19" x14ac:dyDescent="0.4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9:19" x14ac:dyDescent="0.4"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9:19" x14ac:dyDescent="0.4"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9:19" x14ac:dyDescent="0.4"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9:19" x14ac:dyDescent="0.4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9:19" x14ac:dyDescent="0.4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9:19" x14ac:dyDescent="0.4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9:19" x14ac:dyDescent="0.4"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9:19" x14ac:dyDescent="0.4"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9:19" x14ac:dyDescent="0.4"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17" right="0.17" top="0.47" bottom="0.74803149606299213" header="0.31496062992125984" footer="0.31496062992125984"/>
  <pageSetup paperSize="9" scale="37" orientation="landscape" r:id="rId1"/>
  <colBreaks count="1" manualBreakCount="1">
    <brk id="4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4"/>
  <sheetViews>
    <sheetView rightToLeft="1" topLeftCell="A7" workbookViewId="0">
      <selection activeCell="I13" sqref="I13"/>
    </sheetView>
  </sheetViews>
  <sheetFormatPr defaultRowHeight="18" x14ac:dyDescent="0.4"/>
  <cols>
    <col min="1" max="1" width="31.1406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6" spans="1:12" ht="27.75" x14ac:dyDescent="0.4">
      <c r="A6" s="29" t="s">
        <v>3</v>
      </c>
      <c r="C6" s="30" t="s">
        <v>6</v>
      </c>
      <c r="D6" s="30" t="s">
        <v>6</v>
      </c>
      <c r="E6" s="30" t="s">
        <v>6</v>
      </c>
      <c r="F6" s="30" t="s">
        <v>6</v>
      </c>
      <c r="G6" s="30" t="s">
        <v>6</v>
      </c>
      <c r="H6" s="30" t="s">
        <v>6</v>
      </c>
      <c r="I6" s="30" t="s">
        <v>6</v>
      </c>
      <c r="J6" s="30" t="s">
        <v>6</v>
      </c>
      <c r="K6" s="30" t="s">
        <v>6</v>
      </c>
      <c r="L6" s="30" t="s">
        <v>6</v>
      </c>
    </row>
    <row r="7" spans="1:12" ht="27.75" x14ac:dyDescent="0.4">
      <c r="A7" s="30" t="s">
        <v>3</v>
      </c>
      <c r="C7" s="30" t="s">
        <v>7</v>
      </c>
      <c r="E7" s="30" t="s">
        <v>115</v>
      </c>
      <c r="G7" s="30" t="s">
        <v>116</v>
      </c>
      <c r="I7" s="17" t="s">
        <v>117</v>
      </c>
      <c r="K7" s="30" t="s">
        <v>118</v>
      </c>
    </row>
    <row r="8" spans="1:12" ht="18.75" x14ac:dyDescent="0.45">
      <c r="A8" s="2" t="s">
        <v>76</v>
      </c>
      <c r="C8" s="5">
        <v>1300000</v>
      </c>
      <c r="D8" s="4"/>
      <c r="E8" s="5">
        <v>985000</v>
      </c>
      <c r="F8" s="4"/>
      <c r="G8" s="5">
        <v>986787</v>
      </c>
      <c r="H8" s="4"/>
      <c r="I8" s="4">
        <v>0.18</v>
      </c>
      <c r="J8" s="4"/>
      <c r="K8" s="5">
        <v>1282823100000</v>
      </c>
      <c r="L8" s="4"/>
    </row>
    <row r="9" spans="1:12" ht="18.75" x14ac:dyDescent="0.45">
      <c r="A9" s="2" t="s">
        <v>73</v>
      </c>
      <c r="C9" s="5">
        <v>1300000</v>
      </c>
      <c r="D9" s="4"/>
      <c r="E9" s="5">
        <v>995000</v>
      </c>
      <c r="F9" s="4"/>
      <c r="G9" s="5">
        <v>991258</v>
      </c>
      <c r="H9" s="4"/>
      <c r="I9" s="4">
        <v>-0.38</v>
      </c>
      <c r="J9" s="4"/>
      <c r="K9" s="5">
        <v>1288635400000</v>
      </c>
      <c r="L9" s="4"/>
    </row>
    <row r="10" spans="1:12" ht="18.75" x14ac:dyDescent="0.45">
      <c r="A10" s="2" t="s">
        <v>78</v>
      </c>
      <c r="C10" s="5">
        <v>1596900</v>
      </c>
      <c r="D10" s="4"/>
      <c r="E10" s="5">
        <v>987000</v>
      </c>
      <c r="F10" s="4"/>
      <c r="G10" s="5">
        <v>971369</v>
      </c>
      <c r="H10" s="4"/>
      <c r="I10" s="4">
        <v>-1.58</v>
      </c>
      <c r="J10" s="4"/>
      <c r="K10" s="5">
        <v>1551179156100</v>
      </c>
      <c r="L10" s="4"/>
    </row>
    <row r="11" spans="1:12" ht="18.75" x14ac:dyDescent="0.45">
      <c r="A11" s="2" t="s">
        <v>96</v>
      </c>
      <c r="C11" s="5">
        <v>200</v>
      </c>
      <c r="D11" s="4"/>
      <c r="E11" s="5">
        <v>2080396</v>
      </c>
      <c r="F11" s="4"/>
      <c r="G11" s="5">
        <v>2089796</v>
      </c>
      <c r="H11" s="4"/>
      <c r="I11" s="4">
        <v>0.45</v>
      </c>
      <c r="J11" s="4"/>
      <c r="K11" s="5">
        <v>417959200</v>
      </c>
      <c r="L11" s="4"/>
    </row>
    <row r="12" spans="1:12" ht="18.75" x14ac:dyDescent="0.45">
      <c r="A12" s="2" t="s">
        <v>84</v>
      </c>
      <c r="C12" s="5">
        <v>3200000</v>
      </c>
      <c r="D12" s="4"/>
      <c r="E12" s="5">
        <v>926960</v>
      </c>
      <c r="F12" s="4"/>
      <c r="G12" s="5">
        <v>927686</v>
      </c>
      <c r="H12" s="4"/>
      <c r="I12" s="4">
        <v>0.08</v>
      </c>
      <c r="J12" s="4"/>
      <c r="K12" s="5">
        <v>2968595200000</v>
      </c>
      <c r="L12" s="4"/>
    </row>
    <row r="13" spans="1:12" ht="18.75" thickBot="1" x14ac:dyDescent="0.45">
      <c r="C13" s="15">
        <f>SUM(C8:C12)</f>
        <v>7397100</v>
      </c>
      <c r="G13" s="13"/>
      <c r="I13" s="19">
        <f>SUM(I8:I12)</f>
        <v>-1.25</v>
      </c>
      <c r="K13" s="16">
        <f>SUM(K8:K12)</f>
        <v>7091650815300</v>
      </c>
    </row>
    <row r="14" spans="1:12" ht="18.75" thickTop="1" x14ac:dyDescent="0.4"/>
  </sheetData>
  <mergeCells count="9">
    <mergeCell ref="A2:L2"/>
    <mergeCell ref="A3:L3"/>
    <mergeCell ref="A4:L4"/>
    <mergeCell ref="K7"/>
    <mergeCell ref="C6:L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topLeftCell="D1" zoomScale="70" zoomScaleNormal="70" workbookViewId="0">
      <selection activeCell="C9" sqref="C9:AE9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6" spans="1:31" ht="27.75" x14ac:dyDescent="0.4">
      <c r="A6" s="30" t="s">
        <v>119</v>
      </c>
      <c r="B6" s="30" t="s">
        <v>119</v>
      </c>
      <c r="C6" s="30" t="s">
        <v>119</v>
      </c>
      <c r="D6" s="30" t="s">
        <v>119</v>
      </c>
      <c r="E6" s="30" t="s">
        <v>119</v>
      </c>
      <c r="F6" s="30" t="s">
        <v>119</v>
      </c>
      <c r="G6" s="30" t="s">
        <v>119</v>
      </c>
      <c r="H6" s="30" t="s">
        <v>119</v>
      </c>
      <c r="I6" s="30" t="s">
        <v>119</v>
      </c>
      <c r="K6" s="30" t="s">
        <v>4</v>
      </c>
      <c r="L6" s="30" t="s">
        <v>4</v>
      </c>
      <c r="M6" s="30" t="s">
        <v>4</v>
      </c>
      <c r="N6" s="30" t="s">
        <v>4</v>
      </c>
      <c r="O6" s="30" t="s">
        <v>4</v>
      </c>
      <c r="Q6" s="30" t="s">
        <v>5</v>
      </c>
      <c r="R6" s="30" t="s">
        <v>5</v>
      </c>
      <c r="S6" s="30" t="s">
        <v>5</v>
      </c>
      <c r="T6" s="30" t="s">
        <v>5</v>
      </c>
      <c r="U6" s="30" t="s">
        <v>5</v>
      </c>
      <c r="V6" s="30" t="s">
        <v>5</v>
      </c>
      <c r="W6" s="30" t="s">
        <v>5</v>
      </c>
      <c r="Y6" s="30" t="s">
        <v>6</v>
      </c>
      <c r="Z6" s="30" t="s">
        <v>6</v>
      </c>
      <c r="AA6" s="30" t="s">
        <v>6</v>
      </c>
      <c r="AB6" s="30" t="s">
        <v>6</v>
      </c>
      <c r="AC6" s="30" t="s">
        <v>6</v>
      </c>
      <c r="AD6" s="30" t="s">
        <v>6</v>
      </c>
      <c r="AE6" s="30" t="s">
        <v>6</v>
      </c>
    </row>
    <row r="7" spans="1:31" ht="27.75" x14ac:dyDescent="0.4">
      <c r="A7" s="34" t="s">
        <v>120</v>
      </c>
      <c r="C7" s="34" t="s">
        <v>39</v>
      </c>
      <c r="E7" s="34" t="s">
        <v>40</v>
      </c>
      <c r="G7" s="34" t="s">
        <v>121</v>
      </c>
      <c r="I7" s="34" t="s">
        <v>37</v>
      </c>
      <c r="K7" s="34" t="s">
        <v>7</v>
      </c>
      <c r="M7" s="34" t="s">
        <v>8</v>
      </c>
      <c r="O7" s="34" t="s">
        <v>9</v>
      </c>
      <c r="Q7" s="33" t="s">
        <v>10</v>
      </c>
      <c r="R7" s="33" t="s">
        <v>10</v>
      </c>
      <c r="S7" s="33" t="s">
        <v>10</v>
      </c>
      <c r="U7" s="33" t="s">
        <v>11</v>
      </c>
      <c r="V7" s="33" t="s">
        <v>11</v>
      </c>
      <c r="W7" s="33" t="s">
        <v>11</v>
      </c>
      <c r="Y7" s="34" t="s">
        <v>7</v>
      </c>
      <c r="AA7" s="34" t="s">
        <v>8</v>
      </c>
      <c r="AC7" s="34" t="s">
        <v>9</v>
      </c>
      <c r="AE7" s="34" t="s">
        <v>122</v>
      </c>
    </row>
    <row r="8" spans="1:31" ht="27.75" x14ac:dyDescent="0.4">
      <c r="A8" s="30" t="s">
        <v>120</v>
      </c>
      <c r="C8" s="30" t="s">
        <v>39</v>
      </c>
      <c r="E8" s="30" t="s">
        <v>40</v>
      </c>
      <c r="G8" s="30" t="s">
        <v>121</v>
      </c>
      <c r="I8" s="30" t="s">
        <v>37</v>
      </c>
      <c r="K8" s="30" t="s">
        <v>7</v>
      </c>
      <c r="M8" s="30" t="s">
        <v>8</v>
      </c>
      <c r="O8" s="30" t="s">
        <v>9</v>
      </c>
      <c r="Q8" s="33" t="s">
        <v>7</v>
      </c>
      <c r="S8" s="33" t="s">
        <v>8</v>
      </c>
      <c r="U8" s="33" t="s">
        <v>7</v>
      </c>
      <c r="W8" s="33" t="s">
        <v>14</v>
      </c>
      <c r="Y8" s="30" t="s">
        <v>7</v>
      </c>
      <c r="AA8" s="30" t="s">
        <v>8</v>
      </c>
      <c r="AC8" s="30" t="s">
        <v>9</v>
      </c>
      <c r="AE8" s="30" t="s">
        <v>122</v>
      </c>
    </row>
    <row r="9" spans="1:31" ht="18.75" x14ac:dyDescent="0.45">
      <c r="A9" s="2" t="s">
        <v>123</v>
      </c>
      <c r="C9" s="4" t="s">
        <v>124</v>
      </c>
      <c r="D9" s="4"/>
      <c r="E9" s="5">
        <v>22</v>
      </c>
      <c r="F9" s="4"/>
      <c r="G9" s="5">
        <v>21</v>
      </c>
      <c r="H9" s="4"/>
      <c r="I9" s="4" t="s">
        <v>109</v>
      </c>
      <c r="J9" s="4"/>
      <c r="K9" s="5">
        <v>940000</v>
      </c>
      <c r="L9" s="4"/>
      <c r="M9" s="5">
        <v>940000000000</v>
      </c>
      <c r="N9" s="4"/>
      <c r="O9" s="5">
        <v>940000000000</v>
      </c>
      <c r="P9" s="4"/>
      <c r="Q9" s="5">
        <v>0</v>
      </c>
      <c r="R9" s="4"/>
      <c r="S9" s="5">
        <v>0</v>
      </c>
      <c r="T9" s="4"/>
      <c r="U9" s="5">
        <v>940000</v>
      </c>
      <c r="V9" s="4"/>
      <c r="W9" s="5">
        <v>940000000000</v>
      </c>
      <c r="X9" s="4"/>
      <c r="Y9" s="5">
        <v>0</v>
      </c>
      <c r="Z9" s="4"/>
      <c r="AA9" s="5">
        <v>0</v>
      </c>
      <c r="AB9" s="4"/>
      <c r="AC9" s="5">
        <v>0</v>
      </c>
      <c r="AD9" s="4"/>
      <c r="AE9" s="4" t="s">
        <v>16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7"/>
  <sheetViews>
    <sheetView rightToLeft="1" topLeftCell="A16" workbookViewId="0">
      <selection activeCell="S36" sqref="S3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1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1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21" ht="27.75" x14ac:dyDescent="0.4">
      <c r="A6" s="29" t="s">
        <v>125</v>
      </c>
      <c r="C6" s="30" t="s">
        <v>126</v>
      </c>
      <c r="D6" s="30" t="s">
        <v>126</v>
      </c>
      <c r="E6" s="30" t="s">
        <v>126</v>
      </c>
      <c r="F6" s="30" t="s">
        <v>126</v>
      </c>
      <c r="G6" s="30" t="s">
        <v>126</v>
      </c>
      <c r="H6" s="30" t="s">
        <v>126</v>
      </c>
      <c r="I6" s="30" t="s">
        <v>126</v>
      </c>
      <c r="K6" s="30" t="s">
        <v>4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</row>
    <row r="7" spans="1:21" ht="27.75" x14ac:dyDescent="0.4">
      <c r="A7" s="30" t="s">
        <v>125</v>
      </c>
      <c r="C7" s="33" t="s">
        <v>127</v>
      </c>
      <c r="E7" s="33" t="s">
        <v>128</v>
      </c>
      <c r="G7" s="33" t="s">
        <v>129</v>
      </c>
      <c r="I7" s="33" t="s">
        <v>40</v>
      </c>
      <c r="K7" s="33" t="s">
        <v>130</v>
      </c>
      <c r="M7" s="33" t="s">
        <v>131</v>
      </c>
      <c r="O7" s="33" t="s">
        <v>132</v>
      </c>
      <c r="Q7" s="33" t="s">
        <v>130</v>
      </c>
      <c r="S7" s="33" t="s">
        <v>122</v>
      </c>
    </row>
    <row r="8" spans="1:21" ht="18.75" x14ac:dyDescent="0.45">
      <c r="A8" s="2" t="s">
        <v>133</v>
      </c>
      <c r="C8" s="1" t="s">
        <v>134</v>
      </c>
      <c r="E8" s="4" t="s">
        <v>135</v>
      </c>
      <c r="F8" s="4"/>
      <c r="G8" s="4" t="s">
        <v>136</v>
      </c>
      <c r="H8" s="4"/>
      <c r="I8" s="5">
        <v>0</v>
      </c>
      <c r="J8" s="4"/>
      <c r="K8" s="9">
        <v>163243</v>
      </c>
      <c r="L8" s="9"/>
      <c r="M8" s="9">
        <v>1066</v>
      </c>
      <c r="N8" s="9"/>
      <c r="O8" s="9">
        <v>0</v>
      </c>
      <c r="P8" s="9"/>
      <c r="Q8" s="9">
        <v>164309</v>
      </c>
      <c r="R8" s="4"/>
      <c r="S8" s="23">
        <f t="shared" ref="S8:S10" si="0">-Q8/33991419297265</f>
        <v>-4.8338375800983554E-9</v>
      </c>
      <c r="U8" s="3"/>
    </row>
    <row r="9" spans="1:21" ht="18.75" x14ac:dyDescent="0.45">
      <c r="A9" s="2" t="s">
        <v>137</v>
      </c>
      <c r="C9" s="1" t="s">
        <v>138</v>
      </c>
      <c r="E9" s="4" t="s">
        <v>139</v>
      </c>
      <c r="F9" s="4"/>
      <c r="G9" s="4" t="s">
        <v>140</v>
      </c>
      <c r="H9" s="4"/>
      <c r="I9" s="5">
        <v>0</v>
      </c>
      <c r="J9" s="4"/>
      <c r="K9" s="9">
        <v>307489</v>
      </c>
      <c r="L9" s="9"/>
      <c r="M9" s="9">
        <v>177004873771</v>
      </c>
      <c r="N9" s="9"/>
      <c r="O9" s="9">
        <v>0</v>
      </c>
      <c r="P9" s="9"/>
      <c r="Q9" s="9">
        <v>177005181260</v>
      </c>
      <c r="R9" s="4"/>
      <c r="S9" s="23">
        <f t="shared" si="0"/>
        <v>-5.2073489403910269E-3</v>
      </c>
    </row>
    <row r="10" spans="1:21" ht="18.75" x14ac:dyDescent="0.45">
      <c r="A10" s="2" t="s">
        <v>141</v>
      </c>
      <c r="C10" s="1" t="s">
        <v>142</v>
      </c>
      <c r="E10" s="4" t="s">
        <v>139</v>
      </c>
      <c r="F10" s="4"/>
      <c r="G10" s="4" t="s">
        <v>136</v>
      </c>
      <c r="H10" s="4"/>
      <c r="I10" s="5">
        <v>0</v>
      </c>
      <c r="J10" s="4"/>
      <c r="K10" s="9">
        <v>301180432</v>
      </c>
      <c r="L10" s="9"/>
      <c r="M10" s="9">
        <v>181507824176</v>
      </c>
      <c r="N10" s="9"/>
      <c r="O10" s="9">
        <v>181800001500</v>
      </c>
      <c r="P10" s="9"/>
      <c r="Q10" s="9">
        <v>9003108</v>
      </c>
      <c r="R10" s="4"/>
      <c r="S10" s="23">
        <f t="shared" si="0"/>
        <v>-2.6486413883648583E-7</v>
      </c>
    </row>
    <row r="11" spans="1:21" ht="18.75" x14ac:dyDescent="0.45">
      <c r="A11" s="2" t="s">
        <v>141</v>
      </c>
      <c r="C11" s="1" t="s">
        <v>143</v>
      </c>
      <c r="E11" s="4" t="s">
        <v>135</v>
      </c>
      <c r="F11" s="4"/>
      <c r="G11" s="4" t="s">
        <v>136</v>
      </c>
      <c r="H11" s="4"/>
      <c r="I11" s="5">
        <v>0</v>
      </c>
      <c r="J11" s="4"/>
      <c r="K11" s="9">
        <v>284034053918</v>
      </c>
      <c r="L11" s="9"/>
      <c r="M11" s="9">
        <v>15372904017105</v>
      </c>
      <c r="N11" s="9"/>
      <c r="O11" s="9">
        <v>14163439035380</v>
      </c>
      <c r="P11" s="9"/>
      <c r="Q11" s="9">
        <v>1493499035643</v>
      </c>
      <c r="R11" s="4"/>
      <c r="S11" s="23">
        <f>-Q11/33991419297265</f>
        <v>-4.3937530898074888E-2</v>
      </c>
    </row>
    <row r="12" spans="1:21" ht="18.75" x14ac:dyDescent="0.45">
      <c r="A12" s="2" t="s">
        <v>144</v>
      </c>
      <c r="C12" s="1" t="s">
        <v>145</v>
      </c>
      <c r="E12" s="4" t="s">
        <v>135</v>
      </c>
      <c r="F12" s="4"/>
      <c r="G12" s="4" t="s">
        <v>136</v>
      </c>
      <c r="H12" s="4"/>
      <c r="I12" s="5">
        <v>0</v>
      </c>
      <c r="J12" s="4"/>
      <c r="K12" s="9">
        <v>1486301</v>
      </c>
      <c r="L12" s="9"/>
      <c r="M12" s="9">
        <v>187773704552</v>
      </c>
      <c r="N12" s="9"/>
      <c r="O12" s="9">
        <v>187774750000</v>
      </c>
      <c r="P12" s="9"/>
      <c r="Q12" s="9">
        <v>440853</v>
      </c>
      <c r="R12" s="4"/>
      <c r="S12" s="23">
        <f t="shared" ref="S12:S35" si="1">-Q12/33991419297265</f>
        <v>-1.2969537874973984E-8</v>
      </c>
    </row>
    <row r="13" spans="1:21" ht="18.75" x14ac:dyDescent="0.45">
      <c r="A13" s="2" t="s">
        <v>146</v>
      </c>
      <c r="C13" s="1" t="s">
        <v>147</v>
      </c>
      <c r="E13" s="4" t="s">
        <v>135</v>
      </c>
      <c r="F13" s="4"/>
      <c r="G13" s="4" t="s">
        <v>136</v>
      </c>
      <c r="H13" s="4"/>
      <c r="I13" s="5">
        <v>0</v>
      </c>
      <c r="J13" s="4"/>
      <c r="K13" s="9">
        <v>377529</v>
      </c>
      <c r="L13" s="9"/>
      <c r="M13" s="9">
        <v>3103</v>
      </c>
      <c r="N13" s="9"/>
      <c r="O13" s="9">
        <v>0</v>
      </c>
      <c r="P13" s="9"/>
      <c r="Q13" s="9">
        <v>380632</v>
      </c>
      <c r="R13" s="4"/>
      <c r="S13" s="23">
        <f t="shared" si="1"/>
        <v>-1.1197884874157821E-8</v>
      </c>
    </row>
    <row r="14" spans="1:21" ht="18.75" x14ac:dyDescent="0.45">
      <c r="A14" s="2" t="s">
        <v>148</v>
      </c>
      <c r="C14" s="1" t="s">
        <v>149</v>
      </c>
      <c r="E14" s="4" t="s">
        <v>135</v>
      </c>
      <c r="F14" s="4"/>
      <c r="G14" s="4" t="s">
        <v>136</v>
      </c>
      <c r="H14" s="4"/>
      <c r="I14" s="5">
        <v>0</v>
      </c>
      <c r="J14" s="4"/>
      <c r="K14" s="9">
        <v>184875</v>
      </c>
      <c r="L14" s="9"/>
      <c r="M14" s="9">
        <v>0</v>
      </c>
      <c r="N14" s="9"/>
      <c r="O14" s="9">
        <v>0</v>
      </c>
      <c r="P14" s="9"/>
      <c r="Q14" s="9">
        <v>184875</v>
      </c>
      <c r="R14" s="4"/>
      <c r="S14" s="23">
        <f t="shared" si="1"/>
        <v>-5.4388726279186384E-9</v>
      </c>
    </row>
    <row r="15" spans="1:21" ht="18.75" x14ac:dyDescent="0.45">
      <c r="A15" s="2" t="s">
        <v>150</v>
      </c>
      <c r="C15" s="1" t="s">
        <v>151</v>
      </c>
      <c r="E15" s="4" t="s">
        <v>135</v>
      </c>
      <c r="F15" s="4"/>
      <c r="G15" s="4" t="s">
        <v>136</v>
      </c>
      <c r="H15" s="4"/>
      <c r="I15" s="5">
        <v>0</v>
      </c>
      <c r="J15" s="4"/>
      <c r="K15" s="9">
        <v>169850</v>
      </c>
      <c r="L15" s="9"/>
      <c r="M15" s="9">
        <v>0</v>
      </c>
      <c r="N15" s="9"/>
      <c r="O15" s="9">
        <v>0</v>
      </c>
      <c r="P15" s="9"/>
      <c r="Q15" s="9">
        <v>169850</v>
      </c>
      <c r="R15" s="4"/>
      <c r="S15" s="23">
        <f t="shared" si="1"/>
        <v>-4.996849308191917E-9</v>
      </c>
    </row>
    <row r="16" spans="1:21" ht="18.75" x14ac:dyDescent="0.45">
      <c r="A16" s="2" t="s">
        <v>144</v>
      </c>
      <c r="C16" s="1" t="s">
        <v>152</v>
      </c>
      <c r="E16" s="4" t="s">
        <v>153</v>
      </c>
      <c r="F16" s="4"/>
      <c r="G16" s="4" t="s">
        <v>154</v>
      </c>
      <c r="H16" s="4"/>
      <c r="I16" s="5">
        <v>18</v>
      </c>
      <c r="J16" s="4"/>
      <c r="K16" s="9">
        <v>267000000000</v>
      </c>
      <c r="L16" s="9"/>
      <c r="M16" s="9">
        <v>0</v>
      </c>
      <c r="N16" s="9"/>
      <c r="O16" s="9">
        <v>0</v>
      </c>
      <c r="P16" s="9"/>
      <c r="Q16" s="9">
        <v>267000000000</v>
      </c>
      <c r="R16" s="4"/>
      <c r="S16" s="23">
        <f t="shared" si="1"/>
        <v>-7.8549235518824961E-3</v>
      </c>
    </row>
    <row r="17" spans="1:19" ht="18.75" x14ac:dyDescent="0.45">
      <c r="A17" s="2" t="s">
        <v>144</v>
      </c>
      <c r="C17" s="1" t="s">
        <v>155</v>
      </c>
      <c r="E17" s="4" t="s">
        <v>153</v>
      </c>
      <c r="F17" s="4"/>
      <c r="G17" s="4" t="s">
        <v>156</v>
      </c>
      <c r="H17" s="4"/>
      <c r="I17" s="5">
        <v>19</v>
      </c>
      <c r="J17" s="4"/>
      <c r="K17" s="9">
        <v>140000000000</v>
      </c>
      <c r="L17" s="9"/>
      <c r="M17" s="9">
        <v>0</v>
      </c>
      <c r="N17" s="9"/>
      <c r="O17" s="9">
        <v>0</v>
      </c>
      <c r="P17" s="9"/>
      <c r="Q17" s="9">
        <v>140000000000</v>
      </c>
      <c r="R17" s="4"/>
      <c r="S17" s="23">
        <f t="shared" si="1"/>
        <v>-4.1186865066050538E-3</v>
      </c>
    </row>
    <row r="18" spans="1:19" ht="18.75" x14ac:dyDescent="0.45">
      <c r="A18" s="2" t="s">
        <v>144</v>
      </c>
      <c r="C18" s="1" t="s">
        <v>157</v>
      </c>
      <c r="E18" s="4" t="s">
        <v>153</v>
      </c>
      <c r="F18" s="4"/>
      <c r="G18" s="4" t="s">
        <v>158</v>
      </c>
      <c r="H18" s="4"/>
      <c r="I18" s="5">
        <v>18</v>
      </c>
      <c r="J18" s="4"/>
      <c r="K18" s="9">
        <v>123000000000</v>
      </c>
      <c r="L18" s="9"/>
      <c r="M18" s="9">
        <v>0</v>
      </c>
      <c r="N18" s="9"/>
      <c r="O18" s="9">
        <v>0</v>
      </c>
      <c r="P18" s="9"/>
      <c r="Q18" s="9">
        <v>123000000000</v>
      </c>
      <c r="R18" s="4"/>
      <c r="S18" s="23">
        <f t="shared" si="1"/>
        <v>-3.6185602879458688E-3</v>
      </c>
    </row>
    <row r="19" spans="1:19" ht="18.75" x14ac:dyDescent="0.45">
      <c r="A19" s="2" t="s">
        <v>159</v>
      </c>
      <c r="C19" s="1" t="s">
        <v>160</v>
      </c>
      <c r="E19" s="4" t="s">
        <v>135</v>
      </c>
      <c r="F19" s="4"/>
      <c r="G19" s="4" t="s">
        <v>161</v>
      </c>
      <c r="H19" s="4"/>
      <c r="I19" s="5">
        <v>8</v>
      </c>
      <c r="J19" s="4"/>
      <c r="K19" s="9">
        <v>13075321</v>
      </c>
      <c r="L19" s="9"/>
      <c r="M19" s="9">
        <v>2938290968334</v>
      </c>
      <c r="N19" s="9"/>
      <c r="O19" s="9">
        <v>2927749105944</v>
      </c>
      <c r="P19" s="9"/>
      <c r="Q19" s="9">
        <v>10554937711</v>
      </c>
      <c r="R19" s="4"/>
      <c r="S19" s="23">
        <f t="shared" si="1"/>
        <v>-3.1051771091680384E-4</v>
      </c>
    </row>
    <row r="20" spans="1:19" ht="18.75" x14ac:dyDescent="0.45">
      <c r="A20" s="2" t="s">
        <v>162</v>
      </c>
      <c r="C20" s="1" t="s">
        <v>163</v>
      </c>
      <c r="E20" s="4" t="s">
        <v>135</v>
      </c>
      <c r="F20" s="4"/>
      <c r="G20" s="4" t="s">
        <v>164</v>
      </c>
      <c r="H20" s="4"/>
      <c r="I20" s="5">
        <v>0</v>
      </c>
      <c r="J20" s="4"/>
      <c r="K20" s="9">
        <v>798261</v>
      </c>
      <c r="L20" s="9"/>
      <c r="M20" s="9">
        <v>2176299732588</v>
      </c>
      <c r="N20" s="9"/>
      <c r="O20" s="9">
        <v>2164603250000</v>
      </c>
      <c r="P20" s="9"/>
      <c r="Q20" s="9">
        <v>11697280849</v>
      </c>
      <c r="R20" s="4"/>
      <c r="S20" s="23">
        <f t="shared" si="1"/>
        <v>-3.441245199767572E-4</v>
      </c>
    </row>
    <row r="21" spans="1:19" ht="18.75" x14ac:dyDescent="0.45">
      <c r="A21" s="2" t="s">
        <v>165</v>
      </c>
      <c r="C21" s="1" t="s">
        <v>166</v>
      </c>
      <c r="E21" s="4" t="s">
        <v>135</v>
      </c>
      <c r="F21" s="4"/>
      <c r="G21" s="4" t="s">
        <v>167</v>
      </c>
      <c r="H21" s="4"/>
      <c r="I21" s="5">
        <v>0</v>
      </c>
      <c r="J21" s="4"/>
      <c r="K21" s="9">
        <v>1331937749</v>
      </c>
      <c r="L21" s="9"/>
      <c r="M21" s="9">
        <v>4020413150685</v>
      </c>
      <c r="N21" s="9"/>
      <c r="O21" s="9">
        <v>4021744500000</v>
      </c>
      <c r="P21" s="9"/>
      <c r="Q21" s="9">
        <v>588434</v>
      </c>
      <c r="R21" s="4"/>
      <c r="S21" s="23">
        <f t="shared" si="1"/>
        <v>-1.7311251255911701E-8</v>
      </c>
    </row>
    <row r="22" spans="1:19" ht="18.75" x14ac:dyDescent="0.45">
      <c r="A22" s="2" t="s">
        <v>168</v>
      </c>
      <c r="C22" s="1" t="s">
        <v>169</v>
      </c>
      <c r="E22" s="4" t="s">
        <v>153</v>
      </c>
      <c r="F22" s="4"/>
      <c r="G22" s="4" t="s">
        <v>170</v>
      </c>
      <c r="H22" s="4"/>
      <c r="I22" s="5">
        <v>18</v>
      </c>
      <c r="J22" s="4"/>
      <c r="K22" s="9">
        <v>50000000000</v>
      </c>
      <c r="L22" s="9"/>
      <c r="M22" s="9">
        <v>0</v>
      </c>
      <c r="N22" s="9"/>
      <c r="O22" s="9">
        <v>0</v>
      </c>
      <c r="P22" s="9"/>
      <c r="Q22" s="9">
        <v>50000000000</v>
      </c>
      <c r="R22" s="4"/>
      <c r="S22" s="23">
        <f t="shared" si="1"/>
        <v>-1.4709594666446621E-3</v>
      </c>
    </row>
    <row r="23" spans="1:19" ht="18.75" x14ac:dyDescent="0.45">
      <c r="A23" s="2" t="s">
        <v>171</v>
      </c>
      <c r="C23" s="1" t="s">
        <v>172</v>
      </c>
      <c r="E23" s="4" t="s">
        <v>153</v>
      </c>
      <c r="F23" s="4"/>
      <c r="G23" s="4" t="s">
        <v>173</v>
      </c>
      <c r="H23" s="4"/>
      <c r="I23" s="5">
        <v>20</v>
      </c>
      <c r="J23" s="4"/>
      <c r="K23" s="9">
        <v>290000000000</v>
      </c>
      <c r="L23" s="9"/>
      <c r="M23" s="9">
        <v>0</v>
      </c>
      <c r="N23" s="9"/>
      <c r="O23" s="9">
        <v>170000000000</v>
      </c>
      <c r="P23" s="9"/>
      <c r="Q23" s="9">
        <v>120000000000</v>
      </c>
      <c r="R23" s="4"/>
      <c r="S23" s="23">
        <f t="shared" si="1"/>
        <v>-3.530302719947189E-3</v>
      </c>
    </row>
    <row r="24" spans="1:19" ht="18.75" x14ac:dyDescent="0.45">
      <c r="A24" s="2" t="s">
        <v>159</v>
      </c>
      <c r="C24" s="1" t="s">
        <v>174</v>
      </c>
      <c r="E24" s="4" t="s">
        <v>153</v>
      </c>
      <c r="F24" s="4"/>
      <c r="G24" s="4" t="s">
        <v>175</v>
      </c>
      <c r="H24" s="4"/>
      <c r="I24" s="5">
        <v>22</v>
      </c>
      <c r="J24" s="4"/>
      <c r="K24" s="9">
        <v>300000000000</v>
      </c>
      <c r="L24" s="9"/>
      <c r="M24" s="9">
        <v>0</v>
      </c>
      <c r="N24" s="9"/>
      <c r="O24" s="9">
        <v>300000000000</v>
      </c>
      <c r="P24" s="9"/>
      <c r="Q24" s="9">
        <v>0</v>
      </c>
      <c r="R24" s="4"/>
      <c r="S24" s="23">
        <f t="shared" si="1"/>
        <v>0</v>
      </c>
    </row>
    <row r="25" spans="1:19" ht="18.75" x14ac:dyDescent="0.45">
      <c r="A25" s="2" t="s">
        <v>165</v>
      </c>
      <c r="C25" s="1" t="s">
        <v>176</v>
      </c>
      <c r="E25" s="4" t="s">
        <v>153</v>
      </c>
      <c r="F25" s="4"/>
      <c r="G25" s="4" t="s">
        <v>177</v>
      </c>
      <c r="H25" s="4"/>
      <c r="I25" s="5">
        <v>22</v>
      </c>
      <c r="J25" s="4"/>
      <c r="K25" s="9">
        <v>90000000000</v>
      </c>
      <c r="L25" s="9"/>
      <c r="M25" s="9">
        <v>0</v>
      </c>
      <c r="N25" s="9"/>
      <c r="O25" s="9">
        <v>90000000000</v>
      </c>
      <c r="P25" s="9"/>
      <c r="Q25" s="9">
        <v>0</v>
      </c>
      <c r="R25" s="4"/>
      <c r="S25" s="23">
        <f t="shared" si="1"/>
        <v>0</v>
      </c>
    </row>
    <row r="26" spans="1:19" ht="18.75" x14ac:dyDescent="0.45">
      <c r="A26" s="2" t="s">
        <v>165</v>
      </c>
      <c r="C26" s="1" t="s">
        <v>178</v>
      </c>
      <c r="E26" s="4" t="s">
        <v>153</v>
      </c>
      <c r="F26" s="4"/>
      <c r="G26" s="4" t="s">
        <v>179</v>
      </c>
      <c r="H26" s="4"/>
      <c r="I26" s="5">
        <v>22</v>
      </c>
      <c r="J26" s="4"/>
      <c r="K26" s="9">
        <v>200000000000</v>
      </c>
      <c r="L26" s="9"/>
      <c r="M26" s="9">
        <v>0</v>
      </c>
      <c r="N26" s="9"/>
      <c r="O26" s="9">
        <v>200000000000</v>
      </c>
      <c r="P26" s="9"/>
      <c r="Q26" s="9">
        <v>0</v>
      </c>
      <c r="R26" s="4"/>
      <c r="S26" s="23">
        <f t="shared" si="1"/>
        <v>0</v>
      </c>
    </row>
    <row r="27" spans="1:19" ht="18.75" x14ac:dyDescent="0.45">
      <c r="A27" s="2" t="s">
        <v>165</v>
      </c>
      <c r="C27" s="1" t="s">
        <v>180</v>
      </c>
      <c r="E27" s="4" t="s">
        <v>153</v>
      </c>
      <c r="F27" s="4"/>
      <c r="G27" s="4" t="s">
        <v>181</v>
      </c>
      <c r="H27" s="4"/>
      <c r="I27" s="5">
        <v>22</v>
      </c>
      <c r="J27" s="4"/>
      <c r="K27" s="9">
        <v>1850000000000</v>
      </c>
      <c r="L27" s="9"/>
      <c r="M27" s="9">
        <v>0</v>
      </c>
      <c r="N27" s="9"/>
      <c r="O27" s="9">
        <v>1850000000000</v>
      </c>
      <c r="P27" s="9"/>
      <c r="Q27" s="9">
        <v>0</v>
      </c>
      <c r="R27" s="4"/>
      <c r="S27" s="23">
        <f t="shared" si="1"/>
        <v>0</v>
      </c>
    </row>
    <row r="28" spans="1:19" ht="18.75" x14ac:dyDescent="0.45">
      <c r="A28" s="2" t="s">
        <v>165</v>
      </c>
      <c r="C28" s="1" t="s">
        <v>182</v>
      </c>
      <c r="E28" s="4" t="s">
        <v>153</v>
      </c>
      <c r="F28" s="4"/>
      <c r="G28" s="4" t="s">
        <v>183</v>
      </c>
      <c r="H28" s="4"/>
      <c r="I28" s="5">
        <v>22</v>
      </c>
      <c r="J28" s="4"/>
      <c r="K28" s="9">
        <v>1800000000000</v>
      </c>
      <c r="L28" s="9"/>
      <c r="M28" s="9">
        <v>0</v>
      </c>
      <c r="N28" s="9"/>
      <c r="O28" s="9">
        <v>1800000000000</v>
      </c>
      <c r="P28" s="9"/>
      <c r="Q28" s="9">
        <v>0</v>
      </c>
      <c r="R28" s="4"/>
      <c r="S28" s="23">
        <f t="shared" si="1"/>
        <v>0</v>
      </c>
    </row>
    <row r="29" spans="1:19" ht="18.75" x14ac:dyDescent="0.45">
      <c r="A29" s="2" t="s">
        <v>159</v>
      </c>
      <c r="C29" s="1" t="s">
        <v>184</v>
      </c>
      <c r="E29" s="4" t="s">
        <v>153</v>
      </c>
      <c r="F29" s="4"/>
      <c r="G29" s="4" t="s">
        <v>183</v>
      </c>
      <c r="H29" s="4"/>
      <c r="I29" s="5">
        <v>22</v>
      </c>
      <c r="J29" s="4"/>
      <c r="K29" s="9">
        <v>1000000000000</v>
      </c>
      <c r="L29" s="9"/>
      <c r="M29" s="9">
        <v>0</v>
      </c>
      <c r="N29" s="9"/>
      <c r="O29" s="9">
        <v>1000000000000</v>
      </c>
      <c r="P29" s="9"/>
      <c r="Q29" s="9">
        <v>0</v>
      </c>
      <c r="R29" s="4"/>
      <c r="S29" s="23">
        <f t="shared" si="1"/>
        <v>0</v>
      </c>
    </row>
    <row r="30" spans="1:19" ht="18.75" x14ac:dyDescent="0.45">
      <c r="A30" s="2" t="s">
        <v>171</v>
      </c>
      <c r="C30" s="1" t="s">
        <v>185</v>
      </c>
      <c r="E30" s="4" t="s">
        <v>153</v>
      </c>
      <c r="F30" s="4"/>
      <c r="G30" s="4" t="s">
        <v>183</v>
      </c>
      <c r="H30" s="4"/>
      <c r="I30" s="5">
        <v>20</v>
      </c>
      <c r="J30" s="4"/>
      <c r="K30" s="9">
        <v>420000000000</v>
      </c>
      <c r="L30" s="9"/>
      <c r="M30" s="9">
        <v>0</v>
      </c>
      <c r="N30" s="9"/>
      <c r="O30" s="9">
        <v>0</v>
      </c>
      <c r="P30" s="9"/>
      <c r="Q30" s="9">
        <v>420000000000</v>
      </c>
      <c r="R30" s="4"/>
      <c r="S30" s="23">
        <f t="shared" si="1"/>
        <v>-1.2356059519815162E-2</v>
      </c>
    </row>
    <row r="31" spans="1:19" ht="18.75" x14ac:dyDescent="0.45">
      <c r="A31" s="2" t="s">
        <v>159</v>
      </c>
      <c r="C31" s="1" t="s">
        <v>186</v>
      </c>
      <c r="E31" s="4" t="s">
        <v>153</v>
      </c>
      <c r="F31" s="4"/>
      <c r="G31" s="4" t="s">
        <v>187</v>
      </c>
      <c r="H31" s="4"/>
      <c r="I31" s="5">
        <v>22</v>
      </c>
      <c r="J31" s="4"/>
      <c r="K31" s="9">
        <v>170000000000</v>
      </c>
      <c r="L31" s="9"/>
      <c r="M31" s="9">
        <v>0</v>
      </c>
      <c r="N31" s="9"/>
      <c r="O31" s="9">
        <v>170000000000</v>
      </c>
      <c r="P31" s="9"/>
      <c r="Q31" s="9">
        <v>0</v>
      </c>
      <c r="R31" s="4"/>
      <c r="S31" s="23">
        <f t="shared" si="1"/>
        <v>0</v>
      </c>
    </row>
    <row r="32" spans="1:19" ht="18.75" x14ac:dyDescent="0.45">
      <c r="A32" s="2" t="s">
        <v>162</v>
      </c>
      <c r="C32" s="1" t="s">
        <v>188</v>
      </c>
      <c r="E32" s="4" t="s">
        <v>153</v>
      </c>
      <c r="F32" s="4"/>
      <c r="G32" s="4" t="s">
        <v>189</v>
      </c>
      <c r="H32" s="4"/>
      <c r="I32" s="5">
        <v>23</v>
      </c>
      <c r="J32" s="4"/>
      <c r="K32" s="9">
        <v>1190000000000</v>
      </c>
      <c r="L32" s="9"/>
      <c r="M32" s="9">
        <v>0</v>
      </c>
      <c r="N32" s="9"/>
      <c r="O32" s="9">
        <v>1190000000000</v>
      </c>
      <c r="P32" s="9"/>
      <c r="Q32" s="9">
        <v>0</v>
      </c>
      <c r="R32" s="4"/>
      <c r="S32" s="23">
        <f t="shared" si="1"/>
        <v>0</v>
      </c>
    </row>
    <row r="33" spans="1:19" ht="18.75" x14ac:dyDescent="0.45">
      <c r="A33" s="2" t="s">
        <v>159</v>
      </c>
      <c r="C33" s="1" t="s">
        <v>190</v>
      </c>
      <c r="E33" s="4" t="s">
        <v>153</v>
      </c>
      <c r="F33" s="4"/>
      <c r="G33" s="4" t="s">
        <v>191</v>
      </c>
      <c r="H33" s="4"/>
      <c r="I33" s="5">
        <v>22</v>
      </c>
      <c r="J33" s="4"/>
      <c r="K33" s="9">
        <v>177700000000</v>
      </c>
      <c r="L33" s="9"/>
      <c r="M33" s="9">
        <v>0</v>
      </c>
      <c r="N33" s="9"/>
      <c r="O33" s="9">
        <v>177700000000</v>
      </c>
      <c r="P33" s="9"/>
      <c r="Q33" s="9">
        <v>0</v>
      </c>
      <c r="R33" s="4"/>
      <c r="S33" s="23">
        <f t="shared" si="1"/>
        <v>0</v>
      </c>
    </row>
    <row r="34" spans="1:19" ht="18.75" x14ac:dyDescent="0.45">
      <c r="A34" s="2" t="s">
        <v>192</v>
      </c>
      <c r="C34" s="1" t="s">
        <v>193</v>
      </c>
      <c r="E34" s="4" t="s">
        <v>153</v>
      </c>
      <c r="F34" s="4"/>
      <c r="G34" s="4" t="s">
        <v>194</v>
      </c>
      <c r="H34" s="4"/>
      <c r="I34" s="5">
        <v>22</v>
      </c>
      <c r="J34" s="4"/>
      <c r="K34" s="9">
        <v>0</v>
      </c>
      <c r="L34" s="9"/>
      <c r="M34" s="9">
        <v>940000000000</v>
      </c>
      <c r="N34" s="9"/>
      <c r="O34" s="9">
        <v>0</v>
      </c>
      <c r="P34" s="9"/>
      <c r="Q34" s="9">
        <v>940000000000</v>
      </c>
      <c r="R34" s="4"/>
      <c r="S34" s="23">
        <f t="shared" si="1"/>
        <v>-2.7654037972919647E-2</v>
      </c>
    </row>
    <row r="35" spans="1:19" ht="18.75" x14ac:dyDescent="0.45">
      <c r="A35" s="2" t="s">
        <v>159</v>
      </c>
      <c r="C35" s="1" t="s">
        <v>195</v>
      </c>
      <c r="E35" s="4" t="s">
        <v>153</v>
      </c>
      <c r="F35" s="4"/>
      <c r="G35" s="4" t="s">
        <v>196</v>
      </c>
      <c r="H35" s="4"/>
      <c r="I35" s="5">
        <v>22</v>
      </c>
      <c r="J35" s="4"/>
      <c r="K35" s="9">
        <v>0</v>
      </c>
      <c r="L35" s="9"/>
      <c r="M35" s="9">
        <v>1250000000000</v>
      </c>
      <c r="N35" s="9"/>
      <c r="O35" s="9">
        <v>0</v>
      </c>
      <c r="P35" s="9"/>
      <c r="Q35" s="9">
        <v>1250000000000</v>
      </c>
      <c r="R35" s="4"/>
      <c r="S35" s="23">
        <f t="shared" si="1"/>
        <v>-3.6773986666116552E-2</v>
      </c>
    </row>
    <row r="36" spans="1:19" ht="18.75" thickBot="1" x14ac:dyDescent="0.45">
      <c r="K36" s="12">
        <f>SUM(K8:K35)</f>
        <v>8353383734968</v>
      </c>
      <c r="L36" s="10"/>
      <c r="M36" s="12">
        <f>SUM(M8:M35)</f>
        <v>27244194275380</v>
      </c>
      <c r="N36" s="10"/>
      <c r="O36" s="12">
        <f>SUM(O8:O35)</f>
        <v>30594810642824</v>
      </c>
      <c r="P36" s="10"/>
      <c r="Q36" s="12">
        <f>SUM(Q8:Q35)</f>
        <v>5002767367524</v>
      </c>
      <c r="S36" s="24">
        <f>SUM(S8:S35)</f>
        <v>-0.14717736037360848</v>
      </c>
    </row>
    <row r="37" spans="1:19" ht="18.75" thickTop="1" x14ac:dyDescent="0.4"/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5"/>
  <sheetViews>
    <sheetView rightToLeft="1" topLeftCell="A5" workbookViewId="0">
      <selection activeCell="S23" sqref="S8:S23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197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30" t="s">
        <v>198</v>
      </c>
      <c r="B6" s="30" t="s">
        <v>198</v>
      </c>
      <c r="C6" s="30" t="s">
        <v>198</v>
      </c>
      <c r="D6" s="30" t="s">
        <v>198</v>
      </c>
      <c r="E6" s="30" t="s">
        <v>198</v>
      </c>
      <c r="F6" s="30" t="s">
        <v>198</v>
      </c>
      <c r="G6" s="30" t="s">
        <v>198</v>
      </c>
      <c r="I6" s="30" t="s">
        <v>199</v>
      </c>
      <c r="J6" s="30" t="s">
        <v>199</v>
      </c>
      <c r="K6" s="30" t="s">
        <v>199</v>
      </c>
      <c r="L6" s="30" t="s">
        <v>199</v>
      </c>
      <c r="M6" s="30" t="s">
        <v>199</v>
      </c>
      <c r="O6" s="30" t="s">
        <v>200</v>
      </c>
      <c r="P6" s="30" t="s">
        <v>200</v>
      </c>
      <c r="Q6" s="30" t="s">
        <v>200</v>
      </c>
      <c r="R6" s="30" t="s">
        <v>200</v>
      </c>
      <c r="S6" s="30" t="s">
        <v>200</v>
      </c>
    </row>
    <row r="7" spans="1:19" ht="27.75" x14ac:dyDescent="0.4">
      <c r="A7" s="11" t="s">
        <v>201</v>
      </c>
      <c r="C7" s="11" t="s">
        <v>202</v>
      </c>
      <c r="E7" s="11" t="s">
        <v>39</v>
      </c>
      <c r="G7" s="11" t="s">
        <v>40</v>
      </c>
      <c r="I7" s="11" t="s">
        <v>203</v>
      </c>
      <c r="K7" s="11" t="s">
        <v>204</v>
      </c>
      <c r="M7" s="11" t="s">
        <v>205</v>
      </c>
      <c r="O7" s="11" t="s">
        <v>203</v>
      </c>
      <c r="Q7" s="11" t="s">
        <v>204</v>
      </c>
      <c r="S7" s="11" t="s">
        <v>205</v>
      </c>
    </row>
    <row r="8" spans="1:19" ht="18.75" x14ac:dyDescent="0.45">
      <c r="A8" s="2" t="s">
        <v>87</v>
      </c>
      <c r="C8" s="1" t="s">
        <v>206</v>
      </c>
      <c r="E8" s="4" t="s">
        <v>89</v>
      </c>
      <c r="F8" s="4"/>
      <c r="G8" s="5">
        <v>16</v>
      </c>
      <c r="H8" s="4"/>
      <c r="I8" s="9">
        <v>6731963891</v>
      </c>
      <c r="J8" s="9"/>
      <c r="K8" s="9">
        <v>0</v>
      </c>
      <c r="L8" s="9"/>
      <c r="M8" s="9">
        <v>6731963891</v>
      </c>
      <c r="N8" s="9"/>
      <c r="O8" s="9">
        <v>21043792241</v>
      </c>
      <c r="P8" s="9"/>
      <c r="Q8" s="9">
        <v>0</v>
      </c>
      <c r="R8" s="9"/>
      <c r="S8" s="9">
        <v>21043792241</v>
      </c>
    </row>
    <row r="9" spans="1:19" ht="18.75" x14ac:dyDescent="0.45">
      <c r="A9" s="2" t="s">
        <v>207</v>
      </c>
      <c r="C9" s="1" t="s">
        <v>206</v>
      </c>
      <c r="E9" s="4" t="s">
        <v>189</v>
      </c>
      <c r="F9" s="4"/>
      <c r="G9" s="5">
        <v>19</v>
      </c>
      <c r="H9" s="4"/>
      <c r="I9" s="9">
        <v>0</v>
      </c>
      <c r="J9" s="9"/>
      <c r="K9" s="9">
        <v>0</v>
      </c>
      <c r="L9" s="9"/>
      <c r="M9" s="9">
        <v>0</v>
      </c>
      <c r="N9" s="9"/>
      <c r="O9" s="9">
        <v>8054226563</v>
      </c>
      <c r="P9" s="9"/>
      <c r="Q9" s="9">
        <v>0</v>
      </c>
      <c r="R9" s="9"/>
      <c r="S9" s="9">
        <v>8054226563</v>
      </c>
    </row>
    <row r="10" spans="1:19" ht="18.75" x14ac:dyDescent="0.45">
      <c r="A10" s="2" t="s">
        <v>73</v>
      </c>
      <c r="C10" s="1" t="s">
        <v>206</v>
      </c>
      <c r="E10" s="4" t="s">
        <v>75</v>
      </c>
      <c r="F10" s="4"/>
      <c r="G10" s="5">
        <v>15</v>
      </c>
      <c r="H10" s="4"/>
      <c r="I10" s="9">
        <v>15441506850</v>
      </c>
      <c r="J10" s="9"/>
      <c r="K10" s="9">
        <v>0</v>
      </c>
      <c r="L10" s="9"/>
      <c r="M10" s="9">
        <v>15441506850</v>
      </c>
      <c r="N10" s="9"/>
      <c r="O10" s="9">
        <v>46422480429</v>
      </c>
      <c r="P10" s="9"/>
      <c r="Q10" s="9">
        <v>0</v>
      </c>
      <c r="R10" s="9"/>
      <c r="S10" s="9">
        <v>46422480429</v>
      </c>
    </row>
    <row r="11" spans="1:19" ht="18.75" x14ac:dyDescent="0.45">
      <c r="A11" s="2" t="s">
        <v>76</v>
      </c>
      <c r="C11" s="1" t="s">
        <v>206</v>
      </c>
      <c r="E11" s="4" t="s">
        <v>77</v>
      </c>
      <c r="F11" s="4"/>
      <c r="G11" s="5">
        <v>15</v>
      </c>
      <c r="H11" s="4"/>
      <c r="I11" s="9">
        <v>15242777946</v>
      </c>
      <c r="J11" s="9"/>
      <c r="K11" s="9">
        <v>0</v>
      </c>
      <c r="L11" s="9"/>
      <c r="M11" s="9">
        <v>15242777946</v>
      </c>
      <c r="N11" s="9"/>
      <c r="O11" s="9">
        <v>45839175162</v>
      </c>
      <c r="P11" s="9"/>
      <c r="Q11" s="9">
        <v>0</v>
      </c>
      <c r="R11" s="9"/>
      <c r="S11" s="9">
        <v>45839175162</v>
      </c>
    </row>
    <row r="12" spans="1:19" ht="18.75" x14ac:dyDescent="0.45">
      <c r="A12" s="2" t="s">
        <v>46</v>
      </c>
      <c r="C12" s="1" t="s">
        <v>206</v>
      </c>
      <c r="E12" s="4" t="s">
        <v>48</v>
      </c>
      <c r="F12" s="4"/>
      <c r="G12" s="5">
        <v>18</v>
      </c>
      <c r="H12" s="4"/>
      <c r="I12" s="9">
        <v>2184827075</v>
      </c>
      <c r="J12" s="9"/>
      <c r="K12" s="9">
        <v>0</v>
      </c>
      <c r="L12" s="9"/>
      <c r="M12" s="9">
        <v>2184827075</v>
      </c>
      <c r="N12" s="9"/>
      <c r="O12" s="9">
        <v>6762793378</v>
      </c>
      <c r="P12" s="9"/>
      <c r="Q12" s="9">
        <v>0</v>
      </c>
      <c r="R12" s="9"/>
      <c r="S12" s="9">
        <v>6762793378</v>
      </c>
    </row>
    <row r="13" spans="1:19" ht="18.75" x14ac:dyDescent="0.45">
      <c r="A13" s="2" t="s">
        <v>99</v>
      </c>
      <c r="C13" s="1" t="s">
        <v>206</v>
      </c>
      <c r="E13" s="4" t="s">
        <v>101</v>
      </c>
      <c r="F13" s="4"/>
      <c r="G13" s="5">
        <v>18</v>
      </c>
      <c r="H13" s="4"/>
      <c r="I13" s="9">
        <v>3773589041</v>
      </c>
      <c r="J13" s="9"/>
      <c r="K13" s="9">
        <v>0</v>
      </c>
      <c r="L13" s="9"/>
      <c r="M13" s="9">
        <v>3773589041</v>
      </c>
      <c r="N13" s="9"/>
      <c r="O13" s="9">
        <v>3773589041</v>
      </c>
      <c r="P13" s="9"/>
      <c r="Q13" s="9">
        <v>0</v>
      </c>
      <c r="R13" s="9"/>
      <c r="S13" s="9">
        <v>3773589041</v>
      </c>
    </row>
    <row r="14" spans="1:19" ht="18.75" x14ac:dyDescent="0.45">
      <c r="A14" s="2" t="s">
        <v>105</v>
      </c>
      <c r="C14" s="1" t="s">
        <v>206</v>
      </c>
      <c r="E14" s="4" t="s">
        <v>107</v>
      </c>
      <c r="F14" s="4"/>
      <c r="G14" s="5">
        <v>18</v>
      </c>
      <c r="H14" s="4"/>
      <c r="I14" s="9">
        <v>180699211767</v>
      </c>
      <c r="J14" s="9"/>
      <c r="K14" s="9">
        <v>0</v>
      </c>
      <c r="L14" s="9"/>
      <c r="M14" s="9">
        <v>180699211767</v>
      </c>
      <c r="N14" s="9"/>
      <c r="O14" s="9">
        <v>180699211767</v>
      </c>
      <c r="P14" s="9"/>
      <c r="Q14" s="9">
        <v>0</v>
      </c>
      <c r="R14" s="9"/>
      <c r="S14" s="9">
        <v>180699211767</v>
      </c>
    </row>
    <row r="15" spans="1:19" ht="18.75" x14ac:dyDescent="0.45">
      <c r="A15" s="2" t="s">
        <v>42</v>
      </c>
      <c r="C15" s="1" t="s">
        <v>206</v>
      </c>
      <c r="E15" s="4" t="s">
        <v>45</v>
      </c>
      <c r="F15" s="4"/>
      <c r="G15" s="5">
        <v>18</v>
      </c>
      <c r="H15" s="4"/>
      <c r="I15" s="9">
        <v>36301914696</v>
      </c>
      <c r="J15" s="9"/>
      <c r="K15" s="9">
        <v>0</v>
      </c>
      <c r="L15" s="9"/>
      <c r="M15" s="9">
        <v>36301914696</v>
      </c>
      <c r="N15" s="9"/>
      <c r="O15" s="9">
        <v>139700328928</v>
      </c>
      <c r="P15" s="9"/>
      <c r="Q15" s="9">
        <v>0</v>
      </c>
      <c r="R15" s="9"/>
      <c r="S15" s="9">
        <v>139700328928</v>
      </c>
    </row>
    <row r="16" spans="1:19" ht="18.75" x14ac:dyDescent="0.45">
      <c r="A16" s="2" t="s">
        <v>84</v>
      </c>
      <c r="C16" s="1" t="s">
        <v>206</v>
      </c>
      <c r="E16" s="4" t="s">
        <v>86</v>
      </c>
      <c r="F16" s="4"/>
      <c r="G16" s="5">
        <v>17</v>
      </c>
      <c r="H16" s="4"/>
      <c r="I16" s="9">
        <v>43140276408</v>
      </c>
      <c r="J16" s="9"/>
      <c r="K16" s="9">
        <v>0</v>
      </c>
      <c r="L16" s="9"/>
      <c r="M16" s="9">
        <v>43140276408</v>
      </c>
      <c r="N16" s="9"/>
      <c r="O16" s="9">
        <v>128637701066</v>
      </c>
      <c r="P16" s="9"/>
      <c r="Q16" s="9">
        <v>0</v>
      </c>
      <c r="R16" s="9"/>
      <c r="S16" s="9">
        <v>128637701066</v>
      </c>
    </row>
    <row r="17" spans="1:19" ht="18.75" x14ac:dyDescent="0.45">
      <c r="A17" s="2" t="s">
        <v>108</v>
      </c>
      <c r="C17" s="1" t="s">
        <v>206</v>
      </c>
      <c r="E17" s="4" t="s">
        <v>111</v>
      </c>
      <c r="F17" s="4"/>
      <c r="G17" s="5">
        <v>18</v>
      </c>
      <c r="H17" s="4"/>
      <c r="I17" s="9">
        <v>28588438351</v>
      </c>
      <c r="J17" s="9"/>
      <c r="K17" s="9">
        <v>0</v>
      </c>
      <c r="L17" s="9"/>
      <c r="M17" s="9">
        <v>28588438351</v>
      </c>
      <c r="N17" s="9"/>
      <c r="O17" s="9">
        <v>87736931491</v>
      </c>
      <c r="P17" s="9"/>
      <c r="Q17" s="9">
        <v>0</v>
      </c>
      <c r="R17" s="9"/>
      <c r="S17" s="9">
        <v>87736931491</v>
      </c>
    </row>
    <row r="18" spans="1:19" ht="18.75" x14ac:dyDescent="0.45">
      <c r="A18" s="2" t="s">
        <v>112</v>
      </c>
      <c r="C18" s="1" t="s">
        <v>206</v>
      </c>
      <c r="E18" s="4" t="s">
        <v>114</v>
      </c>
      <c r="F18" s="4"/>
      <c r="G18" s="5">
        <v>18</v>
      </c>
      <c r="H18" s="4"/>
      <c r="I18" s="9">
        <v>28602725404</v>
      </c>
      <c r="J18" s="9"/>
      <c r="K18" s="9">
        <v>0</v>
      </c>
      <c r="L18" s="9"/>
      <c r="M18" s="9">
        <v>28602725404</v>
      </c>
      <c r="N18" s="9"/>
      <c r="O18" s="9">
        <v>87780777964</v>
      </c>
      <c r="P18" s="9"/>
      <c r="Q18" s="9">
        <v>0</v>
      </c>
      <c r="R18" s="9"/>
      <c r="S18" s="9">
        <v>87780777964</v>
      </c>
    </row>
    <row r="19" spans="1:19" ht="18.75" x14ac:dyDescent="0.45">
      <c r="A19" s="2" t="s">
        <v>70</v>
      </c>
      <c r="C19" s="1" t="s">
        <v>206</v>
      </c>
      <c r="E19" s="4" t="s">
        <v>72</v>
      </c>
      <c r="F19" s="4"/>
      <c r="G19" s="5">
        <v>18.5</v>
      </c>
      <c r="H19" s="4"/>
      <c r="I19" s="9">
        <v>1487048</v>
      </c>
      <c r="J19" s="9"/>
      <c r="K19" s="9">
        <v>0</v>
      </c>
      <c r="L19" s="9"/>
      <c r="M19" s="9">
        <v>1487048</v>
      </c>
      <c r="N19" s="9"/>
      <c r="O19" s="9">
        <v>4655426</v>
      </c>
      <c r="P19" s="9"/>
      <c r="Q19" s="9">
        <v>0</v>
      </c>
      <c r="R19" s="9"/>
      <c r="S19" s="9">
        <v>4655426</v>
      </c>
    </row>
    <row r="20" spans="1:19" ht="18.75" x14ac:dyDescent="0.45">
      <c r="A20" s="2" t="s">
        <v>81</v>
      </c>
      <c r="C20" s="1" t="s">
        <v>206</v>
      </c>
      <c r="E20" s="4" t="s">
        <v>83</v>
      </c>
      <c r="F20" s="4"/>
      <c r="G20" s="5">
        <v>18</v>
      </c>
      <c r="H20" s="4"/>
      <c r="I20" s="9">
        <v>55978866</v>
      </c>
      <c r="J20" s="9"/>
      <c r="K20" s="9">
        <v>0</v>
      </c>
      <c r="L20" s="9"/>
      <c r="M20" s="9">
        <v>55978866</v>
      </c>
      <c r="N20" s="9"/>
      <c r="O20" s="9">
        <v>183556079</v>
      </c>
      <c r="P20" s="9"/>
      <c r="Q20" s="9">
        <v>0</v>
      </c>
      <c r="R20" s="9"/>
      <c r="S20" s="9">
        <v>183556079</v>
      </c>
    </row>
    <row r="21" spans="1:19" ht="18.75" x14ac:dyDescent="0.45">
      <c r="A21" s="2" t="s">
        <v>208</v>
      </c>
      <c r="C21" s="1" t="s">
        <v>206</v>
      </c>
      <c r="E21" s="4" t="s">
        <v>241</v>
      </c>
      <c r="F21" s="4"/>
      <c r="G21" s="5">
        <v>15</v>
      </c>
      <c r="H21" s="4"/>
      <c r="I21" s="9">
        <v>0</v>
      </c>
      <c r="J21" s="9"/>
      <c r="K21" s="9">
        <v>0</v>
      </c>
      <c r="L21" s="9"/>
      <c r="M21" s="9">
        <v>0</v>
      </c>
      <c r="N21" s="9"/>
      <c r="O21" s="9">
        <v>10684933</v>
      </c>
      <c r="P21" s="9"/>
      <c r="Q21" s="9">
        <v>0</v>
      </c>
      <c r="R21" s="9"/>
      <c r="S21" s="9">
        <v>10684933</v>
      </c>
    </row>
    <row r="22" spans="1:19" ht="18.75" x14ac:dyDescent="0.45">
      <c r="A22" s="2" t="s">
        <v>78</v>
      </c>
      <c r="C22" s="1" t="s">
        <v>206</v>
      </c>
      <c r="E22" s="4" t="s">
        <v>80</v>
      </c>
      <c r="F22" s="4"/>
      <c r="G22" s="5">
        <v>17</v>
      </c>
      <c r="H22" s="4"/>
      <c r="I22" s="9">
        <v>20481152370</v>
      </c>
      <c r="J22" s="9"/>
      <c r="K22" s="9">
        <v>0</v>
      </c>
      <c r="L22" s="9"/>
      <c r="M22" s="9">
        <v>20481152370</v>
      </c>
      <c r="N22" s="9"/>
      <c r="O22" s="9">
        <v>65702450727</v>
      </c>
      <c r="P22" s="9"/>
      <c r="Q22" s="9">
        <v>0</v>
      </c>
      <c r="R22" s="9"/>
      <c r="S22" s="9">
        <v>65702450727</v>
      </c>
    </row>
    <row r="23" spans="1:19" ht="18.75" x14ac:dyDescent="0.45">
      <c r="A23" s="2" t="s">
        <v>90</v>
      </c>
      <c r="C23" s="1" t="s">
        <v>206</v>
      </c>
      <c r="E23" s="4" t="s">
        <v>92</v>
      </c>
      <c r="F23" s="4"/>
      <c r="G23" s="5">
        <v>18</v>
      </c>
      <c r="H23" s="4"/>
      <c r="I23" s="9">
        <v>21898198</v>
      </c>
      <c r="J23" s="9"/>
      <c r="K23" s="9">
        <v>0</v>
      </c>
      <c r="L23" s="9"/>
      <c r="M23" s="9">
        <v>21898198</v>
      </c>
      <c r="N23" s="9"/>
      <c r="O23" s="9">
        <v>65240719</v>
      </c>
      <c r="P23" s="9"/>
      <c r="Q23" s="9">
        <v>0</v>
      </c>
      <c r="R23" s="9"/>
      <c r="S23" s="9">
        <v>65240719</v>
      </c>
    </row>
    <row r="24" spans="1:19" ht="18.75" x14ac:dyDescent="0.45">
      <c r="A24" s="2" t="s">
        <v>133</v>
      </c>
      <c r="C24" s="5">
        <v>27</v>
      </c>
      <c r="E24" s="9">
        <v>0</v>
      </c>
      <c r="F24" s="4"/>
      <c r="G24" s="5">
        <v>0</v>
      </c>
      <c r="H24" s="4"/>
      <c r="I24" s="9">
        <v>1066</v>
      </c>
      <c r="J24" s="9"/>
      <c r="K24" s="9">
        <v>0</v>
      </c>
      <c r="L24" s="9"/>
      <c r="M24" s="9">
        <v>1066</v>
      </c>
      <c r="N24" s="9"/>
      <c r="O24" s="9">
        <v>3184</v>
      </c>
      <c r="P24" s="9"/>
      <c r="Q24" s="9">
        <v>0</v>
      </c>
      <c r="R24" s="9"/>
      <c r="S24" s="9">
        <v>3184</v>
      </c>
    </row>
    <row r="25" spans="1:19" ht="18.75" x14ac:dyDescent="0.45">
      <c r="A25" s="2" t="s">
        <v>141</v>
      </c>
      <c r="C25" s="5">
        <v>30</v>
      </c>
      <c r="E25" s="9">
        <v>0</v>
      </c>
      <c r="F25" s="4"/>
      <c r="G25" s="5">
        <v>0</v>
      </c>
      <c r="H25" s="4"/>
      <c r="I25" s="9">
        <v>1304637</v>
      </c>
      <c r="J25" s="9"/>
      <c r="K25" s="9">
        <v>0</v>
      </c>
      <c r="L25" s="9"/>
      <c r="M25" s="9">
        <v>1304637</v>
      </c>
      <c r="N25" s="9"/>
      <c r="O25" s="9">
        <v>27689319</v>
      </c>
      <c r="P25" s="9"/>
      <c r="Q25" s="9">
        <v>0</v>
      </c>
      <c r="R25" s="9"/>
      <c r="S25" s="9">
        <v>27689319</v>
      </c>
    </row>
    <row r="26" spans="1:19" ht="18.75" x14ac:dyDescent="0.45">
      <c r="A26" s="2" t="s">
        <v>144</v>
      </c>
      <c r="C26" s="5">
        <v>31</v>
      </c>
      <c r="E26" s="9">
        <v>0</v>
      </c>
      <c r="F26" s="4"/>
      <c r="G26" s="5">
        <v>0</v>
      </c>
      <c r="H26" s="4"/>
      <c r="I26" s="9">
        <v>5936</v>
      </c>
      <c r="J26" s="9"/>
      <c r="K26" s="9">
        <v>0</v>
      </c>
      <c r="L26" s="9"/>
      <c r="M26" s="9">
        <v>5936</v>
      </c>
      <c r="N26" s="9"/>
      <c r="O26" s="9">
        <v>12629</v>
      </c>
      <c r="P26" s="9"/>
      <c r="Q26" s="9">
        <v>0</v>
      </c>
      <c r="R26" s="9"/>
      <c r="S26" s="9">
        <v>12629</v>
      </c>
    </row>
    <row r="27" spans="1:19" ht="18.75" x14ac:dyDescent="0.45">
      <c r="A27" s="2" t="s">
        <v>146</v>
      </c>
      <c r="C27" s="5">
        <v>30</v>
      </c>
      <c r="E27" s="9">
        <v>0</v>
      </c>
      <c r="F27" s="4"/>
      <c r="G27" s="5">
        <v>0</v>
      </c>
      <c r="H27" s="4"/>
      <c r="I27" s="9">
        <v>3103</v>
      </c>
      <c r="J27" s="9"/>
      <c r="K27" s="9">
        <v>0</v>
      </c>
      <c r="L27" s="9"/>
      <c r="M27" s="9">
        <v>3103</v>
      </c>
      <c r="N27" s="9"/>
      <c r="O27" s="9">
        <v>9234</v>
      </c>
      <c r="P27" s="9"/>
      <c r="Q27" s="9">
        <v>0</v>
      </c>
      <c r="R27" s="9"/>
      <c r="S27" s="9">
        <v>9234</v>
      </c>
    </row>
    <row r="28" spans="1:19" ht="18.75" x14ac:dyDescent="0.45">
      <c r="A28" s="2" t="s">
        <v>144</v>
      </c>
      <c r="C28" s="5">
        <v>14</v>
      </c>
      <c r="E28" s="9">
        <v>0</v>
      </c>
      <c r="F28" s="4"/>
      <c r="G28" s="5">
        <v>18</v>
      </c>
      <c r="H28" s="4"/>
      <c r="I28" s="9">
        <v>3818465728</v>
      </c>
      <c r="J28" s="9"/>
      <c r="K28" s="9">
        <v>-902840</v>
      </c>
      <c r="L28" s="9"/>
      <c r="M28" s="9">
        <v>3819368568</v>
      </c>
      <c r="N28" s="9"/>
      <c r="O28" s="9">
        <v>11718739648</v>
      </c>
      <c r="P28" s="9"/>
      <c r="Q28" s="9">
        <v>14445427</v>
      </c>
      <c r="R28" s="9"/>
      <c r="S28" s="9">
        <v>11704294221</v>
      </c>
    </row>
    <row r="29" spans="1:19" ht="18.75" x14ac:dyDescent="0.45">
      <c r="A29" s="2" t="s">
        <v>144</v>
      </c>
      <c r="C29" s="5">
        <v>6</v>
      </c>
      <c r="E29" s="9">
        <v>0</v>
      </c>
      <c r="F29" s="4"/>
      <c r="G29" s="5">
        <v>19</v>
      </c>
      <c r="H29" s="4"/>
      <c r="I29" s="9">
        <v>2113424648</v>
      </c>
      <c r="J29" s="9"/>
      <c r="K29" s="9">
        <v>-226906</v>
      </c>
      <c r="L29" s="9"/>
      <c r="M29" s="9">
        <v>2113651554</v>
      </c>
      <c r="N29" s="9"/>
      <c r="O29" s="9">
        <v>6486027368</v>
      </c>
      <c r="P29" s="9"/>
      <c r="Q29" s="9">
        <v>5218843</v>
      </c>
      <c r="R29" s="9"/>
      <c r="S29" s="9">
        <v>6480808525</v>
      </c>
    </row>
    <row r="30" spans="1:19" ht="18.75" x14ac:dyDescent="0.45">
      <c r="A30" s="2" t="s">
        <v>144</v>
      </c>
      <c r="C30" s="5">
        <v>19</v>
      </c>
      <c r="E30" s="9">
        <v>0</v>
      </c>
      <c r="F30" s="4"/>
      <c r="G30" s="5">
        <v>18</v>
      </c>
      <c r="H30" s="4"/>
      <c r="I30" s="9">
        <v>1759068486</v>
      </c>
      <c r="J30" s="9"/>
      <c r="K30" s="9">
        <v>-563077</v>
      </c>
      <c r="L30" s="9"/>
      <c r="M30" s="9">
        <v>1759631563</v>
      </c>
      <c r="N30" s="9"/>
      <c r="O30" s="9">
        <v>5398520526</v>
      </c>
      <c r="P30" s="9"/>
      <c r="Q30" s="9">
        <v>6193844</v>
      </c>
      <c r="R30" s="9"/>
      <c r="S30" s="9">
        <v>5392326682</v>
      </c>
    </row>
    <row r="31" spans="1:19" ht="18.75" x14ac:dyDescent="0.45">
      <c r="A31" s="2" t="s">
        <v>159</v>
      </c>
      <c r="C31" s="5">
        <v>28</v>
      </c>
      <c r="E31" s="9">
        <v>0</v>
      </c>
      <c r="F31" s="4"/>
      <c r="G31" s="5">
        <v>8</v>
      </c>
      <c r="H31" s="4"/>
      <c r="I31" s="9">
        <v>18804462</v>
      </c>
      <c r="J31" s="9"/>
      <c r="K31" s="9">
        <v>114675</v>
      </c>
      <c r="L31" s="9"/>
      <c r="M31" s="9">
        <v>18689787</v>
      </c>
      <c r="N31" s="9"/>
      <c r="O31" s="9">
        <v>45755737</v>
      </c>
      <c r="P31" s="9"/>
      <c r="Q31" s="9">
        <v>279026</v>
      </c>
      <c r="R31" s="9"/>
      <c r="S31" s="9">
        <v>45476711</v>
      </c>
    </row>
    <row r="32" spans="1:19" ht="18.75" x14ac:dyDescent="0.45">
      <c r="A32" s="2" t="s">
        <v>162</v>
      </c>
      <c r="C32" s="5">
        <v>11</v>
      </c>
      <c r="E32" s="9">
        <v>0</v>
      </c>
      <c r="F32" s="4"/>
      <c r="G32" s="5">
        <v>0</v>
      </c>
      <c r="H32" s="4"/>
      <c r="I32" s="9">
        <v>6561</v>
      </c>
      <c r="J32" s="9"/>
      <c r="K32" s="9">
        <v>0</v>
      </c>
      <c r="L32" s="9"/>
      <c r="M32" s="9">
        <v>6561</v>
      </c>
      <c r="N32" s="9"/>
      <c r="O32" s="9">
        <v>17846</v>
      </c>
      <c r="P32" s="9"/>
      <c r="Q32" s="9">
        <v>0</v>
      </c>
      <c r="R32" s="9"/>
      <c r="S32" s="9">
        <v>17846</v>
      </c>
    </row>
    <row r="33" spans="1:19" ht="18.75" x14ac:dyDescent="0.45">
      <c r="A33" s="2" t="s">
        <v>165</v>
      </c>
      <c r="C33" s="5">
        <v>6</v>
      </c>
      <c r="E33" s="9">
        <v>0</v>
      </c>
      <c r="F33" s="4"/>
      <c r="G33" s="5">
        <v>0</v>
      </c>
      <c r="H33" s="4"/>
      <c r="I33" s="9">
        <v>0</v>
      </c>
      <c r="J33" s="9"/>
      <c r="K33" s="9">
        <v>0</v>
      </c>
      <c r="L33" s="9"/>
      <c r="M33" s="9">
        <v>0</v>
      </c>
      <c r="N33" s="9"/>
      <c r="O33" s="9">
        <v>14280</v>
      </c>
      <c r="P33" s="9"/>
      <c r="Q33" s="9">
        <v>0</v>
      </c>
      <c r="R33" s="9"/>
      <c r="S33" s="9">
        <v>14280</v>
      </c>
    </row>
    <row r="34" spans="1:19" ht="18.75" x14ac:dyDescent="0.45">
      <c r="A34" s="2" t="s">
        <v>168</v>
      </c>
      <c r="C34" s="5">
        <v>31</v>
      </c>
      <c r="E34" s="9">
        <v>0</v>
      </c>
      <c r="F34" s="4"/>
      <c r="G34" s="5">
        <v>18</v>
      </c>
      <c r="H34" s="4"/>
      <c r="I34" s="9">
        <v>715068486</v>
      </c>
      <c r="J34" s="9"/>
      <c r="K34" s="9">
        <v>0</v>
      </c>
      <c r="L34" s="9"/>
      <c r="M34" s="9">
        <v>715068486</v>
      </c>
      <c r="N34" s="9"/>
      <c r="O34" s="9">
        <v>2194520526</v>
      </c>
      <c r="P34" s="9"/>
      <c r="Q34" s="9">
        <v>0</v>
      </c>
      <c r="R34" s="9"/>
      <c r="S34" s="9">
        <v>2194520526</v>
      </c>
    </row>
    <row r="35" spans="1:19" ht="18.75" x14ac:dyDescent="0.45">
      <c r="A35" s="2" t="s">
        <v>171</v>
      </c>
      <c r="C35" s="5">
        <v>21</v>
      </c>
      <c r="E35" s="9">
        <v>0</v>
      </c>
      <c r="F35" s="4"/>
      <c r="G35" s="5">
        <v>20</v>
      </c>
      <c r="H35" s="4"/>
      <c r="I35" s="9">
        <v>1929894526</v>
      </c>
      <c r="J35" s="9"/>
      <c r="K35" s="9">
        <v>-11188587</v>
      </c>
      <c r="L35" s="9"/>
      <c r="M35" s="9">
        <v>1941083113</v>
      </c>
      <c r="N35" s="9"/>
      <c r="O35" s="9">
        <v>11464141066</v>
      </c>
      <c r="P35" s="9"/>
      <c r="Q35" s="9">
        <v>4264001</v>
      </c>
      <c r="R35" s="9"/>
      <c r="S35" s="9">
        <v>11459877065</v>
      </c>
    </row>
    <row r="36" spans="1:19" ht="18.75" x14ac:dyDescent="0.45">
      <c r="A36" s="2" t="s">
        <v>159</v>
      </c>
      <c r="C36" s="5">
        <v>17</v>
      </c>
      <c r="E36" s="9">
        <v>0</v>
      </c>
      <c r="F36" s="4"/>
      <c r="G36" s="5">
        <v>22</v>
      </c>
      <c r="H36" s="4"/>
      <c r="I36" s="9">
        <v>4158904091</v>
      </c>
      <c r="J36" s="9"/>
      <c r="K36" s="9">
        <v>-10392740</v>
      </c>
      <c r="L36" s="9"/>
      <c r="M36" s="9">
        <v>4169296831</v>
      </c>
      <c r="N36" s="9"/>
      <c r="O36" s="9">
        <v>37550684877</v>
      </c>
      <c r="P36" s="9"/>
      <c r="Q36" s="9">
        <v>0</v>
      </c>
      <c r="R36" s="9"/>
      <c r="S36" s="9">
        <v>37550684877</v>
      </c>
    </row>
    <row r="37" spans="1:19" ht="18.75" x14ac:dyDescent="0.45">
      <c r="A37" s="2" t="s">
        <v>165</v>
      </c>
      <c r="C37" s="5">
        <v>30</v>
      </c>
      <c r="E37" s="9">
        <v>0</v>
      </c>
      <c r="F37" s="4"/>
      <c r="G37" s="5">
        <v>22</v>
      </c>
      <c r="H37" s="4"/>
      <c r="I37" s="9">
        <v>1247671225</v>
      </c>
      <c r="J37" s="9"/>
      <c r="K37" s="9">
        <v>0</v>
      </c>
      <c r="L37" s="9"/>
      <c r="M37" s="9">
        <v>1247671225</v>
      </c>
      <c r="N37" s="9"/>
      <c r="O37" s="9">
        <v>12163287653</v>
      </c>
      <c r="P37" s="9"/>
      <c r="Q37" s="9">
        <v>0</v>
      </c>
      <c r="R37" s="9"/>
      <c r="S37" s="9">
        <v>12163287653</v>
      </c>
    </row>
    <row r="38" spans="1:19" ht="18.75" x14ac:dyDescent="0.45">
      <c r="A38" s="2" t="s">
        <v>165</v>
      </c>
      <c r="C38" s="5">
        <v>7</v>
      </c>
      <c r="E38" s="9">
        <v>0</v>
      </c>
      <c r="F38" s="4"/>
      <c r="G38" s="5">
        <v>22</v>
      </c>
      <c r="H38" s="4"/>
      <c r="I38" s="9">
        <v>2772602735</v>
      </c>
      <c r="J38" s="9"/>
      <c r="K38" s="9">
        <v>-11649508</v>
      </c>
      <c r="L38" s="9"/>
      <c r="M38" s="9">
        <v>2784252243</v>
      </c>
      <c r="N38" s="9"/>
      <c r="O38" s="9">
        <v>9161643820</v>
      </c>
      <c r="P38" s="9"/>
      <c r="Q38" s="9">
        <v>0</v>
      </c>
      <c r="R38" s="9"/>
      <c r="S38" s="9">
        <v>9161643820</v>
      </c>
    </row>
    <row r="39" spans="1:19" ht="18.75" x14ac:dyDescent="0.45">
      <c r="A39" s="2" t="s">
        <v>165</v>
      </c>
      <c r="C39" s="5">
        <v>12</v>
      </c>
      <c r="E39" s="9">
        <v>0</v>
      </c>
      <c r="F39" s="4"/>
      <c r="G39" s="5">
        <v>22</v>
      </c>
      <c r="H39" s="4"/>
      <c r="I39" s="9">
        <v>25646575339</v>
      </c>
      <c r="J39" s="9"/>
      <c r="K39" s="9">
        <v>-144132071</v>
      </c>
      <c r="L39" s="9"/>
      <c r="M39" s="9">
        <v>25790707410</v>
      </c>
      <c r="N39" s="9"/>
      <c r="O39" s="9">
        <v>79169863003</v>
      </c>
      <c r="P39" s="9"/>
      <c r="Q39" s="9">
        <v>0</v>
      </c>
      <c r="R39" s="9"/>
      <c r="S39" s="9">
        <v>79169863003</v>
      </c>
    </row>
    <row r="40" spans="1:19" ht="18.75" x14ac:dyDescent="0.45">
      <c r="A40" s="2" t="s">
        <v>165</v>
      </c>
      <c r="C40" s="5">
        <v>13</v>
      </c>
      <c r="E40" s="9">
        <v>0</v>
      </c>
      <c r="F40" s="4"/>
      <c r="G40" s="5">
        <v>22</v>
      </c>
      <c r="H40" s="4"/>
      <c r="I40" s="9">
        <v>24953424638</v>
      </c>
      <c r="J40" s="9"/>
      <c r="K40" s="9">
        <v>-143397175</v>
      </c>
      <c r="L40" s="9"/>
      <c r="M40" s="9">
        <v>25096821813</v>
      </c>
      <c r="N40" s="9"/>
      <c r="O40" s="9">
        <v>75945205420</v>
      </c>
      <c r="P40" s="9"/>
      <c r="Q40" s="9">
        <v>0</v>
      </c>
      <c r="R40" s="9"/>
      <c r="S40" s="9">
        <v>75945205420</v>
      </c>
    </row>
    <row r="41" spans="1:19" ht="18.75" x14ac:dyDescent="0.45">
      <c r="A41" s="2" t="s">
        <v>159</v>
      </c>
      <c r="C41" s="5">
        <v>13</v>
      </c>
      <c r="E41" s="9">
        <v>0</v>
      </c>
      <c r="F41" s="4"/>
      <c r="G41" s="5">
        <v>22</v>
      </c>
      <c r="H41" s="4"/>
      <c r="I41" s="9">
        <v>14869589040</v>
      </c>
      <c r="J41" s="9"/>
      <c r="K41" s="9">
        <v>-79664018</v>
      </c>
      <c r="L41" s="9"/>
      <c r="M41" s="9">
        <v>14949253058</v>
      </c>
      <c r="N41" s="9"/>
      <c r="O41" s="9">
        <v>43198356162</v>
      </c>
      <c r="P41" s="9"/>
      <c r="Q41" s="9">
        <v>0</v>
      </c>
      <c r="R41" s="9"/>
      <c r="S41" s="9">
        <v>43198356162</v>
      </c>
    </row>
    <row r="42" spans="1:19" ht="18.75" x14ac:dyDescent="0.45">
      <c r="A42" s="2" t="s">
        <v>171</v>
      </c>
      <c r="C42" s="5">
        <v>13</v>
      </c>
      <c r="E42" s="9">
        <v>0</v>
      </c>
      <c r="F42" s="4"/>
      <c r="G42" s="5">
        <v>20</v>
      </c>
      <c r="H42" s="4"/>
      <c r="I42" s="9">
        <v>6673972594</v>
      </c>
      <c r="J42" s="9"/>
      <c r="K42" s="9">
        <v>-1627737</v>
      </c>
      <c r="L42" s="9"/>
      <c r="M42" s="9">
        <v>6675600331</v>
      </c>
      <c r="N42" s="9"/>
      <c r="O42" s="9">
        <v>17490410936</v>
      </c>
      <c r="P42" s="9"/>
      <c r="Q42" s="9">
        <v>26043794</v>
      </c>
      <c r="R42" s="9"/>
      <c r="S42" s="9">
        <v>17464367142</v>
      </c>
    </row>
    <row r="43" spans="1:19" ht="18.75" x14ac:dyDescent="0.45">
      <c r="A43" s="2" t="s">
        <v>159</v>
      </c>
      <c r="C43" s="5">
        <v>11</v>
      </c>
      <c r="E43" s="9">
        <v>0</v>
      </c>
      <c r="F43" s="4"/>
      <c r="G43" s="5">
        <v>22</v>
      </c>
      <c r="H43" s="4"/>
      <c r="I43" s="9">
        <v>2356712319</v>
      </c>
      <c r="J43" s="9"/>
      <c r="K43" s="9">
        <v>-12822860</v>
      </c>
      <c r="L43" s="9"/>
      <c r="M43" s="9">
        <v>2369535179</v>
      </c>
      <c r="N43" s="9"/>
      <c r="O43" s="9">
        <v>4303561626</v>
      </c>
      <c r="P43" s="9"/>
      <c r="Q43" s="9">
        <v>0</v>
      </c>
      <c r="R43" s="9"/>
      <c r="S43" s="9">
        <v>4303561626</v>
      </c>
    </row>
    <row r="44" spans="1:19" ht="18.75" x14ac:dyDescent="0.45">
      <c r="A44" s="2" t="s">
        <v>162</v>
      </c>
      <c r="C44" s="5">
        <v>13</v>
      </c>
      <c r="E44" s="9">
        <v>0</v>
      </c>
      <c r="F44" s="4"/>
      <c r="G44" s="5">
        <v>23</v>
      </c>
      <c r="H44" s="4"/>
      <c r="I44" s="9">
        <v>18746575325</v>
      </c>
      <c r="J44" s="9"/>
      <c r="K44" s="9">
        <v>-100561741</v>
      </c>
      <c r="L44" s="9"/>
      <c r="M44" s="9">
        <v>18847137066</v>
      </c>
      <c r="N44" s="9"/>
      <c r="O44" s="9">
        <v>31494246546</v>
      </c>
      <c r="P44" s="9"/>
      <c r="Q44" s="9">
        <v>3015902</v>
      </c>
      <c r="R44" s="9"/>
      <c r="S44" s="9">
        <v>31491230644</v>
      </c>
    </row>
    <row r="45" spans="1:19" ht="18.75" x14ac:dyDescent="0.45">
      <c r="A45" s="2" t="s">
        <v>159</v>
      </c>
      <c r="C45" s="5">
        <v>21</v>
      </c>
      <c r="E45" s="9">
        <v>0</v>
      </c>
      <c r="F45" s="4"/>
      <c r="G45" s="5">
        <v>22</v>
      </c>
      <c r="H45" s="4"/>
      <c r="I45" s="9">
        <v>2463457527</v>
      </c>
      <c r="J45" s="9"/>
      <c r="K45" s="9">
        <v>-12048869</v>
      </c>
      <c r="L45" s="9"/>
      <c r="M45" s="9">
        <v>2475506396</v>
      </c>
      <c r="N45" s="9"/>
      <c r="O45" s="9">
        <v>3427419168</v>
      </c>
      <c r="P45" s="9"/>
      <c r="Q45" s="9">
        <v>0</v>
      </c>
      <c r="R45" s="9"/>
      <c r="S45" s="9">
        <v>3427419168</v>
      </c>
    </row>
    <row r="46" spans="1:19" ht="18.75" x14ac:dyDescent="0.45">
      <c r="A46" s="2" t="s">
        <v>192</v>
      </c>
      <c r="C46" s="5">
        <v>11</v>
      </c>
      <c r="E46" s="9">
        <v>0</v>
      </c>
      <c r="F46" s="4"/>
      <c r="G46" s="5">
        <v>22</v>
      </c>
      <c r="H46" s="4"/>
      <c r="I46" s="9">
        <v>14730958892</v>
      </c>
      <c r="J46" s="9"/>
      <c r="K46" s="9">
        <v>67171143</v>
      </c>
      <c r="L46" s="9"/>
      <c r="M46" s="9">
        <v>14663787749</v>
      </c>
      <c r="N46" s="9"/>
      <c r="O46" s="9">
        <v>14730958892</v>
      </c>
      <c r="P46" s="9"/>
      <c r="Q46" s="9">
        <v>67171143</v>
      </c>
      <c r="R46" s="9"/>
      <c r="S46" s="9">
        <v>14663787749</v>
      </c>
    </row>
    <row r="47" spans="1:19" ht="18.75" x14ac:dyDescent="0.45">
      <c r="A47" s="2" t="s">
        <v>159</v>
      </c>
      <c r="C47" s="5">
        <v>7</v>
      </c>
      <c r="E47" s="9">
        <v>0</v>
      </c>
      <c r="F47" s="4"/>
      <c r="G47" s="5">
        <v>22</v>
      </c>
      <c r="H47" s="4"/>
      <c r="I47" s="9">
        <v>16575342454</v>
      </c>
      <c r="J47" s="9"/>
      <c r="K47" s="9">
        <v>62429032</v>
      </c>
      <c r="L47" s="9"/>
      <c r="M47" s="9">
        <v>16512913422</v>
      </c>
      <c r="N47" s="9"/>
      <c r="O47" s="9">
        <v>16575342454</v>
      </c>
      <c r="P47" s="9"/>
      <c r="Q47" s="9">
        <v>62429032</v>
      </c>
      <c r="R47" s="9"/>
      <c r="S47" s="9">
        <v>16512913422</v>
      </c>
    </row>
    <row r="48" spans="1:19" ht="18.75" thickBot="1" x14ac:dyDescent="0.45">
      <c r="C48" s="4"/>
      <c r="E48" s="4"/>
      <c r="F48" s="4"/>
      <c r="G48" s="4"/>
      <c r="H48" s="4"/>
      <c r="I48" s="14">
        <f>SUM(I8:I47)</f>
        <v>526819581729</v>
      </c>
      <c r="J48" s="4"/>
      <c r="K48" s="14">
        <f>SUM(K8:K47)</f>
        <v>-399463279</v>
      </c>
      <c r="L48" s="4"/>
      <c r="M48" s="14">
        <f>SUM(M8:M47)</f>
        <v>527219045008</v>
      </c>
      <c r="N48" s="4"/>
      <c r="O48" s="14">
        <f>SUM(O8:O47)</f>
        <v>1204964027834</v>
      </c>
      <c r="P48" s="4"/>
      <c r="Q48" s="14">
        <f>SUM(Q8:Q47)</f>
        <v>189061012</v>
      </c>
      <c r="R48" s="4"/>
      <c r="S48" s="14">
        <f>SUM(S8:S47)</f>
        <v>1204774966822</v>
      </c>
    </row>
    <row r="49" spans="15:17" ht="18.75" thickTop="1" x14ac:dyDescent="0.4"/>
    <row r="52" spans="15:17" x14ac:dyDescent="0.4">
      <c r="O52" s="3"/>
      <c r="Q52" s="10"/>
    </row>
    <row r="55" spans="15:17" x14ac:dyDescent="0.4">
      <c r="O55" s="3"/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topLeftCell="B1" workbookViewId="0">
      <selection activeCell="S16" sqref="S16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197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29" t="s">
        <v>3</v>
      </c>
      <c r="C6" s="30" t="s">
        <v>209</v>
      </c>
      <c r="D6" s="30" t="s">
        <v>209</v>
      </c>
      <c r="E6" s="30" t="s">
        <v>209</v>
      </c>
      <c r="F6" s="30" t="s">
        <v>209</v>
      </c>
      <c r="G6" s="30" t="s">
        <v>209</v>
      </c>
      <c r="I6" s="30" t="s">
        <v>199</v>
      </c>
      <c r="J6" s="30" t="s">
        <v>199</v>
      </c>
      <c r="K6" s="30" t="s">
        <v>199</v>
      </c>
      <c r="L6" s="30" t="s">
        <v>199</v>
      </c>
      <c r="M6" s="30" t="s">
        <v>199</v>
      </c>
      <c r="O6" s="30" t="s">
        <v>200</v>
      </c>
      <c r="P6" s="30" t="s">
        <v>200</v>
      </c>
      <c r="Q6" s="30" t="s">
        <v>200</v>
      </c>
      <c r="R6" s="30" t="s">
        <v>200</v>
      </c>
      <c r="S6" s="30" t="s">
        <v>200</v>
      </c>
    </row>
    <row r="7" spans="1:19" ht="27.75" x14ac:dyDescent="0.4">
      <c r="A7" s="30" t="s">
        <v>3</v>
      </c>
      <c r="C7" s="33" t="s">
        <v>210</v>
      </c>
      <c r="E7" s="33" t="s">
        <v>211</v>
      </c>
      <c r="G7" s="33" t="s">
        <v>212</v>
      </c>
      <c r="I7" s="33" t="s">
        <v>213</v>
      </c>
      <c r="K7" s="33" t="s">
        <v>204</v>
      </c>
      <c r="M7" s="33" t="s">
        <v>214</v>
      </c>
      <c r="O7" s="33" t="s">
        <v>213</v>
      </c>
      <c r="Q7" s="33" t="s">
        <v>204</v>
      </c>
      <c r="S7" s="33" t="s">
        <v>214</v>
      </c>
    </row>
    <row r="8" spans="1:19" ht="18.75" x14ac:dyDescent="0.45">
      <c r="A8" s="2" t="s">
        <v>23</v>
      </c>
      <c r="C8" s="4" t="s">
        <v>106</v>
      </c>
      <c r="D8" s="4"/>
      <c r="E8" s="5">
        <v>1800000</v>
      </c>
      <c r="F8" s="4"/>
      <c r="G8" s="5">
        <v>1930</v>
      </c>
      <c r="H8" s="4"/>
      <c r="I8" s="5">
        <v>3474000000</v>
      </c>
      <c r="J8" s="4"/>
      <c r="K8" s="5">
        <v>488690995</v>
      </c>
      <c r="L8" s="4"/>
      <c r="M8" s="5">
        <v>2985309005</v>
      </c>
      <c r="N8" s="4"/>
      <c r="O8" s="5">
        <v>3474000000</v>
      </c>
      <c r="P8" s="4"/>
      <c r="Q8" s="5">
        <v>488690995</v>
      </c>
      <c r="R8" s="4"/>
      <c r="S8" s="5">
        <v>2985309005</v>
      </c>
    </row>
    <row r="9" spans="1:19" ht="18.75" x14ac:dyDescent="0.45">
      <c r="A9" s="2" t="s">
        <v>20</v>
      </c>
      <c r="C9" s="4" t="s">
        <v>215</v>
      </c>
      <c r="D9" s="4"/>
      <c r="E9" s="5">
        <v>325402</v>
      </c>
      <c r="F9" s="4"/>
      <c r="G9" s="5">
        <v>430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139922860</v>
      </c>
      <c r="P9" s="4"/>
      <c r="Q9" s="5">
        <v>16337031</v>
      </c>
      <c r="R9" s="4"/>
      <c r="S9" s="5">
        <v>123585829</v>
      </c>
    </row>
    <row r="10" spans="1:19" ht="18.75" thickBot="1" x14ac:dyDescent="0.45">
      <c r="E10" s="16">
        <f>SUM(E8:E9)</f>
        <v>2125402</v>
      </c>
      <c r="F10" s="4"/>
      <c r="G10" s="16">
        <f>SUM(G8:G9)</f>
        <v>2360</v>
      </c>
      <c r="H10" s="4"/>
      <c r="I10" s="16">
        <f>SUM(I8:I9)</f>
        <v>3474000000</v>
      </c>
      <c r="J10" s="4"/>
      <c r="K10" s="16">
        <f>SUM(K8:K9)</f>
        <v>488690995</v>
      </c>
      <c r="L10" s="4"/>
      <c r="M10" s="16">
        <f>SUM(M8:M9)</f>
        <v>2985309005</v>
      </c>
      <c r="N10" s="4"/>
      <c r="O10" s="16">
        <f>SUM(O8:O9)</f>
        <v>3613922860</v>
      </c>
      <c r="P10" s="4"/>
      <c r="Q10" s="16">
        <f>SUM(Q8:Q9)</f>
        <v>505028026</v>
      </c>
      <c r="R10" s="4"/>
      <c r="S10" s="16">
        <f>SUM(S8:S9)</f>
        <v>3108894834</v>
      </c>
    </row>
    <row r="11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7"/>
  <sheetViews>
    <sheetView rightToLeft="1" topLeftCell="A4" workbookViewId="0">
      <selection activeCell="Q15" sqref="Q15:Q34"/>
    </sheetView>
  </sheetViews>
  <sheetFormatPr defaultRowHeight="18" x14ac:dyDescent="0.4"/>
  <cols>
    <col min="1" max="1" width="31.14062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197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29" t="s">
        <v>3</v>
      </c>
      <c r="C6" s="30" t="s">
        <v>199</v>
      </c>
      <c r="D6" s="30" t="s">
        <v>199</v>
      </c>
      <c r="E6" s="30" t="s">
        <v>199</v>
      </c>
      <c r="F6" s="30" t="s">
        <v>199</v>
      </c>
      <c r="G6" s="30" t="s">
        <v>199</v>
      </c>
      <c r="H6" s="30" t="s">
        <v>199</v>
      </c>
      <c r="I6" s="30" t="s">
        <v>199</v>
      </c>
      <c r="K6" s="30" t="s">
        <v>200</v>
      </c>
      <c r="L6" s="30" t="s">
        <v>200</v>
      </c>
      <c r="M6" s="30" t="s">
        <v>200</v>
      </c>
      <c r="N6" s="30" t="s">
        <v>200</v>
      </c>
      <c r="O6" s="30" t="s">
        <v>200</v>
      </c>
      <c r="P6" s="30" t="s">
        <v>200</v>
      </c>
      <c r="Q6" s="30" t="s">
        <v>200</v>
      </c>
    </row>
    <row r="7" spans="1:17" ht="27.75" x14ac:dyDescent="0.4">
      <c r="A7" s="30" t="s">
        <v>3</v>
      </c>
      <c r="C7" s="33" t="s">
        <v>7</v>
      </c>
      <c r="E7" s="33" t="s">
        <v>216</v>
      </c>
      <c r="G7" s="33" t="s">
        <v>217</v>
      </c>
      <c r="I7" s="33" t="s">
        <v>218</v>
      </c>
      <c r="K7" s="33" t="s">
        <v>7</v>
      </c>
      <c r="M7" s="33" t="s">
        <v>216</v>
      </c>
      <c r="O7" s="33" t="s">
        <v>217</v>
      </c>
      <c r="Q7" s="33" t="s">
        <v>218</v>
      </c>
    </row>
    <row r="8" spans="1:17" ht="18.75" x14ac:dyDescent="0.45">
      <c r="A8" s="2" t="s">
        <v>18</v>
      </c>
      <c r="C8" s="9">
        <v>5487000</v>
      </c>
      <c r="D8" s="9"/>
      <c r="E8" s="9">
        <v>1057260750819</v>
      </c>
      <c r="F8" s="9"/>
      <c r="G8" s="9">
        <v>1040734063198</v>
      </c>
      <c r="H8" s="9"/>
      <c r="I8" s="9">
        <v>16526687621</v>
      </c>
      <c r="J8" s="9"/>
      <c r="K8" s="9">
        <v>5487000</v>
      </c>
      <c r="L8" s="9"/>
      <c r="M8" s="9">
        <v>1057260750819</v>
      </c>
      <c r="N8" s="9"/>
      <c r="O8" s="9">
        <v>1007353426816</v>
      </c>
      <c r="P8" s="9"/>
      <c r="Q8" s="9">
        <v>49907324003</v>
      </c>
    </row>
    <row r="9" spans="1:17" ht="18.75" x14ac:dyDescent="0.45">
      <c r="A9" s="2" t="s">
        <v>25</v>
      </c>
      <c r="C9" s="9">
        <v>776660</v>
      </c>
      <c r="D9" s="9"/>
      <c r="E9" s="9">
        <v>85380764571</v>
      </c>
      <c r="F9" s="9"/>
      <c r="G9" s="9">
        <v>85270343805</v>
      </c>
      <c r="H9" s="9"/>
      <c r="I9" s="9">
        <v>110420766</v>
      </c>
      <c r="J9" s="9"/>
      <c r="K9" s="9">
        <v>776660</v>
      </c>
      <c r="L9" s="9"/>
      <c r="M9" s="9">
        <v>85380763281</v>
      </c>
      <c r="N9" s="9"/>
      <c r="O9" s="9">
        <v>85147186005</v>
      </c>
      <c r="P9" s="9"/>
      <c r="Q9" s="9">
        <v>233578566</v>
      </c>
    </row>
    <row r="10" spans="1:17" ht="18.75" x14ac:dyDescent="0.45">
      <c r="A10" s="2" t="s">
        <v>21</v>
      </c>
      <c r="C10" s="9">
        <v>1394767</v>
      </c>
      <c r="D10" s="9"/>
      <c r="E10" s="9">
        <v>5074473379</v>
      </c>
      <c r="F10" s="9"/>
      <c r="G10" s="9">
        <v>5002377035</v>
      </c>
      <c r="H10" s="9"/>
      <c r="I10" s="9">
        <v>72096344</v>
      </c>
      <c r="J10" s="9"/>
      <c r="K10" s="9">
        <v>1394767</v>
      </c>
      <c r="L10" s="9"/>
      <c r="M10" s="9">
        <v>5074473379</v>
      </c>
      <c r="N10" s="9"/>
      <c r="O10" s="9">
        <v>6580177775</v>
      </c>
      <c r="P10" s="9"/>
      <c r="Q10" s="9">
        <v>-1505704395</v>
      </c>
    </row>
    <row r="11" spans="1:17" ht="18.75" x14ac:dyDescent="0.45">
      <c r="A11" s="2" t="s">
        <v>20</v>
      </c>
      <c r="C11" s="9">
        <v>325402</v>
      </c>
      <c r="D11" s="9"/>
      <c r="E11" s="9">
        <v>7391194857</v>
      </c>
      <c r="F11" s="9"/>
      <c r="G11" s="9">
        <v>7390382578</v>
      </c>
      <c r="H11" s="9"/>
      <c r="I11" s="9">
        <v>812279</v>
      </c>
      <c r="J11" s="9"/>
      <c r="K11" s="9">
        <v>325402</v>
      </c>
      <c r="L11" s="9"/>
      <c r="M11" s="9">
        <v>7391194857</v>
      </c>
      <c r="N11" s="9"/>
      <c r="O11" s="9">
        <v>7423631734</v>
      </c>
      <c r="P11" s="9"/>
      <c r="Q11" s="9">
        <v>-32436876</v>
      </c>
    </row>
    <row r="12" spans="1:17" ht="18.75" x14ac:dyDescent="0.45">
      <c r="A12" s="2" t="s">
        <v>24</v>
      </c>
      <c r="C12" s="9">
        <v>303736</v>
      </c>
      <c r="D12" s="9"/>
      <c r="E12" s="9">
        <v>9072959562</v>
      </c>
      <c r="F12" s="9"/>
      <c r="G12" s="9">
        <v>9039055644</v>
      </c>
      <c r="H12" s="9"/>
      <c r="I12" s="9">
        <v>33903918</v>
      </c>
      <c r="J12" s="9"/>
      <c r="K12" s="9">
        <v>303736</v>
      </c>
      <c r="L12" s="9"/>
      <c r="M12" s="9">
        <v>9072959563</v>
      </c>
      <c r="N12" s="9"/>
      <c r="O12" s="9">
        <v>9012788675</v>
      </c>
      <c r="P12" s="9"/>
      <c r="Q12" s="9">
        <v>60170887</v>
      </c>
    </row>
    <row r="13" spans="1:17" ht="18.75" x14ac:dyDescent="0.45">
      <c r="A13" s="2" t="s">
        <v>22</v>
      </c>
      <c r="C13" s="9">
        <v>56139402</v>
      </c>
      <c r="D13" s="9"/>
      <c r="E13" s="9">
        <v>502248353022</v>
      </c>
      <c r="F13" s="9"/>
      <c r="G13" s="9">
        <v>501238116613</v>
      </c>
      <c r="H13" s="9"/>
      <c r="I13" s="9">
        <v>1010236409</v>
      </c>
      <c r="J13" s="9"/>
      <c r="K13" s="9">
        <v>56139402</v>
      </c>
      <c r="L13" s="9"/>
      <c r="M13" s="9">
        <v>502248353023</v>
      </c>
      <c r="N13" s="9"/>
      <c r="O13" s="9">
        <v>507557903256</v>
      </c>
      <c r="P13" s="9"/>
      <c r="Q13" s="9">
        <v>-5309550233</v>
      </c>
    </row>
    <row r="14" spans="1:17" ht="18.75" x14ac:dyDescent="0.45">
      <c r="A14" s="2" t="s">
        <v>23</v>
      </c>
      <c r="C14" s="9">
        <v>1800000</v>
      </c>
      <c r="D14" s="9"/>
      <c r="E14" s="9">
        <v>22634518500</v>
      </c>
      <c r="F14" s="9"/>
      <c r="G14" s="9">
        <v>25985279181</v>
      </c>
      <c r="H14" s="9"/>
      <c r="I14" s="9">
        <v>-3350760681</v>
      </c>
      <c r="J14" s="9"/>
      <c r="K14" s="9">
        <v>1800000</v>
      </c>
      <c r="L14" s="9"/>
      <c r="M14" s="9">
        <v>22634518500</v>
      </c>
      <c r="N14" s="9"/>
      <c r="O14" s="9">
        <v>26155898798</v>
      </c>
      <c r="P14" s="9"/>
      <c r="Q14" s="9">
        <v>-3521380298</v>
      </c>
    </row>
    <row r="15" spans="1:17" ht="18.75" x14ac:dyDescent="0.45">
      <c r="A15" s="2" t="s">
        <v>87</v>
      </c>
      <c r="C15" s="9">
        <v>539300</v>
      </c>
      <c r="D15" s="9"/>
      <c r="E15" s="9">
        <v>537821894110</v>
      </c>
      <c r="F15" s="9"/>
      <c r="G15" s="9">
        <v>539202251875</v>
      </c>
      <c r="H15" s="9"/>
      <c r="I15" s="9">
        <v>-1380357764</v>
      </c>
      <c r="J15" s="9"/>
      <c r="K15" s="9">
        <v>539300</v>
      </c>
      <c r="L15" s="9"/>
      <c r="M15" s="9">
        <v>537821894110</v>
      </c>
      <c r="N15" s="9"/>
      <c r="O15" s="9">
        <v>532466537344</v>
      </c>
      <c r="P15" s="9"/>
      <c r="Q15" s="9">
        <v>5355356766</v>
      </c>
    </row>
    <row r="16" spans="1:17" ht="18.75" x14ac:dyDescent="0.45">
      <c r="A16" s="2" t="s">
        <v>49</v>
      </c>
      <c r="C16" s="9">
        <v>17203</v>
      </c>
      <c r="D16" s="9"/>
      <c r="E16" s="9">
        <v>16272120323</v>
      </c>
      <c r="F16" s="9"/>
      <c r="G16" s="9">
        <v>15996234216</v>
      </c>
      <c r="H16" s="9"/>
      <c r="I16" s="9">
        <v>275886107</v>
      </c>
      <c r="J16" s="9"/>
      <c r="K16" s="9">
        <v>17203</v>
      </c>
      <c r="L16" s="9"/>
      <c r="M16" s="9">
        <v>16272120323</v>
      </c>
      <c r="N16" s="9"/>
      <c r="O16" s="9">
        <v>15440447428</v>
      </c>
      <c r="P16" s="9"/>
      <c r="Q16" s="9">
        <v>831672895</v>
      </c>
    </row>
    <row r="17" spans="1:17" ht="18.75" x14ac:dyDescent="0.45">
      <c r="A17" s="2" t="s">
        <v>55</v>
      </c>
      <c r="C17" s="9">
        <v>166772</v>
      </c>
      <c r="D17" s="9"/>
      <c r="E17" s="9">
        <v>119220367391</v>
      </c>
      <c r="F17" s="9"/>
      <c r="G17" s="9">
        <v>117597969943</v>
      </c>
      <c r="H17" s="9"/>
      <c r="I17" s="9">
        <v>1622397448</v>
      </c>
      <c r="J17" s="9"/>
      <c r="K17" s="9">
        <v>166772</v>
      </c>
      <c r="L17" s="9"/>
      <c r="M17" s="9">
        <v>119220367391</v>
      </c>
      <c r="N17" s="9"/>
      <c r="O17" s="9">
        <v>112467325602</v>
      </c>
      <c r="P17" s="9"/>
      <c r="Q17" s="9">
        <v>6753041789</v>
      </c>
    </row>
    <row r="18" spans="1:17" ht="18.75" x14ac:dyDescent="0.45">
      <c r="A18" s="2" t="s">
        <v>46</v>
      </c>
      <c r="C18" s="9">
        <v>154095</v>
      </c>
      <c r="D18" s="9"/>
      <c r="E18" s="9">
        <v>150415680715</v>
      </c>
      <c r="F18" s="9"/>
      <c r="G18" s="9">
        <v>154067070281</v>
      </c>
      <c r="H18" s="9"/>
      <c r="I18" s="9">
        <v>-3651389565</v>
      </c>
      <c r="J18" s="9"/>
      <c r="K18" s="9">
        <v>154095</v>
      </c>
      <c r="L18" s="9"/>
      <c r="M18" s="9">
        <v>150415680715</v>
      </c>
      <c r="N18" s="9"/>
      <c r="O18" s="9">
        <v>147466836990</v>
      </c>
      <c r="P18" s="9"/>
      <c r="Q18" s="9">
        <v>2948843725</v>
      </c>
    </row>
    <row r="19" spans="1:17" ht="18.75" x14ac:dyDescent="0.45">
      <c r="A19" s="2" t="s">
        <v>76</v>
      </c>
      <c r="C19" s="9">
        <v>1300000</v>
      </c>
      <c r="D19" s="9"/>
      <c r="E19" s="9">
        <v>1282590588313</v>
      </c>
      <c r="F19" s="9"/>
      <c r="G19" s="9">
        <v>1277401928928</v>
      </c>
      <c r="H19" s="9"/>
      <c r="I19" s="9">
        <v>5188659385</v>
      </c>
      <c r="J19" s="9"/>
      <c r="K19" s="9">
        <v>1300000</v>
      </c>
      <c r="L19" s="9"/>
      <c r="M19" s="9">
        <v>1282590588313</v>
      </c>
      <c r="N19" s="9"/>
      <c r="O19" s="9">
        <v>1255832339125</v>
      </c>
      <c r="P19" s="9"/>
      <c r="Q19" s="9">
        <v>26758249188</v>
      </c>
    </row>
    <row r="20" spans="1:17" ht="18.75" x14ac:dyDescent="0.45">
      <c r="A20" s="2" t="s">
        <v>73</v>
      </c>
      <c r="C20" s="9">
        <v>1300000</v>
      </c>
      <c r="D20" s="9"/>
      <c r="E20" s="9">
        <v>1288401834833</v>
      </c>
      <c r="F20" s="9"/>
      <c r="G20" s="9">
        <v>1283332753771</v>
      </c>
      <c r="H20" s="9"/>
      <c r="I20" s="9">
        <v>5069081062</v>
      </c>
      <c r="J20" s="9"/>
      <c r="K20" s="9">
        <v>1300000</v>
      </c>
      <c r="L20" s="9"/>
      <c r="M20" s="9">
        <v>1288401834833</v>
      </c>
      <c r="N20" s="9"/>
      <c r="O20" s="9">
        <v>1291963189221</v>
      </c>
      <c r="P20" s="9"/>
      <c r="Q20" s="9">
        <v>-3561354387</v>
      </c>
    </row>
    <row r="21" spans="1:17" ht="18.75" x14ac:dyDescent="0.45">
      <c r="A21" s="2" t="s">
        <v>78</v>
      </c>
      <c r="C21" s="9">
        <v>1596900</v>
      </c>
      <c r="D21" s="9"/>
      <c r="E21" s="9">
        <v>1550898004877</v>
      </c>
      <c r="F21" s="9"/>
      <c r="G21" s="9">
        <v>1596610561875</v>
      </c>
      <c r="H21" s="9"/>
      <c r="I21" s="9">
        <v>-45712556997</v>
      </c>
      <c r="J21" s="9"/>
      <c r="K21" s="9">
        <v>1596900</v>
      </c>
      <c r="L21" s="9"/>
      <c r="M21" s="9">
        <v>1550898004877</v>
      </c>
      <c r="N21" s="9"/>
      <c r="O21" s="9">
        <v>1582036700666</v>
      </c>
      <c r="P21" s="9"/>
      <c r="Q21" s="9">
        <v>-31138695788</v>
      </c>
    </row>
    <row r="22" spans="1:17" ht="18.75" x14ac:dyDescent="0.45">
      <c r="A22" s="2" t="s">
        <v>58</v>
      </c>
      <c r="C22" s="9">
        <v>25500</v>
      </c>
      <c r="D22" s="9"/>
      <c r="E22" s="9">
        <v>21671071406</v>
      </c>
      <c r="F22" s="9"/>
      <c r="G22" s="9">
        <v>21242749053</v>
      </c>
      <c r="H22" s="9"/>
      <c r="I22" s="9">
        <v>428322353</v>
      </c>
      <c r="J22" s="9"/>
      <c r="K22" s="9">
        <v>25500</v>
      </c>
      <c r="L22" s="9"/>
      <c r="M22" s="9">
        <v>21671071406</v>
      </c>
      <c r="N22" s="9"/>
      <c r="O22" s="9">
        <v>20187240396</v>
      </c>
      <c r="P22" s="9"/>
      <c r="Q22" s="9">
        <v>1483831010</v>
      </c>
    </row>
    <row r="23" spans="1:17" ht="18.75" x14ac:dyDescent="0.45">
      <c r="A23" s="2" t="s">
        <v>64</v>
      </c>
      <c r="C23" s="9">
        <v>45170</v>
      </c>
      <c r="D23" s="9"/>
      <c r="E23" s="9">
        <v>32968123444</v>
      </c>
      <c r="F23" s="9"/>
      <c r="G23" s="9">
        <v>32431149488</v>
      </c>
      <c r="H23" s="9"/>
      <c r="I23" s="9">
        <v>536973956</v>
      </c>
      <c r="J23" s="9"/>
      <c r="K23" s="9">
        <v>45170</v>
      </c>
      <c r="L23" s="9"/>
      <c r="M23" s="9">
        <v>32968123444</v>
      </c>
      <c r="N23" s="9"/>
      <c r="O23" s="9">
        <v>30258414668</v>
      </c>
      <c r="P23" s="9"/>
      <c r="Q23" s="9">
        <v>2709708776</v>
      </c>
    </row>
    <row r="24" spans="1:17" ht="18.75" x14ac:dyDescent="0.45">
      <c r="A24" s="2" t="s">
        <v>67</v>
      </c>
      <c r="C24" s="9">
        <v>38458</v>
      </c>
      <c r="D24" s="9"/>
      <c r="E24" s="9">
        <v>30145607118</v>
      </c>
      <c r="F24" s="9"/>
      <c r="G24" s="9">
        <v>29461178793</v>
      </c>
      <c r="H24" s="9"/>
      <c r="I24" s="9">
        <v>684428325</v>
      </c>
      <c r="J24" s="9"/>
      <c r="K24" s="9">
        <v>38458</v>
      </c>
      <c r="L24" s="9"/>
      <c r="M24" s="9">
        <v>30145607118</v>
      </c>
      <c r="N24" s="9"/>
      <c r="O24" s="9">
        <v>27498484444</v>
      </c>
      <c r="P24" s="9"/>
      <c r="Q24" s="9">
        <v>2647122674</v>
      </c>
    </row>
    <row r="25" spans="1:17" ht="18.75" x14ac:dyDescent="0.45">
      <c r="A25" s="2" t="s">
        <v>52</v>
      </c>
      <c r="C25" s="9">
        <v>16000</v>
      </c>
      <c r="D25" s="9"/>
      <c r="E25" s="9">
        <v>15596692587</v>
      </c>
      <c r="F25" s="9"/>
      <c r="G25" s="9">
        <v>15245236300</v>
      </c>
      <c r="H25" s="9"/>
      <c r="I25" s="9">
        <v>351456287</v>
      </c>
      <c r="J25" s="9"/>
      <c r="K25" s="9">
        <v>16000</v>
      </c>
      <c r="L25" s="9"/>
      <c r="M25" s="9">
        <v>15596692587</v>
      </c>
      <c r="N25" s="9"/>
      <c r="O25" s="9">
        <v>15170749200</v>
      </c>
      <c r="P25" s="9"/>
      <c r="Q25" s="9">
        <v>425943387</v>
      </c>
    </row>
    <row r="26" spans="1:17" ht="18.75" x14ac:dyDescent="0.45">
      <c r="A26" s="2" t="s">
        <v>61</v>
      </c>
      <c r="C26" s="9">
        <v>156899</v>
      </c>
      <c r="D26" s="9"/>
      <c r="E26" s="9">
        <v>89527598471</v>
      </c>
      <c r="F26" s="9"/>
      <c r="G26" s="9">
        <v>86766676578</v>
      </c>
      <c r="H26" s="9"/>
      <c r="I26" s="9">
        <v>2760921893</v>
      </c>
      <c r="J26" s="9"/>
      <c r="K26" s="9">
        <v>156899</v>
      </c>
      <c r="L26" s="9"/>
      <c r="M26" s="9">
        <v>89527598471</v>
      </c>
      <c r="N26" s="9"/>
      <c r="O26" s="9">
        <v>83637896726</v>
      </c>
      <c r="P26" s="9"/>
      <c r="Q26" s="9">
        <v>5889701745</v>
      </c>
    </row>
    <row r="27" spans="1:17" ht="18.75" x14ac:dyDescent="0.45">
      <c r="A27" s="2" t="s">
        <v>84</v>
      </c>
      <c r="C27" s="9">
        <v>3200000</v>
      </c>
      <c r="D27" s="9"/>
      <c r="E27" s="9">
        <v>2968057142120</v>
      </c>
      <c r="F27" s="9"/>
      <c r="G27" s="9">
        <v>3019647789620</v>
      </c>
      <c r="H27" s="9"/>
      <c r="I27" s="9">
        <v>-51590647500</v>
      </c>
      <c r="J27" s="9"/>
      <c r="K27" s="9">
        <v>3200000</v>
      </c>
      <c r="L27" s="9"/>
      <c r="M27" s="9">
        <v>2968057142120</v>
      </c>
      <c r="N27" s="9"/>
      <c r="O27" s="9">
        <v>2946653022320</v>
      </c>
      <c r="P27" s="9"/>
      <c r="Q27" s="9">
        <v>21404119800</v>
      </c>
    </row>
    <row r="28" spans="1:17" ht="18.75" x14ac:dyDescent="0.45">
      <c r="A28" s="2" t="s">
        <v>105</v>
      </c>
      <c r="C28" s="9">
        <v>6500000</v>
      </c>
      <c r="D28" s="9"/>
      <c r="E28" s="9">
        <v>6498821875000</v>
      </c>
      <c r="F28" s="9"/>
      <c r="G28" s="9">
        <v>6500000000000</v>
      </c>
      <c r="H28" s="9"/>
      <c r="I28" s="9">
        <v>-1178125000</v>
      </c>
      <c r="J28" s="9"/>
      <c r="K28" s="9">
        <v>6500000</v>
      </c>
      <c r="L28" s="9"/>
      <c r="M28" s="9">
        <v>6498821875000</v>
      </c>
      <c r="N28" s="9"/>
      <c r="O28" s="9">
        <v>6500000000000</v>
      </c>
      <c r="P28" s="9"/>
      <c r="Q28" s="9">
        <v>-1178125000</v>
      </c>
    </row>
    <row r="29" spans="1:17" ht="18.75" x14ac:dyDescent="0.45">
      <c r="A29" s="2" t="s">
        <v>99</v>
      </c>
      <c r="C29" s="9">
        <v>2000000</v>
      </c>
      <c r="D29" s="9"/>
      <c r="E29" s="9">
        <v>1999637500000</v>
      </c>
      <c r="F29" s="9"/>
      <c r="G29" s="9">
        <v>2000000000000</v>
      </c>
      <c r="H29" s="9"/>
      <c r="I29" s="9">
        <v>-362500000</v>
      </c>
      <c r="J29" s="9"/>
      <c r="K29" s="9">
        <v>2000000</v>
      </c>
      <c r="L29" s="9"/>
      <c r="M29" s="9">
        <v>1999637500000</v>
      </c>
      <c r="N29" s="9"/>
      <c r="O29" s="9">
        <v>2000000000000</v>
      </c>
      <c r="P29" s="9"/>
      <c r="Q29" s="9">
        <v>-362500000</v>
      </c>
    </row>
    <row r="30" spans="1:17" ht="18.75" x14ac:dyDescent="0.45">
      <c r="A30" s="2" t="s">
        <v>93</v>
      </c>
      <c r="C30" s="9">
        <v>1839750</v>
      </c>
      <c r="D30" s="9"/>
      <c r="E30" s="9">
        <v>605372064323</v>
      </c>
      <c r="F30" s="9"/>
      <c r="G30" s="9">
        <v>608576423727</v>
      </c>
      <c r="H30" s="9"/>
      <c r="I30" s="9">
        <v>-3204359403</v>
      </c>
      <c r="J30" s="9"/>
      <c r="K30" s="9">
        <v>1839750</v>
      </c>
      <c r="L30" s="9"/>
      <c r="M30" s="9">
        <v>605372064323</v>
      </c>
      <c r="N30" s="9"/>
      <c r="O30" s="9">
        <v>592479251644</v>
      </c>
      <c r="P30" s="9"/>
      <c r="Q30" s="9">
        <v>12892812673</v>
      </c>
    </row>
    <row r="31" spans="1:17" ht="18.75" x14ac:dyDescent="0.45">
      <c r="A31" s="2" t="s">
        <v>96</v>
      </c>
      <c r="C31" s="9">
        <v>200</v>
      </c>
      <c r="D31" s="9"/>
      <c r="E31" s="9">
        <v>417656179</v>
      </c>
      <c r="F31" s="9"/>
      <c r="G31" s="9">
        <v>412709168</v>
      </c>
      <c r="H31" s="9"/>
      <c r="I31" s="9">
        <v>4947011</v>
      </c>
      <c r="J31" s="9"/>
      <c r="K31" s="9">
        <v>200</v>
      </c>
      <c r="L31" s="9"/>
      <c r="M31" s="9">
        <v>417656179</v>
      </c>
      <c r="N31" s="9"/>
      <c r="O31" s="9">
        <v>402659260</v>
      </c>
      <c r="P31" s="9"/>
      <c r="Q31" s="9">
        <v>14996919</v>
      </c>
    </row>
    <row r="32" spans="1:17" ht="18.75" x14ac:dyDescent="0.45">
      <c r="A32" s="2" t="s">
        <v>102</v>
      </c>
      <c r="C32" s="9">
        <v>3490000</v>
      </c>
      <c r="D32" s="9"/>
      <c r="E32" s="9">
        <v>3500648898185</v>
      </c>
      <c r="F32" s="9"/>
      <c r="G32" s="9">
        <v>3503188710000</v>
      </c>
      <c r="H32" s="9"/>
      <c r="I32" s="9">
        <v>-2539811814</v>
      </c>
      <c r="J32" s="9"/>
      <c r="K32" s="9">
        <v>3490000</v>
      </c>
      <c r="L32" s="9"/>
      <c r="M32" s="9">
        <v>3500648898185</v>
      </c>
      <c r="N32" s="9"/>
      <c r="O32" s="9">
        <v>3503188710000</v>
      </c>
      <c r="P32" s="9"/>
      <c r="Q32" s="9">
        <v>-2539811814</v>
      </c>
    </row>
    <row r="33" spans="1:17" ht="18.75" x14ac:dyDescent="0.45">
      <c r="A33" s="2" t="s">
        <v>81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9"/>
      <c r="K33" s="9">
        <v>4100</v>
      </c>
      <c r="L33" s="9"/>
      <c r="M33" s="9">
        <v>4099256875</v>
      </c>
      <c r="N33" s="9"/>
      <c r="O33" s="9">
        <v>3812308893</v>
      </c>
      <c r="P33" s="9"/>
      <c r="Q33" s="9">
        <v>286947982</v>
      </c>
    </row>
    <row r="34" spans="1:17" ht="18.75" x14ac:dyDescent="0.45">
      <c r="A34" s="2" t="s">
        <v>42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2500000</v>
      </c>
      <c r="L34" s="9"/>
      <c r="M34" s="9">
        <v>2499546875000</v>
      </c>
      <c r="N34" s="9"/>
      <c r="O34" s="9">
        <v>2500000000000</v>
      </c>
      <c r="P34" s="9"/>
      <c r="Q34" s="9">
        <v>-453125000</v>
      </c>
    </row>
    <row r="35" spans="1:17" ht="18.75" thickBot="1" x14ac:dyDescent="0.45">
      <c r="C35" s="14">
        <f>SUM(C8:C34)</f>
        <v>88613214</v>
      </c>
      <c r="D35" s="4"/>
      <c r="E35" s="14">
        <f>SUM(E8:E34)</f>
        <v>22397547734105</v>
      </c>
      <c r="F35" s="4"/>
      <c r="G35" s="14">
        <f>SUM(G8:G34)</f>
        <v>22475841011670</v>
      </c>
      <c r="H35" s="4"/>
      <c r="I35" s="14">
        <f>SUM(I8:I34)</f>
        <v>-78293277560</v>
      </c>
      <c r="J35" s="4"/>
      <c r="K35" s="14">
        <f>SUM(K8:K34)</f>
        <v>91117314</v>
      </c>
      <c r="L35" s="4"/>
      <c r="M35" s="14">
        <f>SUM(M8:M34)</f>
        <v>24901193864692</v>
      </c>
      <c r="N35" s="4"/>
      <c r="O35" s="14">
        <f>SUM(O8:O34)</f>
        <v>24810193126986</v>
      </c>
      <c r="P35" s="4"/>
      <c r="Q35" s="37">
        <f>SUM(Q8:Q34)</f>
        <v>91000738994</v>
      </c>
    </row>
    <row r="36" spans="1:17" ht="18.75" thickTop="1" x14ac:dyDescent="0.4"/>
    <row r="37" spans="1:17" x14ac:dyDescent="0.4">
      <c r="M37" s="3"/>
    </row>
    <row r="38" spans="1:17" x14ac:dyDescent="0.4">
      <c r="M38" s="3"/>
      <c r="Q38" s="3"/>
    </row>
    <row r="39" spans="1:17" x14ac:dyDescent="0.4">
      <c r="M39" s="3"/>
    </row>
    <row r="40" spans="1:17" x14ac:dyDescent="0.4">
      <c r="M40" s="3"/>
      <c r="Q40" s="10"/>
    </row>
    <row r="42" spans="1:17" x14ac:dyDescent="0.4">
      <c r="M42" s="10"/>
    </row>
    <row r="44" spans="1:17" x14ac:dyDescent="0.4">
      <c r="M44" s="3"/>
    </row>
    <row r="46" spans="1:17" x14ac:dyDescent="0.4">
      <c r="M46" s="10"/>
    </row>
    <row r="47" spans="1:17" x14ac:dyDescent="0.4">
      <c r="M4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2022-03-30T05:25:34Z</cp:lastPrinted>
  <dcterms:created xsi:type="dcterms:W3CDTF">2022-03-28T07:26:28Z</dcterms:created>
  <dcterms:modified xsi:type="dcterms:W3CDTF">2022-03-30T05:39:12Z</dcterms:modified>
</cp:coreProperties>
</file>