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"/>
    </mc:Choice>
  </mc:AlternateContent>
  <xr:revisionPtr revIDLastSave="0" documentId="13_ncr:1_{9E56D97F-3C9F-498E-901A-BA800FED86F2}" xr6:coauthVersionLast="45" xr6:coauthVersionMax="45" xr10:uidLastSave="{00000000-0000-0000-0000-000000000000}"/>
  <bookViews>
    <workbookView xWindow="2010" yWindow="390" windowWidth="25650" windowHeight="13755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8">'درآمد ناشی از تغییر قیمت اوراق'!$A$1:$Q$41</definedName>
    <definedName name="_xlnm.Print_Area" localSheetId="10">'سرمایه‌گذاری در سهام'!$A$1:$V$17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1" i="6" l="1"/>
  <c r="K14" i="11"/>
  <c r="K13" i="11"/>
  <c r="K12" i="11"/>
  <c r="K11" i="11"/>
  <c r="K10" i="11"/>
  <c r="K9" i="11"/>
  <c r="K8" i="11"/>
  <c r="K15" i="11" s="1"/>
  <c r="U15" i="11"/>
  <c r="U14" i="11"/>
  <c r="U13" i="11"/>
  <c r="U12" i="11"/>
  <c r="U11" i="11"/>
  <c r="U10" i="11"/>
  <c r="U9" i="11"/>
  <c r="U8" i="11"/>
  <c r="I40" i="9"/>
  <c r="E40" i="9"/>
  <c r="I39" i="9"/>
  <c r="G39" i="9"/>
  <c r="E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Q39" i="9"/>
  <c r="Q40" i="9" s="1"/>
  <c r="O8" i="9"/>
  <c r="O9" i="9"/>
  <c r="O10" i="9"/>
  <c r="O11" i="9"/>
  <c r="O12" i="9"/>
  <c r="O13" i="9"/>
  <c r="O14" i="9"/>
  <c r="O15" i="9"/>
  <c r="O16" i="9"/>
  <c r="O17" i="9"/>
  <c r="O18" i="9"/>
  <c r="M39" i="9"/>
  <c r="M40" i="9"/>
  <c r="G19" i="1" l="1"/>
  <c r="E19" i="1"/>
  <c r="U19" i="1"/>
  <c r="W19" i="1"/>
  <c r="AK33" i="3" l="1"/>
  <c r="Y20" i="1"/>
  <c r="Y19" i="1"/>
  <c r="Y18" i="1"/>
  <c r="Y17" i="1"/>
  <c r="Y16" i="1"/>
  <c r="Y15" i="1"/>
  <c r="Y14" i="1"/>
  <c r="Y13" i="1"/>
  <c r="Y12" i="1"/>
  <c r="Y11" i="1"/>
  <c r="Y10" i="1"/>
  <c r="Y9" i="1"/>
  <c r="K41" i="7"/>
  <c r="Q41" i="7"/>
  <c r="C10" i="15"/>
  <c r="O40" i="9"/>
  <c r="K40" i="9"/>
  <c r="G40" i="9"/>
  <c r="C40" i="9"/>
  <c r="S41" i="7"/>
  <c r="O41" i="7"/>
  <c r="M41" i="7"/>
  <c r="I41" i="7"/>
  <c r="Q31" i="6"/>
  <c r="O31" i="6"/>
  <c r="M31" i="6"/>
  <c r="K31" i="6"/>
  <c r="K13" i="4"/>
  <c r="C13" i="4"/>
  <c r="W33" i="3"/>
  <c r="U33" i="3"/>
  <c r="AA33" i="3"/>
  <c r="Y33" i="3"/>
  <c r="AC33" i="3"/>
  <c r="AG33" i="3"/>
  <c r="AI33" i="3"/>
  <c r="S33" i="3"/>
  <c r="Q33" i="3"/>
  <c r="O33" i="3"/>
  <c r="C20" i="1"/>
  <c r="G20" i="1"/>
  <c r="I20" i="1"/>
  <c r="K20" i="1"/>
  <c r="M20" i="1"/>
  <c r="O20" i="1"/>
  <c r="Q20" i="1"/>
  <c r="U20" i="1"/>
  <c r="W20" i="1"/>
  <c r="E20" i="1"/>
  <c r="S15" i="11"/>
  <c r="Q15" i="11"/>
  <c r="O15" i="11"/>
  <c r="M15" i="11"/>
  <c r="I15" i="11"/>
  <c r="G15" i="11"/>
  <c r="E15" i="11"/>
  <c r="C15" i="11"/>
  <c r="Q32" i="12"/>
  <c r="O32" i="12"/>
  <c r="M32" i="12"/>
  <c r="K32" i="12"/>
  <c r="G32" i="12"/>
  <c r="I32" i="12"/>
  <c r="E32" i="12"/>
  <c r="C32" i="12"/>
  <c r="G28" i="13"/>
  <c r="E28" i="13"/>
</calcChain>
</file>

<file path=xl/sharedStrings.xml><?xml version="1.0" encoding="utf-8"?>
<sst xmlns="http://schemas.openxmlformats.org/spreadsheetml/2006/main" count="913" uniqueCount="238">
  <si>
    <t>صندوق سرمایه‌گذاری با درآمد ثابت نگین سامان</t>
  </si>
  <si>
    <t>صورت وضعیت پورتفوی</t>
  </si>
  <si>
    <t>برای ماه منتهی به 1400/10/30</t>
  </si>
  <si>
    <t>نام شرکت</t>
  </si>
  <si>
    <t>1400/09/30</t>
  </si>
  <si>
    <t>تغییرات طی دوره</t>
  </si>
  <si>
    <t>1400/10/30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</si>
  <si>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</si>
  <si>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</si>
  <si>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</si>
  <si>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</si>
  <si>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</si>
  <si>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</si>
  <si>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</si>
  <si>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</si>
  <si>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</si>
  <si>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0.00%</t>
  </si>
  <si>
    <t>بیمه اتکایی تهران رواک50%تادیه</t>
  </si>
  <si>
    <t>پتروشیمی مارون</t>
  </si>
  <si>
    <t>تامین سرمایه خلیج فارس</t>
  </si>
  <si>
    <t>توسعه سامانه ی نرم افزاری نگین</t>
  </si>
  <si>
    <t>ح.تجلی توسعه معادن و فلزات</t>
  </si>
  <si>
    <t>0.24%</t>
  </si>
  <si>
    <t>ریل پرداز نو آفرین</t>
  </si>
  <si>
    <t>سرمایه‌گذاری‌ ملی‌ایران‌</t>
  </si>
  <si>
    <t>سرمایه‌گذاری‌غدیر(هلدینگ‌</t>
  </si>
  <si>
    <t>صنایع شیمیایی کیمیاگران امروز</t>
  </si>
  <si>
    <t>صندوق س.آرمان سپهر آشنا-م</t>
  </si>
  <si>
    <t>تعداد اوراق تبعی</t>
  </si>
  <si>
    <t>قیمت اعمال</t>
  </si>
  <si>
    <t>تاریخ اعمال</t>
  </si>
  <si>
    <t>نرخ موثر</t>
  </si>
  <si>
    <t>اختیارف.ت. مارون-270739-020904</t>
  </si>
  <si>
    <t>1402/09/04</t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</si>
  <si>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</si>
  <si>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</si>
  <si>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</si>
  <si>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</si>
  <si>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</si>
  <si>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</si>
  <si>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</si>
  <si>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</si>
  <si>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</si>
  <si>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</si>
  <si>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دومینو14040208</t>
  </si>
  <si>
    <t>بله</t>
  </si>
  <si>
    <t>1399/02/08</t>
  </si>
  <si>
    <t>1404/02/07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</si>
  <si>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</si>
  <si>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</si>
  <si>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</si>
  <si>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</si>
  <si>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</si>
  <si>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</si>
  <si>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اسنادخزانه-م2بودجه99-011019</t>
  </si>
  <si>
    <t>1399/06/19</t>
  </si>
  <si>
    <t>1401/10/19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</si>
  <si>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</si>
  <si>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</si>
  <si>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</si>
  <si>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</si>
  <si>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</si>
  <si>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</si>
  <si>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صکوک منفعت نفت1312-6ماهه 18/5%</t>
  </si>
  <si>
    <t>1399/12/17</t>
  </si>
  <si>
    <t>1403/12/17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</si>
  <si>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</si>
  <si>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</si>
  <si>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</si>
  <si>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</si>
  <si>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</si>
  <si>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0205</t>
  </si>
  <si>
    <t>1399/05/07</t>
  </si>
  <si>
    <t>1402/05/07</t>
  </si>
  <si>
    <t>مرابحه عام دولت5-ش.خ 0010</t>
  </si>
  <si>
    <t>1399/06/25</t>
  </si>
  <si>
    <t>1400/10/25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</si>
  <si>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</si>
  <si>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</si>
  <si>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</si>
  <si>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</si>
  <si>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</si>
  <si>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</si>
  <si>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مشارکت رایان سایپا-3ماهه16%</t>
  </si>
  <si>
    <t>1397/06/05</t>
  </si>
  <si>
    <t>1401/06/05</t>
  </si>
  <si>
    <t>منفعت دولت5-ش.خاص کاردان0108</t>
  </si>
  <si>
    <t>1398/08/18</t>
  </si>
  <si>
    <t>1401/08/18</t>
  </si>
  <si>
    <t>منفعت صبا اروند کاردان14001113</t>
  </si>
  <si>
    <t>1397/11/13</t>
  </si>
  <si>
    <t>1400/11/13</t>
  </si>
  <si>
    <t>سلف موازی برق نیروی برق حرارتی</t>
  </si>
  <si>
    <t>1399/10/23</t>
  </si>
  <si>
    <t>1401/10/22</t>
  </si>
  <si>
    <t>سلف نفت خام سبک داخلی4002</t>
  </si>
  <si>
    <t>1400/06/30</t>
  </si>
  <si>
    <t>1401/02/30</t>
  </si>
  <si>
    <t>اسنادخزانه-م7بودجه00-030912</t>
  </si>
  <si>
    <t>1400/04/14</t>
  </si>
  <si>
    <t>1403/09/12</t>
  </si>
  <si>
    <t>اجاره تابان کاردان14041015</t>
  </si>
  <si>
    <t>1400/10/15</t>
  </si>
  <si>
    <t>1404/10/15</t>
  </si>
  <si>
    <t>اسنادخزانه-م15بودجه98-010406</t>
  </si>
  <si>
    <t>1398/07/13</t>
  </si>
  <si>
    <t>1401/04/13</t>
  </si>
  <si>
    <t>اسنادخزانه-م18بودجه98-010614</t>
  </si>
  <si>
    <t>1398/11/12</t>
  </si>
  <si>
    <t>1401/06/14</t>
  </si>
  <si>
    <t>اوراق مشارکت شرکت واحد اتوبوسرانی شهر کرج</t>
  </si>
  <si>
    <t>خیر</t>
  </si>
  <si>
    <t>1400/04/21</t>
  </si>
  <si>
    <t>1401/04/20</t>
  </si>
  <si>
    <t>اوراق مشارکت اتوبوسرانی قم</t>
  </si>
  <si>
    <t>1400/04/16</t>
  </si>
  <si>
    <t>1401/04/15</t>
  </si>
  <si>
    <t>قیمت پایانی</t>
  </si>
  <si>
    <t>قیمت پس از تعدیل</t>
  </si>
  <si>
    <t>درصد تعدیل</t>
  </si>
  <si>
    <t>ارزش ناشی از تعدیل قیمت</t>
  </si>
  <si>
    <t>-0.46%</t>
  </si>
  <si>
    <t>1.84%</t>
  </si>
  <si>
    <t>4.71%</t>
  </si>
  <si>
    <t>3.02%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</si>
  <si>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</si>
  <si>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</si>
  <si>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</si>
  <si>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</si>
  <si>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بانک ملل</t>
  </si>
  <si>
    <t>1402/01/11</t>
  </si>
  <si>
    <t>3.64%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</si>
  <si>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</si>
  <si>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</si>
  <si>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</si>
  <si>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</si>
  <si>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</si>
  <si>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</si>
  <si>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</si>
  <si>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</si>
  <si>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</si>
  <si>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</si>
  <si>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</si>
  <si>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</si>
  <si>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</si>
  <si>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</si>
  <si>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</si>
  <si>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</si>
  <si>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</si>
  <si>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</si>
  <si>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</si>
  <si>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</si>
  <si>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</si>
  <si>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</si>
  <si>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</si>
  <si>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</si>
  <si>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</si>
  <si>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رفاه شيخ بهايي</t>
  </si>
  <si>
    <t>287155067</t>
  </si>
  <si>
    <t>895112134700001</t>
  </si>
  <si>
    <t>سپرده بلند مدت</t>
  </si>
  <si>
    <t>1399/05/14</t>
  </si>
  <si>
    <t>895112134700002</t>
  </si>
  <si>
    <t>1399/10/06</t>
  </si>
  <si>
    <t>895-112-13470000-3</t>
  </si>
  <si>
    <t>1399/11/19</t>
  </si>
  <si>
    <t>0.48%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</si>
  <si>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</si>
  <si>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</si>
  <si>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</si>
  <si>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</si>
  <si>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</si>
  <si>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</si>
  <si>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</si>
  <si>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</si>
  <si>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</si>
  <si>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تجارت آفریقا</t>
  </si>
  <si>
    <t>98038868</t>
  </si>
  <si>
    <t>1400/03/05</t>
  </si>
  <si>
    <t>بانک سامان قائم مقام</t>
  </si>
  <si>
    <t>866-112-13470000-1</t>
  </si>
  <si>
    <t>1400/07/21</t>
  </si>
  <si>
    <t>279-9012-14681876-5</t>
  </si>
  <si>
    <t>1400/09/17</t>
  </si>
  <si>
    <t>205-283-6681650-5</t>
  </si>
  <si>
    <t>205-283-6681650-6</t>
  </si>
  <si>
    <t>1400/10/07</t>
  </si>
  <si>
    <t>205-283-6681650-7</t>
  </si>
  <si>
    <t>1400/10/12</t>
  </si>
  <si>
    <t>205-283-6681650-8</t>
  </si>
  <si>
    <t>1400/10/13</t>
  </si>
  <si>
    <t>279-9012-14681876-6</t>
  </si>
  <si>
    <t>866-112-13470000-2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</si>
  <si>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</si>
  <si>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</si>
  <si>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</si>
  <si>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</si>
  <si>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</si>
  <si>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</si>
  <si>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</si>
  <si>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</si>
  <si>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</si>
  <si>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</si>
  <si>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</si>
  <si>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</si>
  <si>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</si>
  <si>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</si>
  <si>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</si>
  <si>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</si>
  <si>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</si>
  <si>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</si>
  <si>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</si>
  <si>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</si>
  <si>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</si>
  <si>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</si>
  <si>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</si>
  <si>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</si>
  <si>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</si>
  <si>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</si>
  <si>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</si>
  <si>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</si>
  <si>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</si>
  <si>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</si>
  <si>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</si>
  <si>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</si>
  <si>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</si>
  <si>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2.38%</t>
  </si>
  <si>
    <t>0.04%</t>
  </si>
  <si>
    <t>سرمایه‌گذاری در اوراق بهادار</t>
  </si>
  <si>
    <t>69.53%</t>
  </si>
  <si>
    <t>1.18%</t>
  </si>
  <si>
    <t>درآمد سپرده بانکی</t>
  </si>
  <si>
    <t>28.03%</t>
  </si>
  <si>
    <t>-</t>
  </si>
  <si>
    <t>بیمه اتکایی تهران رواک50%تادیه </t>
  </si>
  <si>
    <t>درصد از 
کل درآمدها</t>
  </si>
  <si>
    <t>درصد از
 کل درآمدها</t>
  </si>
  <si>
    <t>اوراق مشارکت شرکت
 واحد اتوبوسرانی شهر کرج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</si>
</sst>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[Black]\(#,##0\);\-\ ;"/>
    <numFmt numFmtId="165" formatCode="#,##0.000"/>
  </numFmts>
  <fonts count="6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12"/>
      <color theme="0"/>
      <name val="B Mitra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2" fontId="1" fillId="0" borderId="0" xfId="0" applyNumberFormat="1" applyFont="1" applyFill="1"/>
    <xf numFmtId="3" fontId="1" fillId="0" borderId="0" xfId="0" applyNumberFormat="1" applyFont="1" applyFill="1"/>
    <xf numFmtId="3" fontId="4" fillId="0" borderId="0" xfId="0" applyNumberFormat="1" applyFont="1" applyFill="1"/>
    <xf numFmtId="165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1" fillId="0" borderId="0" xfId="0" applyNumberFormat="1" applyFont="1" applyBorder="1"/>
    <xf numFmtId="164" fontId="1" fillId="0" borderId="0" xfId="0" applyNumberFormat="1" applyFont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3" fontId="5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2" fontId="1" fillId="0" borderId="0" xfId="0" applyNumberFormat="1" applyFont="1" applyAlignment="1">
      <alignment horizontal="center" vertical="center"/>
    </xf>
    <xf numFmtId="3" fontId="4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5"/>
  <sheetViews>
    <sheetView rightToLeft="1" tabSelected="1" topLeftCell="B5" workbookViewId="0">
      <selection activeCell="G22" sqref="G22:G24"/>
    </sheetView>
  </sheetViews>
  <sheetFormatPr defaultRowHeight="18" x14ac:dyDescent="0.4"/>
  <cols>
    <col min="1" max="1" width="28.2851562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19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14.85546875" style="1" bestFit="1" customWidth="1"/>
    <col min="16" max="16" width="1" style="1" customWidth="1"/>
    <col min="17" max="17" width="9.570312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37.85546875" style="4" bestFit="1" customWidth="1"/>
    <col min="26" max="26" width="1" style="1" customWidth="1"/>
    <col min="27" max="27" width="10.42578125" style="1" bestFit="1" customWidth="1"/>
    <col min="28" max="16384" width="9.140625" style="1"/>
  </cols>
  <sheetData>
    <row r="2" spans="1:27" ht="27.75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7" ht="27.75" x14ac:dyDescent="0.4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7" ht="27.75" x14ac:dyDescent="0.4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6" spans="1:27" ht="27.75" x14ac:dyDescent="0.4">
      <c r="A6" s="37" t="s">
        <v>3</v>
      </c>
      <c r="C6" s="36" t="s">
        <v>4</v>
      </c>
      <c r="D6" s="36" t="s">
        <v>4</v>
      </c>
      <c r="E6" s="36" t="s">
        <v>4</v>
      </c>
      <c r="F6" s="36" t="s">
        <v>4</v>
      </c>
      <c r="G6" s="36" t="s">
        <v>4</v>
      </c>
      <c r="I6" s="36" t="s">
        <v>5</v>
      </c>
      <c r="J6" s="36" t="s">
        <v>5</v>
      </c>
      <c r="K6" s="36" t="s">
        <v>5</v>
      </c>
      <c r="L6" s="36" t="s">
        <v>5</v>
      </c>
      <c r="M6" s="36" t="s">
        <v>5</v>
      </c>
      <c r="N6" s="36" t="s">
        <v>5</v>
      </c>
      <c r="O6" s="36" t="s">
        <v>5</v>
      </c>
      <c r="Q6" s="36" t="s">
        <v>6</v>
      </c>
      <c r="R6" s="36" t="s">
        <v>6</v>
      </c>
      <c r="S6" s="36" t="s">
        <v>6</v>
      </c>
      <c r="T6" s="36" t="s">
        <v>6</v>
      </c>
      <c r="U6" s="36" t="s">
        <v>6</v>
      </c>
      <c r="V6" s="36" t="s">
        <v>6</v>
      </c>
      <c r="W6" s="36" t="s">
        <v>6</v>
      </c>
      <c r="X6" s="36" t="s">
        <v>6</v>
      </c>
      <c r="Y6" s="36" t="s">
        <v>6</v>
      </c>
    </row>
    <row r="7" spans="1:27" ht="27.75" x14ac:dyDescent="0.4">
      <c r="A7" s="37" t="s">
        <v>3</v>
      </c>
      <c r="C7" s="35" t="s">
        <v>7</v>
      </c>
      <c r="E7" s="35" t="s">
        <v>8</v>
      </c>
      <c r="G7" s="35" t="s">
        <v>9</v>
      </c>
      <c r="I7" s="38" t="s">
        <v>10</v>
      </c>
      <c r="J7" s="38" t="s">
        <v>10</v>
      </c>
      <c r="K7" s="38" t="s">
        <v>10</v>
      </c>
      <c r="M7" s="38" t="s">
        <v>11</v>
      </c>
      <c r="N7" s="38" t="s">
        <v>11</v>
      </c>
      <c r="O7" s="38" t="s">
        <v>11</v>
      </c>
      <c r="Q7" s="35" t="s">
        <v>7</v>
      </c>
      <c r="S7" s="35" t="s">
        <v>12</v>
      </c>
      <c r="U7" s="35" t="s">
        <v>8</v>
      </c>
      <c r="W7" s="35" t="s">
        <v>9</v>
      </c>
      <c r="Y7" s="35" t="s">
        <v>13</v>
      </c>
    </row>
    <row r="8" spans="1:27" ht="27.75" x14ac:dyDescent="0.4">
      <c r="A8" s="37" t="s">
        <v>3</v>
      </c>
      <c r="C8" s="36" t="s">
        <v>7</v>
      </c>
      <c r="E8" s="36" t="s">
        <v>8</v>
      </c>
      <c r="G8" s="36" t="s">
        <v>9</v>
      </c>
      <c r="I8" s="38" t="s">
        <v>7</v>
      </c>
      <c r="K8" s="38" t="s">
        <v>8</v>
      </c>
      <c r="M8" s="36" t="s">
        <v>7</v>
      </c>
      <c r="O8" s="19" t="s">
        <v>14</v>
      </c>
      <c r="Q8" s="36" t="s">
        <v>7</v>
      </c>
      <c r="S8" s="36" t="s">
        <v>12</v>
      </c>
      <c r="U8" s="36" t="s">
        <v>8</v>
      </c>
      <c r="W8" s="36" t="s">
        <v>9</v>
      </c>
      <c r="Y8" s="36" t="s">
        <v>13</v>
      </c>
      <c r="AA8" s="26"/>
    </row>
    <row r="9" spans="1:27" ht="18.75" customHeight="1" x14ac:dyDescent="0.45">
      <c r="A9" s="2" t="s">
        <v>15</v>
      </c>
      <c r="C9" s="9">
        <v>38137</v>
      </c>
      <c r="D9" s="5"/>
      <c r="E9" s="9">
        <v>26720136</v>
      </c>
      <c r="F9" s="5"/>
      <c r="G9" s="9">
        <v>26537059.395</v>
      </c>
      <c r="H9" s="5"/>
      <c r="I9" s="9">
        <v>0</v>
      </c>
      <c r="J9" s="5"/>
      <c r="K9" s="9">
        <v>0</v>
      </c>
      <c r="L9" s="5"/>
      <c r="M9" s="9">
        <v>0</v>
      </c>
      <c r="N9" s="5"/>
      <c r="O9" s="9">
        <v>0</v>
      </c>
      <c r="P9" s="5"/>
      <c r="Q9" s="9">
        <v>38137</v>
      </c>
      <c r="R9" s="5"/>
      <c r="S9" s="9">
        <v>700</v>
      </c>
      <c r="T9" s="5"/>
      <c r="U9" s="9">
        <v>26720136</v>
      </c>
      <c r="V9" s="5"/>
      <c r="W9" s="9">
        <v>26537059.395</v>
      </c>
      <c r="Y9" s="24">
        <f>W9/W25*100</f>
        <v>1.0285382166755413E-4</v>
      </c>
      <c r="AA9" s="27"/>
    </row>
    <row r="10" spans="1:27" ht="18.75" x14ac:dyDescent="0.45">
      <c r="A10" s="2" t="s">
        <v>17</v>
      </c>
      <c r="C10" s="9">
        <v>108054</v>
      </c>
      <c r="D10" s="5"/>
      <c r="E10" s="9">
        <v>54076054</v>
      </c>
      <c r="F10" s="5"/>
      <c r="G10" s="9">
        <v>53705539.350000001</v>
      </c>
      <c r="H10" s="5"/>
      <c r="I10" s="9">
        <v>0</v>
      </c>
      <c r="J10" s="5"/>
      <c r="K10" s="9">
        <v>0</v>
      </c>
      <c r="L10" s="5"/>
      <c r="M10" s="9">
        <v>0</v>
      </c>
      <c r="N10" s="5"/>
      <c r="O10" s="9">
        <v>0</v>
      </c>
      <c r="P10" s="5"/>
      <c r="Q10" s="9">
        <v>108054</v>
      </c>
      <c r="R10" s="5"/>
      <c r="S10" s="9">
        <v>500</v>
      </c>
      <c r="T10" s="5"/>
      <c r="U10" s="9">
        <v>54076054</v>
      </c>
      <c r="V10" s="5"/>
      <c r="W10" s="9">
        <v>53705539.350000001</v>
      </c>
      <c r="Y10" s="24">
        <f>W10/W25*100</f>
        <v>2.0815493851988309E-4</v>
      </c>
      <c r="AA10" s="27"/>
    </row>
    <row r="11" spans="1:27" ht="18.75" x14ac:dyDescent="0.45">
      <c r="A11" s="2" t="s">
        <v>18</v>
      </c>
      <c r="C11" s="9">
        <v>5487000</v>
      </c>
      <c r="D11" s="5"/>
      <c r="E11" s="9">
        <v>998293584900</v>
      </c>
      <c r="F11" s="5"/>
      <c r="G11" s="9">
        <v>1007353426816.8</v>
      </c>
      <c r="H11" s="5"/>
      <c r="I11" s="9">
        <v>0</v>
      </c>
      <c r="J11" s="5"/>
      <c r="K11" s="9">
        <v>0</v>
      </c>
      <c r="L11" s="5"/>
      <c r="M11" s="9">
        <v>0</v>
      </c>
      <c r="N11" s="5"/>
      <c r="O11" s="9">
        <v>0</v>
      </c>
      <c r="P11" s="5"/>
      <c r="Q11" s="9">
        <v>5487000</v>
      </c>
      <c r="R11" s="5"/>
      <c r="S11" s="9">
        <v>187723</v>
      </c>
      <c r="T11" s="5"/>
      <c r="U11" s="9">
        <v>998293584900</v>
      </c>
      <c r="V11" s="5"/>
      <c r="W11" s="9">
        <v>1023907386199.05</v>
      </c>
      <c r="Y11" s="24">
        <f>W11/W25*100</f>
        <v>3.9685176166900828</v>
      </c>
      <c r="AA11" s="27"/>
    </row>
    <row r="12" spans="1:27" ht="18.75" x14ac:dyDescent="0.45">
      <c r="A12" s="2" t="s">
        <v>19</v>
      </c>
      <c r="C12" s="9">
        <v>25453</v>
      </c>
      <c r="D12" s="5"/>
      <c r="E12" s="9">
        <v>25476109</v>
      </c>
      <c r="F12" s="5"/>
      <c r="G12" s="9">
        <v>25301554.649999999</v>
      </c>
      <c r="H12" s="5"/>
      <c r="I12" s="9">
        <v>0</v>
      </c>
      <c r="J12" s="5"/>
      <c r="K12" s="9">
        <v>0</v>
      </c>
      <c r="L12" s="5"/>
      <c r="M12" s="9">
        <v>0</v>
      </c>
      <c r="N12" s="5"/>
      <c r="O12" s="9">
        <v>0</v>
      </c>
      <c r="P12" s="5"/>
      <c r="Q12" s="9">
        <v>25453</v>
      </c>
      <c r="R12" s="5"/>
      <c r="S12" s="9">
        <v>1000</v>
      </c>
      <c r="T12" s="5"/>
      <c r="U12" s="9">
        <v>25476109</v>
      </c>
      <c r="V12" s="5"/>
      <c r="W12" s="9">
        <v>25301554.649999999</v>
      </c>
      <c r="Y12" s="24">
        <f>W12/W25*100</f>
        <v>9.8065183151879341E-5</v>
      </c>
      <c r="AA12" s="27"/>
    </row>
    <row r="13" spans="1:27" ht="18.75" x14ac:dyDescent="0.45">
      <c r="A13" s="2" t="s">
        <v>20</v>
      </c>
      <c r="C13" s="9">
        <v>325402</v>
      </c>
      <c r="D13" s="5"/>
      <c r="E13" s="9">
        <v>2485071652</v>
      </c>
      <c r="F13" s="5"/>
      <c r="G13" s="9">
        <v>6071130690.6788998</v>
      </c>
      <c r="H13" s="5"/>
      <c r="I13" s="9">
        <v>0</v>
      </c>
      <c r="J13" s="5"/>
      <c r="K13" s="9">
        <v>0</v>
      </c>
      <c r="L13" s="5"/>
      <c r="M13" s="9">
        <v>0</v>
      </c>
      <c r="N13" s="5"/>
      <c r="O13" s="9">
        <v>0</v>
      </c>
      <c r="P13" s="5"/>
      <c r="Q13" s="9">
        <v>325402</v>
      </c>
      <c r="R13" s="5"/>
      <c r="S13" s="9">
        <v>24950</v>
      </c>
      <c r="T13" s="5"/>
      <c r="U13" s="9">
        <v>2485071652</v>
      </c>
      <c r="V13" s="5"/>
      <c r="W13" s="9">
        <v>8070473159.5950003</v>
      </c>
      <c r="Y13" s="24">
        <f>W13/W25*100</f>
        <v>3.1279992058433057E-2</v>
      </c>
      <c r="AA13" s="27"/>
    </row>
    <row r="14" spans="1:27" ht="18.75" x14ac:dyDescent="0.45">
      <c r="A14" s="2" t="s">
        <v>21</v>
      </c>
      <c r="C14" s="9">
        <v>62000000</v>
      </c>
      <c r="D14" s="5"/>
      <c r="E14" s="9">
        <v>62056296000</v>
      </c>
      <c r="F14" s="5"/>
      <c r="G14" s="9">
        <v>61631100000</v>
      </c>
      <c r="H14" s="5"/>
      <c r="I14" s="9">
        <v>0</v>
      </c>
      <c r="J14" s="5"/>
      <c r="K14" s="9">
        <v>0</v>
      </c>
      <c r="L14" s="5"/>
      <c r="M14" s="9">
        <v>0</v>
      </c>
      <c r="N14" s="5"/>
      <c r="O14" s="9">
        <v>0</v>
      </c>
      <c r="P14" s="5"/>
      <c r="Q14" s="9">
        <v>62000000</v>
      </c>
      <c r="R14" s="5"/>
      <c r="S14" s="9">
        <v>1000</v>
      </c>
      <c r="T14" s="5"/>
      <c r="U14" s="9">
        <v>62056296000</v>
      </c>
      <c r="V14" s="5"/>
      <c r="W14" s="9">
        <v>61631100000</v>
      </c>
      <c r="Y14" s="24">
        <f>W14/W25*100</f>
        <v>0.23887327055421831</v>
      </c>
      <c r="AA14" s="26"/>
    </row>
    <row r="15" spans="1:27" ht="18.75" x14ac:dyDescent="0.45">
      <c r="A15" s="2" t="s">
        <v>23</v>
      </c>
      <c r="C15" s="9">
        <v>1394767</v>
      </c>
      <c r="D15" s="5"/>
      <c r="E15" s="9">
        <v>4654374251</v>
      </c>
      <c r="F15" s="5"/>
      <c r="G15" s="9">
        <v>6580177775.1170998</v>
      </c>
      <c r="H15" s="5"/>
      <c r="I15" s="9">
        <v>0</v>
      </c>
      <c r="J15" s="5"/>
      <c r="K15" s="9">
        <v>0</v>
      </c>
      <c r="L15" s="5"/>
      <c r="M15" s="9">
        <v>0</v>
      </c>
      <c r="N15" s="5"/>
      <c r="O15" s="9">
        <v>0</v>
      </c>
      <c r="P15" s="5"/>
      <c r="Q15" s="9">
        <v>1394767</v>
      </c>
      <c r="R15" s="5"/>
      <c r="S15" s="9">
        <v>3554</v>
      </c>
      <c r="T15" s="5"/>
      <c r="U15" s="9">
        <v>4654374251</v>
      </c>
      <c r="V15" s="5"/>
      <c r="W15" s="9">
        <v>4927507756.5879002</v>
      </c>
      <c r="Y15" s="24">
        <f>W15/W25*100</f>
        <v>1.90983106499386E-2</v>
      </c>
      <c r="AA15" s="26"/>
    </row>
    <row r="16" spans="1:27" ht="18.75" x14ac:dyDescent="0.45">
      <c r="A16" s="2" t="s">
        <v>24</v>
      </c>
      <c r="C16" s="9">
        <v>54360568</v>
      </c>
      <c r="D16" s="5"/>
      <c r="E16" s="9">
        <v>575570718550</v>
      </c>
      <c r="F16" s="5"/>
      <c r="G16" s="9">
        <v>510110437536.57599</v>
      </c>
      <c r="H16" s="5"/>
      <c r="I16" s="9">
        <v>0</v>
      </c>
      <c r="J16" s="5"/>
      <c r="K16" s="9">
        <v>0</v>
      </c>
      <c r="L16" s="5"/>
      <c r="M16" s="9">
        <v>0</v>
      </c>
      <c r="N16" s="5"/>
      <c r="O16" s="9">
        <v>0</v>
      </c>
      <c r="P16" s="5"/>
      <c r="Q16" s="9">
        <v>54360568</v>
      </c>
      <c r="R16" s="5"/>
      <c r="S16" s="9">
        <v>9050</v>
      </c>
      <c r="T16" s="5"/>
      <c r="U16" s="9">
        <v>575570718550</v>
      </c>
      <c r="V16" s="5"/>
      <c r="W16" s="9">
        <v>489035959714.62</v>
      </c>
      <c r="Y16" s="24">
        <f>W16/W25*100</f>
        <v>1.8954329732172919</v>
      </c>
      <c r="AA16" s="26"/>
    </row>
    <row r="17" spans="1:25" ht="18.75" x14ac:dyDescent="0.45">
      <c r="A17" s="2" t="s">
        <v>25</v>
      </c>
      <c r="C17" s="9">
        <v>1800000</v>
      </c>
      <c r="D17" s="5"/>
      <c r="E17" s="9">
        <v>28880776307</v>
      </c>
      <c r="F17" s="5"/>
      <c r="G17" s="9">
        <v>26338348800</v>
      </c>
      <c r="H17" s="5"/>
      <c r="I17" s="9">
        <v>0</v>
      </c>
      <c r="J17" s="5"/>
      <c r="K17" s="9">
        <v>0</v>
      </c>
      <c r="L17" s="5"/>
      <c r="M17" s="9">
        <v>0</v>
      </c>
      <c r="N17" s="5"/>
      <c r="O17" s="9">
        <v>0</v>
      </c>
      <c r="P17" s="5"/>
      <c r="Q17" s="9">
        <v>1800000</v>
      </c>
      <c r="R17" s="5"/>
      <c r="S17" s="9">
        <v>13140</v>
      </c>
      <c r="T17" s="5"/>
      <c r="U17" s="9">
        <v>28880776307</v>
      </c>
      <c r="V17" s="5"/>
      <c r="W17" s="9">
        <v>23511270600</v>
      </c>
      <c r="Y17" s="24">
        <f>W17/W25*100</f>
        <v>9.1126299921747936E-2</v>
      </c>
    </row>
    <row r="18" spans="1:25" ht="18.75" x14ac:dyDescent="0.45">
      <c r="A18" s="2" t="s">
        <v>26</v>
      </c>
      <c r="C18" s="9">
        <v>303736</v>
      </c>
      <c r="D18" s="5"/>
      <c r="E18" s="9">
        <v>6171439382</v>
      </c>
      <c r="F18" s="5"/>
      <c r="G18" s="9">
        <v>8967284492.7600002</v>
      </c>
      <c r="H18" s="5"/>
      <c r="I18" s="9">
        <v>0</v>
      </c>
      <c r="J18" s="5"/>
      <c r="K18" s="9">
        <v>0</v>
      </c>
      <c r="L18" s="5"/>
      <c r="M18" s="9">
        <v>0</v>
      </c>
      <c r="N18" s="5"/>
      <c r="O18" s="9">
        <v>0</v>
      </c>
      <c r="P18" s="5"/>
      <c r="Q18" s="9">
        <v>303736</v>
      </c>
      <c r="R18" s="5"/>
      <c r="S18" s="9">
        <v>29500</v>
      </c>
      <c r="T18" s="5"/>
      <c r="U18" s="9">
        <v>6171439382</v>
      </c>
      <c r="V18" s="5"/>
      <c r="W18" s="9">
        <v>8906898738.6000004</v>
      </c>
      <c r="Y18" s="24">
        <f>W18/W25*100</f>
        <v>3.452185718224441E-2</v>
      </c>
    </row>
    <row r="19" spans="1:25" ht="18.75" x14ac:dyDescent="0.45">
      <c r="A19" s="2" t="s">
        <v>27</v>
      </c>
      <c r="C19" s="9">
        <v>776660</v>
      </c>
      <c r="D19" s="5"/>
      <c r="E19" s="9">
        <f>99292763719-1286</f>
        <v>99292762433</v>
      </c>
      <c r="F19" s="5"/>
      <c r="G19" s="9">
        <f>91041976658.3475-1291</f>
        <v>91041975367.347504</v>
      </c>
      <c r="H19" s="5"/>
      <c r="I19" s="9">
        <v>0</v>
      </c>
      <c r="J19" s="5"/>
      <c r="K19" s="9">
        <v>0</v>
      </c>
      <c r="L19" s="5"/>
      <c r="M19" s="9">
        <v>0</v>
      </c>
      <c r="N19" s="5"/>
      <c r="O19" s="9">
        <v>0</v>
      </c>
      <c r="P19" s="5"/>
      <c r="Q19" s="9">
        <v>776660</v>
      </c>
      <c r="R19" s="5"/>
      <c r="S19" s="9">
        <v>115300</v>
      </c>
      <c r="T19" s="5"/>
      <c r="U19" s="9">
        <f>99292763719-1286</f>
        <v>99292762433</v>
      </c>
      <c r="V19" s="5"/>
      <c r="W19" s="9">
        <f>89489683791.1975-101290</f>
        <v>89489582501.197495</v>
      </c>
      <c r="Y19" s="24">
        <f>W19/W25*100</f>
        <v>0.34684873793575954</v>
      </c>
    </row>
    <row r="20" spans="1:25" ht="18.75" thickBot="1" x14ac:dyDescent="0.45">
      <c r="C20" s="7">
        <f>SUM(C9:C19)</f>
        <v>126619777</v>
      </c>
      <c r="E20" s="7">
        <f>SUM(E9:E19)</f>
        <v>1777511295774</v>
      </c>
      <c r="F20" s="4"/>
      <c r="G20" s="7">
        <f>SUM(G9:G19)</f>
        <v>1718199425632.6746</v>
      </c>
      <c r="H20" s="4"/>
      <c r="I20" s="7">
        <f>SUM(I9:I19)</f>
        <v>0</v>
      </c>
      <c r="J20" s="4"/>
      <c r="K20" s="7">
        <f>SUM(K9:K19)</f>
        <v>0</v>
      </c>
      <c r="L20" s="4"/>
      <c r="M20" s="7">
        <f>SUM(M9:M19)</f>
        <v>0</v>
      </c>
      <c r="N20" s="4"/>
      <c r="O20" s="7">
        <f>SUM(O9:O19)</f>
        <v>0</v>
      </c>
      <c r="P20" s="4"/>
      <c r="Q20" s="7">
        <f>SUM(Q9:Q19)</f>
        <v>126619777</v>
      </c>
      <c r="R20" s="4"/>
      <c r="S20" s="4"/>
      <c r="T20" s="4"/>
      <c r="U20" s="7">
        <f>SUM(U9:U19)</f>
        <v>1777511295774</v>
      </c>
      <c r="V20" s="4"/>
      <c r="W20" s="7">
        <f>SUM(W9:W19)</f>
        <v>1709585722823.0457</v>
      </c>
      <c r="X20" s="4"/>
      <c r="Y20" s="25">
        <f>SUM(Y9:Y19)</f>
        <v>6.6261081321530551</v>
      </c>
    </row>
    <row r="21" spans="1:25" ht="18.75" thickTop="1" x14ac:dyDescent="0.4"/>
    <row r="22" spans="1:25" x14ac:dyDescent="0.4">
      <c r="E22" s="12"/>
      <c r="G22" s="12"/>
      <c r="U22" s="12"/>
    </row>
    <row r="23" spans="1:25" x14ac:dyDescent="0.4">
      <c r="E23" s="33"/>
      <c r="G23" s="22"/>
      <c r="U23" s="22"/>
      <c r="W23" s="28"/>
    </row>
    <row r="24" spans="1:25" x14ac:dyDescent="0.4">
      <c r="E24" s="22"/>
      <c r="G24" s="33"/>
      <c r="U24" s="33"/>
      <c r="W24" s="28"/>
    </row>
    <row r="25" spans="1:25" x14ac:dyDescent="0.4">
      <c r="U25" s="22"/>
      <c r="W25" s="29">
        <v>25800751945585</v>
      </c>
    </row>
  </sheetData>
  <mergeCells count="20">
    <mergeCell ref="I7:K7"/>
    <mergeCell ref="M8"/>
    <mergeCell ref="M7:O7"/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"/>
  <sheetViews>
    <sheetView rightToLeft="1" workbookViewId="0">
      <selection activeCell="M15" sqref="M15"/>
    </sheetView>
  </sheetViews>
  <sheetFormatPr defaultRowHeight="18" x14ac:dyDescent="0.4"/>
  <cols>
    <col min="1" max="1" width="27.710937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3.285156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7.75" x14ac:dyDescent="0.4">
      <c r="A3" s="37" t="s">
        <v>193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27.75" x14ac:dyDescent="0.4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6" spans="1:17" ht="27.75" x14ac:dyDescent="0.4">
      <c r="A6" s="39" t="s">
        <v>3</v>
      </c>
      <c r="C6" s="36" t="s">
        <v>195</v>
      </c>
      <c r="D6" s="36" t="s">
        <v>195</v>
      </c>
      <c r="E6" s="36" t="s">
        <v>195</v>
      </c>
      <c r="F6" s="36" t="s">
        <v>195</v>
      </c>
      <c r="G6" s="36" t="s">
        <v>195</v>
      </c>
      <c r="H6" s="36" t="s">
        <v>195</v>
      </c>
      <c r="I6" s="36" t="s">
        <v>195</v>
      </c>
      <c r="K6" s="36" t="s">
        <v>196</v>
      </c>
      <c r="L6" s="36" t="s">
        <v>196</v>
      </c>
      <c r="M6" s="36" t="s">
        <v>196</v>
      </c>
      <c r="N6" s="36" t="s">
        <v>196</v>
      </c>
      <c r="O6" s="36" t="s">
        <v>196</v>
      </c>
      <c r="P6" s="36" t="s">
        <v>196</v>
      </c>
      <c r="Q6" s="36" t="s">
        <v>196</v>
      </c>
    </row>
    <row r="7" spans="1:17" ht="27.75" x14ac:dyDescent="0.4">
      <c r="A7" s="36" t="s">
        <v>3</v>
      </c>
      <c r="C7" s="36" t="s">
        <v>7</v>
      </c>
      <c r="E7" s="36" t="s">
        <v>209</v>
      </c>
      <c r="G7" s="19" t="s">
        <v>210</v>
      </c>
      <c r="I7" s="19" t="s">
        <v>212</v>
      </c>
      <c r="K7" s="19" t="s">
        <v>7</v>
      </c>
      <c r="M7" s="19" t="s">
        <v>209</v>
      </c>
      <c r="O7" s="19" t="s">
        <v>210</v>
      </c>
      <c r="Q7" s="19" t="s">
        <v>212</v>
      </c>
    </row>
    <row r="8" spans="1:17" ht="18.75" x14ac:dyDescent="0.45">
      <c r="A8" s="2" t="s">
        <v>74</v>
      </c>
      <c r="C8" s="6">
        <v>1000</v>
      </c>
      <c r="D8" s="4"/>
      <c r="E8" s="6">
        <v>1000000000</v>
      </c>
      <c r="F8" s="4"/>
      <c r="G8" s="6">
        <v>999818750</v>
      </c>
      <c r="H8" s="4"/>
      <c r="I8" s="6">
        <v>181250</v>
      </c>
      <c r="J8" s="4"/>
      <c r="K8" s="6">
        <v>1000</v>
      </c>
      <c r="L8" s="4"/>
      <c r="M8" s="6">
        <v>1000000000</v>
      </c>
      <c r="N8" s="4"/>
      <c r="O8" s="6">
        <v>999818750</v>
      </c>
      <c r="P8" s="4"/>
      <c r="Q8" s="6">
        <v>181250</v>
      </c>
    </row>
  </sheetData>
  <mergeCells count="8">
    <mergeCell ref="A2:Q2"/>
    <mergeCell ref="A3:Q3"/>
    <mergeCell ref="A4:Q4"/>
    <mergeCell ref="K6:Q6"/>
    <mergeCell ref="A6:A7"/>
    <mergeCell ref="C7"/>
    <mergeCell ref="E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V17"/>
  <sheetViews>
    <sheetView rightToLeft="1" view="pageBreakPreview" zoomScale="60" zoomScaleNormal="100" workbookViewId="0">
      <selection activeCell="G23" sqref="G23"/>
    </sheetView>
  </sheetViews>
  <sheetFormatPr defaultRowHeight="18" x14ac:dyDescent="0.4"/>
  <cols>
    <col min="1" max="1" width="28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20.42578125" style="1" customWidth="1"/>
    <col min="12" max="12" width="1" style="1" customWidth="1"/>
    <col min="13" max="13" width="21.14062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3.42578125" style="1" bestFit="1" customWidth="1"/>
    <col min="20" max="20" width="1" style="1" customWidth="1"/>
    <col min="21" max="21" width="18.28515625" style="1" customWidth="1"/>
    <col min="22" max="22" width="1" style="1" customWidth="1"/>
    <col min="23" max="23" width="9.140625" style="1" customWidth="1"/>
    <col min="24" max="16384" width="9.140625" style="1"/>
  </cols>
  <sheetData>
    <row r="2" spans="1:22" ht="27.75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27.75" x14ac:dyDescent="0.4">
      <c r="A3" s="37" t="s">
        <v>193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2" ht="27.75" x14ac:dyDescent="0.4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6" spans="1:22" ht="27.75" x14ac:dyDescent="0.4">
      <c r="A6" s="39" t="s">
        <v>3</v>
      </c>
      <c r="C6" s="36" t="s">
        <v>195</v>
      </c>
      <c r="D6" s="36" t="s">
        <v>195</v>
      </c>
      <c r="E6" s="36" t="s">
        <v>195</v>
      </c>
      <c r="F6" s="36" t="s">
        <v>195</v>
      </c>
      <c r="G6" s="36" t="s">
        <v>195</v>
      </c>
      <c r="H6" s="36" t="s">
        <v>195</v>
      </c>
      <c r="I6" s="36" t="s">
        <v>195</v>
      </c>
      <c r="J6" s="36" t="s">
        <v>195</v>
      </c>
      <c r="K6" s="36" t="s">
        <v>195</v>
      </c>
      <c r="M6" s="36" t="s">
        <v>196</v>
      </c>
      <c r="N6" s="36" t="s">
        <v>196</v>
      </c>
      <c r="O6" s="36" t="s">
        <v>196</v>
      </c>
      <c r="P6" s="36" t="s">
        <v>196</v>
      </c>
      <c r="Q6" s="36" t="s">
        <v>196</v>
      </c>
      <c r="R6" s="36" t="s">
        <v>196</v>
      </c>
      <c r="S6" s="36" t="s">
        <v>196</v>
      </c>
      <c r="T6" s="36" t="s">
        <v>196</v>
      </c>
      <c r="U6" s="36" t="s">
        <v>196</v>
      </c>
    </row>
    <row r="7" spans="1:22" ht="55.5" x14ac:dyDescent="0.4">
      <c r="A7" s="36" t="s">
        <v>3</v>
      </c>
      <c r="C7" s="20" t="s">
        <v>213</v>
      </c>
      <c r="E7" s="20" t="s">
        <v>214</v>
      </c>
      <c r="G7" s="20" t="s">
        <v>215</v>
      </c>
      <c r="I7" s="20" t="s">
        <v>137</v>
      </c>
      <c r="K7" s="48" t="s">
        <v>236</v>
      </c>
      <c r="M7" s="20" t="s">
        <v>213</v>
      </c>
      <c r="O7" s="20" t="s">
        <v>214</v>
      </c>
      <c r="Q7" s="20" t="s">
        <v>215</v>
      </c>
      <c r="S7" s="20" t="s">
        <v>137</v>
      </c>
      <c r="U7" s="47" t="s">
        <v>235</v>
      </c>
    </row>
    <row r="8" spans="1:22" ht="18.75" x14ac:dyDescent="0.45">
      <c r="A8" s="2" t="s">
        <v>18</v>
      </c>
      <c r="C8" s="9">
        <v>0</v>
      </c>
      <c r="D8" s="5"/>
      <c r="E8" s="16">
        <v>16553959383</v>
      </c>
      <c r="F8" s="16"/>
      <c r="G8" s="16">
        <v>0</v>
      </c>
      <c r="H8" s="16"/>
      <c r="I8" s="16">
        <v>16553959383</v>
      </c>
      <c r="J8" s="5"/>
      <c r="K8" s="50">
        <f>I8/K17*100</f>
        <v>3.7731216879374565</v>
      </c>
      <c r="L8" s="5"/>
      <c r="M8" s="9">
        <v>0</v>
      </c>
      <c r="N8" s="5"/>
      <c r="O8" s="16">
        <v>16553959383</v>
      </c>
      <c r="P8" s="16"/>
      <c r="Q8" s="16">
        <v>0</v>
      </c>
      <c r="R8" s="16"/>
      <c r="S8" s="16">
        <v>16553959383</v>
      </c>
      <c r="T8" s="5"/>
      <c r="U8" s="50">
        <f>S8/Q16*100</f>
        <v>3.7731216879374565</v>
      </c>
    </row>
    <row r="9" spans="1:22" ht="18.75" x14ac:dyDescent="0.45">
      <c r="A9" s="2" t="s">
        <v>27</v>
      </c>
      <c r="C9" s="9">
        <v>0</v>
      </c>
      <c r="D9" s="5"/>
      <c r="E9" s="16">
        <v>-140226921</v>
      </c>
      <c r="F9" s="16"/>
      <c r="G9" s="16">
        <v>0</v>
      </c>
      <c r="H9" s="16"/>
      <c r="I9" s="16">
        <v>-140226921</v>
      </c>
      <c r="J9" s="5"/>
      <c r="K9" s="50">
        <f>I9/K17*100</f>
        <v>-3.1961733420775559E-2</v>
      </c>
      <c r="L9" s="5"/>
      <c r="M9" s="9">
        <v>0</v>
      </c>
      <c r="N9" s="5"/>
      <c r="O9" s="16">
        <v>-140226921</v>
      </c>
      <c r="P9" s="16"/>
      <c r="Q9" s="16">
        <v>0</v>
      </c>
      <c r="R9" s="16"/>
      <c r="S9" s="16">
        <v>-140226921</v>
      </c>
      <c r="T9" s="5"/>
      <c r="U9" s="50">
        <f>S9/Q16*100</f>
        <v>-3.1961733420775559E-2</v>
      </c>
    </row>
    <row r="10" spans="1:22" ht="18.75" x14ac:dyDescent="0.45">
      <c r="A10" s="2" t="s">
        <v>23</v>
      </c>
      <c r="C10" s="9">
        <v>0</v>
      </c>
      <c r="D10" s="5"/>
      <c r="E10" s="16">
        <v>-1652670018</v>
      </c>
      <c r="F10" s="16"/>
      <c r="G10" s="16">
        <v>0</v>
      </c>
      <c r="H10" s="16"/>
      <c r="I10" s="16">
        <v>-1652670018</v>
      </c>
      <c r="J10" s="5"/>
      <c r="K10" s="50">
        <f>I10/K17*100</f>
        <v>-0.37669085344763681</v>
      </c>
      <c r="L10" s="5"/>
      <c r="M10" s="9">
        <v>0</v>
      </c>
      <c r="N10" s="5"/>
      <c r="O10" s="16">
        <v>-1652670018</v>
      </c>
      <c r="P10" s="16"/>
      <c r="Q10" s="16">
        <v>0</v>
      </c>
      <c r="R10" s="16"/>
      <c r="S10" s="16">
        <v>-1652670018</v>
      </c>
      <c r="T10" s="5"/>
      <c r="U10" s="50">
        <f>S10/Q16*100</f>
        <v>-0.37669085344763681</v>
      </c>
    </row>
    <row r="11" spans="1:22" ht="18.75" x14ac:dyDescent="0.45">
      <c r="A11" s="2" t="s">
        <v>20</v>
      </c>
      <c r="C11" s="9">
        <v>0</v>
      </c>
      <c r="D11" s="5"/>
      <c r="E11" s="16">
        <v>93296208</v>
      </c>
      <c r="F11" s="16"/>
      <c r="G11" s="16">
        <v>0</v>
      </c>
      <c r="H11" s="16"/>
      <c r="I11" s="16">
        <v>93296208</v>
      </c>
      <c r="J11" s="5"/>
      <c r="K11" s="50">
        <f>I11/K17*100</f>
        <v>2.1264879154447299E-2</v>
      </c>
      <c r="L11" s="5"/>
      <c r="M11" s="9">
        <v>0</v>
      </c>
      <c r="N11" s="5"/>
      <c r="O11" s="16">
        <v>93296208</v>
      </c>
      <c r="P11" s="16"/>
      <c r="Q11" s="16">
        <v>0</v>
      </c>
      <c r="R11" s="16"/>
      <c r="S11" s="16">
        <v>93296208</v>
      </c>
      <c r="T11" s="5"/>
      <c r="U11" s="50">
        <f>S11/Q16*100</f>
        <v>2.1264879154447299E-2</v>
      </c>
    </row>
    <row r="12" spans="1:22" ht="18.75" x14ac:dyDescent="0.45">
      <c r="A12" s="2" t="s">
        <v>26</v>
      </c>
      <c r="C12" s="9">
        <v>0</v>
      </c>
      <c r="D12" s="5"/>
      <c r="E12" s="16">
        <v>5355781</v>
      </c>
      <c r="F12" s="16"/>
      <c r="G12" s="16">
        <v>0</v>
      </c>
      <c r="H12" s="16"/>
      <c r="I12" s="16">
        <v>5355781</v>
      </c>
      <c r="J12" s="5"/>
      <c r="K12" s="50">
        <f>I12/K17*100</f>
        <v>1.2207359568428002E-3</v>
      </c>
      <c r="L12" s="5"/>
      <c r="M12" s="9">
        <v>0</v>
      </c>
      <c r="N12" s="5"/>
      <c r="O12" s="16">
        <v>5355781</v>
      </c>
      <c r="P12" s="16"/>
      <c r="Q12" s="16">
        <v>0</v>
      </c>
      <c r="R12" s="16"/>
      <c r="S12" s="16">
        <v>5355781</v>
      </c>
      <c r="T12" s="5"/>
      <c r="U12" s="50">
        <f>S12/Q16*100</f>
        <v>1.2207359568428002E-3</v>
      </c>
    </row>
    <row r="13" spans="1:22" ht="18.75" x14ac:dyDescent="0.45">
      <c r="A13" s="2" t="s">
        <v>24</v>
      </c>
      <c r="C13" s="9">
        <v>0</v>
      </c>
      <c r="D13" s="5"/>
      <c r="E13" s="16">
        <v>-4318566178</v>
      </c>
      <c r="F13" s="16"/>
      <c r="G13" s="16">
        <v>0</v>
      </c>
      <c r="H13" s="16"/>
      <c r="I13" s="16">
        <v>-4318566178</v>
      </c>
      <c r="J13" s="5"/>
      <c r="K13" s="50">
        <f>I13/K17*100</f>
        <v>-0.98432497809185715</v>
      </c>
      <c r="L13" s="5"/>
      <c r="M13" s="9">
        <v>0</v>
      </c>
      <c r="N13" s="5"/>
      <c r="O13" s="16">
        <v>-4318566178</v>
      </c>
      <c r="P13" s="16"/>
      <c r="Q13" s="16">
        <v>0</v>
      </c>
      <c r="R13" s="16"/>
      <c r="S13" s="16">
        <v>-4318566178</v>
      </c>
      <c r="T13" s="5"/>
      <c r="U13" s="50">
        <f>S13/Q16*100</f>
        <v>-0.98432497809185715</v>
      </c>
    </row>
    <row r="14" spans="1:22" ht="18.75" x14ac:dyDescent="0.45">
      <c r="A14" s="2" t="s">
        <v>25</v>
      </c>
      <c r="C14" s="9">
        <v>0</v>
      </c>
      <c r="D14" s="5"/>
      <c r="E14" s="16">
        <v>-116062488</v>
      </c>
      <c r="F14" s="16"/>
      <c r="G14" s="16">
        <v>0</v>
      </c>
      <c r="H14" s="16"/>
      <c r="I14" s="16">
        <v>-116062488</v>
      </c>
      <c r="J14" s="5"/>
      <c r="K14" s="50">
        <f>I14/K17*100</f>
        <v>-2.6453966721610912E-2</v>
      </c>
      <c r="L14" s="5"/>
      <c r="M14" s="9">
        <v>0</v>
      </c>
      <c r="N14" s="5"/>
      <c r="O14" s="16">
        <v>-116062488</v>
      </c>
      <c r="P14" s="16"/>
      <c r="Q14" s="16">
        <v>0</v>
      </c>
      <c r="R14" s="16"/>
      <c r="S14" s="16">
        <v>-116062488</v>
      </c>
      <c r="T14" s="5"/>
      <c r="U14" s="50">
        <f>S14/Q16*100</f>
        <v>-2.6453966721610912E-2</v>
      </c>
    </row>
    <row r="15" spans="1:22" ht="18.75" thickBot="1" x14ac:dyDescent="0.45">
      <c r="C15" s="3">
        <f>SUM(C8:C14)</f>
        <v>0</v>
      </c>
      <c r="E15" s="15">
        <f>SUM(E8:E14)</f>
        <v>10425085767</v>
      </c>
      <c r="F15" s="14"/>
      <c r="G15" s="15">
        <f>SUM(G8:G14)</f>
        <v>0</v>
      </c>
      <c r="H15" s="14"/>
      <c r="I15" s="15">
        <f>SUM(I8:I14)</f>
        <v>10425085767</v>
      </c>
      <c r="J15" s="4"/>
      <c r="K15" s="52">
        <f>SUM(K8:K14)</f>
        <v>2.3761757713668663</v>
      </c>
      <c r="L15" s="4"/>
      <c r="M15" s="11">
        <f>SUM(M8:M14)</f>
        <v>0</v>
      </c>
      <c r="N15" s="4"/>
      <c r="O15" s="15">
        <f>SUM(O8:O14)</f>
        <v>10425085767</v>
      </c>
      <c r="P15" s="14"/>
      <c r="Q15" s="15">
        <f>SUM(Q8:Q14)</f>
        <v>0</v>
      </c>
      <c r="R15" s="14"/>
      <c r="S15" s="15">
        <f>SUM(S8:S14)</f>
        <v>10425085767</v>
      </c>
      <c r="T15" s="4"/>
      <c r="U15" s="52">
        <f>SUM(U8:U14)</f>
        <v>2.3761757713668663</v>
      </c>
    </row>
    <row r="16" spans="1:22" ht="18.75" thickTop="1" x14ac:dyDescent="0.4">
      <c r="Q16" s="51">
        <v>438733779404</v>
      </c>
    </row>
    <row r="17" spans="11:11" x14ac:dyDescent="0.4">
      <c r="K17" s="51">
        <v>438733779404</v>
      </c>
    </row>
  </sheetData>
  <mergeCells count="7">
    <mergeCell ref="A2:V2"/>
    <mergeCell ref="A3:U3"/>
    <mergeCell ref="A4:U4"/>
    <mergeCell ref="U7"/>
    <mergeCell ref="M6:U6"/>
    <mergeCell ref="C6:K6"/>
    <mergeCell ref="A6:A7"/>
  </mergeCells>
  <pageMargins left="0.7" right="0.7" top="0.75" bottom="0.75" header="0.3" footer="0.3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3"/>
  <sheetViews>
    <sheetView rightToLeft="1" view="pageBreakPreview" topLeftCell="A7" zoomScale="60" zoomScaleNormal="100" workbookViewId="0">
      <selection activeCell="K25" sqref="K25"/>
    </sheetView>
  </sheetViews>
  <sheetFormatPr defaultRowHeight="18" x14ac:dyDescent="0.4"/>
  <cols>
    <col min="1" max="1" width="33.42578125" style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4.7109375" style="1" customWidth="1"/>
    <col min="10" max="10" width="1" style="1" customWidth="1"/>
    <col min="11" max="11" width="20.71093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4" style="1" customWidth="1"/>
    <col min="16" max="16" width="1" style="1" customWidth="1"/>
    <col min="17" max="17" width="17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7.75" x14ac:dyDescent="0.4">
      <c r="A3" s="37" t="s">
        <v>193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27.75" x14ac:dyDescent="0.4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6" spans="1:17" ht="27.75" x14ac:dyDescent="0.4">
      <c r="A6" s="39" t="s">
        <v>197</v>
      </c>
      <c r="C6" s="36" t="s">
        <v>195</v>
      </c>
      <c r="D6" s="36" t="s">
        <v>195</v>
      </c>
      <c r="E6" s="36" t="s">
        <v>195</v>
      </c>
      <c r="F6" s="36" t="s">
        <v>195</v>
      </c>
      <c r="G6" s="36" t="s">
        <v>195</v>
      </c>
      <c r="H6" s="36" t="s">
        <v>195</v>
      </c>
      <c r="I6" s="36" t="s">
        <v>195</v>
      </c>
      <c r="K6" s="36" t="s">
        <v>196</v>
      </c>
      <c r="L6" s="36" t="s">
        <v>196</v>
      </c>
      <c r="M6" s="36" t="s">
        <v>196</v>
      </c>
      <c r="N6" s="36" t="s">
        <v>196</v>
      </c>
      <c r="O6" s="36" t="s">
        <v>196</v>
      </c>
      <c r="P6" s="36" t="s">
        <v>196</v>
      </c>
      <c r="Q6" s="36" t="s">
        <v>196</v>
      </c>
    </row>
    <row r="7" spans="1:17" ht="27.75" x14ac:dyDescent="0.4">
      <c r="A7" s="36" t="s">
        <v>197</v>
      </c>
      <c r="C7" s="20" t="s">
        <v>217</v>
      </c>
      <c r="E7" s="20" t="s">
        <v>214</v>
      </c>
      <c r="G7" s="20" t="s">
        <v>215</v>
      </c>
      <c r="I7" s="20" t="s">
        <v>218</v>
      </c>
      <c r="K7" s="20" t="s">
        <v>217</v>
      </c>
      <c r="M7" s="20" t="s">
        <v>214</v>
      </c>
      <c r="O7" s="20" t="s">
        <v>215</v>
      </c>
      <c r="Q7" s="38" t="s">
        <v>218</v>
      </c>
    </row>
    <row r="8" spans="1:17" ht="18.75" x14ac:dyDescent="0.45">
      <c r="A8" s="2" t="s">
        <v>74</v>
      </c>
      <c r="C8" s="16">
        <v>10684933</v>
      </c>
      <c r="D8" s="16"/>
      <c r="E8" s="16">
        <v>0</v>
      </c>
      <c r="F8" s="16"/>
      <c r="G8" s="16">
        <v>181250</v>
      </c>
      <c r="H8" s="16"/>
      <c r="I8" s="16">
        <v>10866183</v>
      </c>
      <c r="J8" s="16"/>
      <c r="K8" s="16">
        <v>10684933</v>
      </c>
      <c r="L8" s="16"/>
      <c r="M8" s="16">
        <v>0</v>
      </c>
      <c r="N8" s="16"/>
      <c r="O8" s="16">
        <v>181250</v>
      </c>
      <c r="P8" s="16"/>
      <c r="Q8" s="16">
        <v>10866183</v>
      </c>
    </row>
    <row r="9" spans="1:17" ht="18.75" x14ac:dyDescent="0.45">
      <c r="A9" s="2" t="s">
        <v>83</v>
      </c>
      <c r="C9" s="16">
        <v>7060289487</v>
      </c>
      <c r="D9" s="16"/>
      <c r="E9" s="16">
        <v>1834366061</v>
      </c>
      <c r="F9" s="16"/>
      <c r="G9" s="16">
        <v>0</v>
      </c>
      <c r="H9" s="16"/>
      <c r="I9" s="16">
        <v>8894655548</v>
      </c>
      <c r="J9" s="16"/>
      <c r="K9" s="16">
        <v>7060289487</v>
      </c>
      <c r="L9" s="16"/>
      <c r="M9" s="16">
        <v>1834366061</v>
      </c>
      <c r="N9" s="16"/>
      <c r="O9" s="16">
        <v>0</v>
      </c>
      <c r="P9" s="16"/>
      <c r="Q9" s="16">
        <v>8894655548</v>
      </c>
    </row>
    <row r="10" spans="1:17" ht="18.75" x14ac:dyDescent="0.45">
      <c r="A10" s="2" t="s">
        <v>89</v>
      </c>
      <c r="C10" s="16">
        <v>5583493707</v>
      </c>
      <c r="D10" s="16"/>
      <c r="E10" s="16">
        <v>-1893249465</v>
      </c>
      <c r="F10" s="16"/>
      <c r="G10" s="16">
        <v>0</v>
      </c>
      <c r="H10" s="16"/>
      <c r="I10" s="16">
        <v>3690244242</v>
      </c>
      <c r="J10" s="16"/>
      <c r="K10" s="16">
        <v>5583493707</v>
      </c>
      <c r="L10" s="16"/>
      <c r="M10" s="16">
        <v>-1893249465</v>
      </c>
      <c r="N10" s="16"/>
      <c r="O10" s="16">
        <v>0</v>
      </c>
      <c r="P10" s="16"/>
      <c r="Q10" s="16">
        <v>3690244242</v>
      </c>
    </row>
    <row r="11" spans="1:17" ht="18.75" x14ac:dyDescent="0.45">
      <c r="A11" s="2" t="s">
        <v>66</v>
      </c>
      <c r="C11" s="16">
        <v>15401007826</v>
      </c>
      <c r="D11" s="16"/>
      <c r="E11" s="16">
        <v>7801185779</v>
      </c>
      <c r="F11" s="16"/>
      <c r="G11" s="16">
        <v>0</v>
      </c>
      <c r="H11" s="16"/>
      <c r="I11" s="16">
        <v>23202193605</v>
      </c>
      <c r="J11" s="16"/>
      <c r="K11" s="16">
        <v>15401007826</v>
      </c>
      <c r="L11" s="16"/>
      <c r="M11" s="16">
        <v>7801185779</v>
      </c>
      <c r="N11" s="16"/>
      <c r="O11" s="16">
        <v>0</v>
      </c>
      <c r="P11" s="16"/>
      <c r="Q11" s="16">
        <v>23202193605</v>
      </c>
    </row>
    <row r="12" spans="1:17" ht="18.75" x14ac:dyDescent="0.45">
      <c r="A12" s="2" t="s">
        <v>69</v>
      </c>
      <c r="C12" s="16">
        <v>15219836253</v>
      </c>
      <c r="D12" s="16"/>
      <c r="E12" s="16">
        <v>25047759270</v>
      </c>
      <c r="F12" s="16"/>
      <c r="G12" s="16">
        <v>0</v>
      </c>
      <c r="H12" s="16"/>
      <c r="I12" s="16">
        <v>40267595523</v>
      </c>
      <c r="J12" s="16"/>
      <c r="K12" s="16">
        <v>15219836253</v>
      </c>
      <c r="L12" s="16"/>
      <c r="M12" s="16">
        <v>25047759270</v>
      </c>
      <c r="N12" s="16"/>
      <c r="O12" s="16">
        <v>0</v>
      </c>
      <c r="P12" s="16"/>
      <c r="Q12" s="16">
        <v>40267595523</v>
      </c>
    </row>
    <row r="13" spans="1:17" ht="18.75" x14ac:dyDescent="0.45">
      <c r="A13" s="2" t="s">
        <v>44</v>
      </c>
      <c r="C13" s="16">
        <v>2330479937</v>
      </c>
      <c r="D13" s="16"/>
      <c r="E13" s="16">
        <v>2948843725</v>
      </c>
      <c r="F13" s="16"/>
      <c r="G13" s="16">
        <v>0</v>
      </c>
      <c r="H13" s="16"/>
      <c r="I13" s="16">
        <v>5279323662</v>
      </c>
      <c r="J13" s="16"/>
      <c r="K13" s="16">
        <v>2330479937</v>
      </c>
      <c r="L13" s="16"/>
      <c r="M13" s="16">
        <v>2948843725</v>
      </c>
      <c r="N13" s="16"/>
      <c r="O13" s="16">
        <v>0</v>
      </c>
      <c r="P13" s="16"/>
      <c r="Q13" s="16">
        <v>5279323662</v>
      </c>
    </row>
    <row r="14" spans="1:17" ht="18.75" x14ac:dyDescent="0.45">
      <c r="A14" s="2" t="s">
        <v>101</v>
      </c>
      <c r="C14" s="16">
        <v>66960602900</v>
      </c>
      <c r="D14" s="16"/>
      <c r="E14" s="16">
        <v>-453125000</v>
      </c>
      <c r="F14" s="16"/>
      <c r="G14" s="16">
        <v>0</v>
      </c>
      <c r="H14" s="16"/>
      <c r="I14" s="16">
        <v>66507477900</v>
      </c>
      <c r="J14" s="16"/>
      <c r="K14" s="16">
        <v>66960602900</v>
      </c>
      <c r="L14" s="16"/>
      <c r="M14" s="16">
        <v>-453125000</v>
      </c>
      <c r="N14" s="16"/>
      <c r="O14" s="16">
        <v>0</v>
      </c>
      <c r="P14" s="16"/>
      <c r="Q14" s="16">
        <v>66507477900</v>
      </c>
    </row>
    <row r="15" spans="1:17" ht="18.75" x14ac:dyDescent="0.45">
      <c r="A15" s="2" t="s">
        <v>80</v>
      </c>
      <c r="C15" s="16">
        <v>42115287670</v>
      </c>
      <c r="D15" s="16"/>
      <c r="E15" s="16">
        <v>7214692100</v>
      </c>
      <c r="F15" s="16"/>
      <c r="G15" s="16">
        <v>0</v>
      </c>
      <c r="H15" s="16"/>
      <c r="I15" s="16">
        <v>49329979770</v>
      </c>
      <c r="J15" s="16"/>
      <c r="K15" s="16">
        <v>42115287670</v>
      </c>
      <c r="L15" s="16"/>
      <c r="M15" s="16">
        <v>7214692100</v>
      </c>
      <c r="N15" s="16"/>
      <c r="O15" s="16">
        <v>0</v>
      </c>
      <c r="P15" s="16"/>
      <c r="Q15" s="16">
        <v>49329979770</v>
      </c>
    </row>
    <row r="16" spans="1:17" ht="37.5" x14ac:dyDescent="0.45">
      <c r="A16" s="49" t="s">
        <v>237</v>
      </c>
      <c r="C16" s="16">
        <v>29574246570</v>
      </c>
      <c r="D16" s="16"/>
      <c r="E16" s="16">
        <v>0</v>
      </c>
      <c r="F16" s="16"/>
      <c r="G16" s="16">
        <v>0</v>
      </c>
      <c r="H16" s="16"/>
      <c r="I16" s="16">
        <v>29574246570</v>
      </c>
      <c r="J16" s="16"/>
      <c r="K16" s="16">
        <v>29574246570</v>
      </c>
      <c r="L16" s="16"/>
      <c r="M16" s="16">
        <v>0</v>
      </c>
      <c r="N16" s="16"/>
      <c r="O16" s="16">
        <v>0</v>
      </c>
      <c r="P16" s="16"/>
      <c r="Q16" s="16">
        <v>29574246570</v>
      </c>
    </row>
    <row r="17" spans="1:17" ht="18.75" x14ac:dyDescent="0.45">
      <c r="A17" s="2" t="s">
        <v>114</v>
      </c>
      <c r="C17" s="16">
        <v>29589026280</v>
      </c>
      <c r="D17" s="16"/>
      <c r="E17" s="16">
        <v>0</v>
      </c>
      <c r="F17" s="16"/>
      <c r="G17" s="16">
        <v>0</v>
      </c>
      <c r="H17" s="16"/>
      <c r="I17" s="16">
        <v>29589026280</v>
      </c>
      <c r="J17" s="16"/>
      <c r="K17" s="16">
        <v>29589026280</v>
      </c>
      <c r="L17" s="16"/>
      <c r="M17" s="16">
        <v>0</v>
      </c>
      <c r="N17" s="16"/>
      <c r="O17" s="16">
        <v>0</v>
      </c>
      <c r="P17" s="16"/>
      <c r="Q17" s="16">
        <v>29589026280</v>
      </c>
    </row>
    <row r="18" spans="1:17" ht="18.75" x14ac:dyDescent="0.45">
      <c r="A18" s="2" t="s">
        <v>63</v>
      </c>
      <c r="C18" s="16">
        <v>1560812</v>
      </c>
      <c r="D18" s="16"/>
      <c r="E18" s="16">
        <v>0</v>
      </c>
      <c r="F18" s="16"/>
      <c r="G18" s="16">
        <v>0</v>
      </c>
      <c r="H18" s="16"/>
      <c r="I18" s="16">
        <v>1560812</v>
      </c>
      <c r="J18" s="16"/>
      <c r="K18" s="16">
        <v>1560812</v>
      </c>
      <c r="L18" s="16"/>
      <c r="M18" s="16">
        <v>0</v>
      </c>
      <c r="N18" s="16"/>
      <c r="O18" s="16">
        <v>0</v>
      </c>
      <c r="P18" s="16"/>
      <c r="Q18" s="16">
        <v>1560812</v>
      </c>
    </row>
    <row r="19" spans="1:17" ht="18.75" x14ac:dyDescent="0.45">
      <c r="A19" s="2" t="s">
        <v>77</v>
      </c>
      <c r="C19" s="16">
        <v>62881230</v>
      </c>
      <c r="D19" s="16"/>
      <c r="E19" s="16">
        <v>102481422</v>
      </c>
      <c r="F19" s="16"/>
      <c r="G19" s="16">
        <v>0</v>
      </c>
      <c r="H19" s="16"/>
      <c r="I19" s="16">
        <v>165362652</v>
      </c>
      <c r="J19" s="16"/>
      <c r="K19" s="16">
        <v>62881230</v>
      </c>
      <c r="L19" s="16"/>
      <c r="M19" s="16">
        <v>102481422</v>
      </c>
      <c r="N19" s="16"/>
      <c r="O19" s="16">
        <v>0</v>
      </c>
      <c r="P19" s="16"/>
      <c r="Q19" s="16">
        <v>165362652</v>
      </c>
    </row>
    <row r="20" spans="1:17" ht="18.75" x14ac:dyDescent="0.45">
      <c r="A20" s="2" t="s">
        <v>71</v>
      </c>
      <c r="C20" s="16">
        <v>23758869880</v>
      </c>
      <c r="D20" s="16"/>
      <c r="E20" s="16">
        <v>14573861209</v>
      </c>
      <c r="F20" s="16"/>
      <c r="G20" s="16">
        <v>0</v>
      </c>
      <c r="H20" s="16"/>
      <c r="I20" s="16">
        <v>38332731089</v>
      </c>
      <c r="J20" s="16"/>
      <c r="K20" s="16">
        <v>23758869880</v>
      </c>
      <c r="L20" s="16"/>
      <c r="M20" s="16">
        <v>14573861209</v>
      </c>
      <c r="N20" s="16"/>
      <c r="O20" s="16">
        <v>0</v>
      </c>
      <c r="P20" s="16"/>
      <c r="Q20" s="16">
        <v>38332731089</v>
      </c>
    </row>
    <row r="21" spans="1:17" ht="18.75" x14ac:dyDescent="0.45">
      <c r="A21" s="2" t="s">
        <v>86</v>
      </c>
      <c r="C21" s="16">
        <v>21340234</v>
      </c>
      <c r="D21" s="16"/>
      <c r="E21" s="16">
        <v>0</v>
      </c>
      <c r="F21" s="16"/>
      <c r="G21" s="16">
        <v>0</v>
      </c>
      <c r="H21" s="16"/>
      <c r="I21" s="16">
        <v>21340234</v>
      </c>
      <c r="J21" s="16"/>
      <c r="K21" s="16">
        <v>21340234</v>
      </c>
      <c r="L21" s="16"/>
      <c r="M21" s="16">
        <v>0</v>
      </c>
      <c r="N21" s="16"/>
      <c r="O21" s="16">
        <v>0</v>
      </c>
      <c r="P21" s="16"/>
      <c r="Q21" s="16">
        <v>21340234</v>
      </c>
    </row>
    <row r="22" spans="1:17" ht="18.75" x14ac:dyDescent="0.45">
      <c r="A22" s="2" t="s">
        <v>104</v>
      </c>
      <c r="C22" s="16">
        <v>0</v>
      </c>
      <c r="D22" s="16"/>
      <c r="E22" s="16">
        <v>297444561</v>
      </c>
      <c r="F22" s="16"/>
      <c r="G22" s="16">
        <v>0</v>
      </c>
      <c r="H22" s="16"/>
      <c r="I22" s="16">
        <v>297444561</v>
      </c>
      <c r="J22" s="16"/>
      <c r="K22" s="16">
        <v>0</v>
      </c>
      <c r="L22" s="16"/>
      <c r="M22" s="16">
        <v>297444561</v>
      </c>
      <c r="N22" s="16"/>
      <c r="O22" s="16">
        <v>0</v>
      </c>
      <c r="P22" s="16"/>
      <c r="Q22" s="16">
        <v>297444561</v>
      </c>
    </row>
    <row r="23" spans="1:17" ht="18.75" x14ac:dyDescent="0.45">
      <c r="A23" s="2" t="s">
        <v>107</v>
      </c>
      <c r="C23" s="16">
        <v>0</v>
      </c>
      <c r="D23" s="16"/>
      <c r="E23" s="16">
        <v>216908038</v>
      </c>
      <c r="F23" s="16"/>
      <c r="G23" s="16">
        <v>0</v>
      </c>
      <c r="H23" s="16"/>
      <c r="I23" s="16">
        <v>216908038</v>
      </c>
      <c r="J23" s="16"/>
      <c r="K23" s="16">
        <v>0</v>
      </c>
      <c r="L23" s="16"/>
      <c r="M23" s="16">
        <v>216908038</v>
      </c>
      <c r="N23" s="16"/>
      <c r="O23" s="16">
        <v>0</v>
      </c>
      <c r="P23" s="16"/>
      <c r="Q23" s="16">
        <v>216908038</v>
      </c>
    </row>
    <row r="24" spans="1:17" ht="18.75" x14ac:dyDescent="0.45">
      <c r="A24" s="2" t="s">
        <v>48</v>
      </c>
      <c r="C24" s="16">
        <v>0</v>
      </c>
      <c r="D24" s="16"/>
      <c r="E24" s="16">
        <v>4755682636</v>
      </c>
      <c r="F24" s="16"/>
      <c r="G24" s="16">
        <v>0</v>
      </c>
      <c r="H24" s="16"/>
      <c r="I24" s="16">
        <v>4755682636</v>
      </c>
      <c r="J24" s="16"/>
      <c r="K24" s="16">
        <v>0</v>
      </c>
      <c r="L24" s="16"/>
      <c r="M24" s="16">
        <v>4755682636</v>
      </c>
      <c r="N24" s="16"/>
      <c r="O24" s="16">
        <v>0</v>
      </c>
      <c r="P24" s="16"/>
      <c r="Q24" s="16">
        <v>4755682636</v>
      </c>
    </row>
    <row r="25" spans="1:17" ht="18.75" x14ac:dyDescent="0.45">
      <c r="A25" s="2" t="s">
        <v>51</v>
      </c>
      <c r="C25" s="16">
        <v>0</v>
      </c>
      <c r="D25" s="16"/>
      <c r="E25" s="16">
        <v>1601927548</v>
      </c>
      <c r="F25" s="16"/>
      <c r="G25" s="16">
        <v>0</v>
      </c>
      <c r="H25" s="16"/>
      <c r="I25" s="16">
        <v>1601927548</v>
      </c>
      <c r="J25" s="16"/>
      <c r="K25" s="16">
        <v>0</v>
      </c>
      <c r="L25" s="16"/>
      <c r="M25" s="16">
        <v>1601927548</v>
      </c>
      <c r="N25" s="16"/>
      <c r="O25" s="16">
        <v>0</v>
      </c>
      <c r="P25" s="16"/>
      <c r="Q25" s="16">
        <v>1601927548</v>
      </c>
    </row>
    <row r="26" spans="1:17" ht="18.75" x14ac:dyDescent="0.45">
      <c r="A26" s="2" t="s">
        <v>54</v>
      </c>
      <c r="C26" s="16">
        <v>0</v>
      </c>
      <c r="D26" s="16"/>
      <c r="E26" s="16">
        <v>3382866744</v>
      </c>
      <c r="F26" s="16"/>
      <c r="G26" s="16">
        <v>0</v>
      </c>
      <c r="H26" s="16"/>
      <c r="I26" s="16">
        <v>3382866744</v>
      </c>
      <c r="J26" s="16"/>
      <c r="K26" s="16">
        <v>0</v>
      </c>
      <c r="L26" s="16"/>
      <c r="M26" s="16">
        <v>3382866744</v>
      </c>
      <c r="N26" s="16"/>
      <c r="O26" s="16">
        <v>0</v>
      </c>
      <c r="P26" s="16"/>
      <c r="Q26" s="16">
        <v>3382866744</v>
      </c>
    </row>
    <row r="27" spans="1:17" ht="18.75" x14ac:dyDescent="0.45">
      <c r="A27" s="2" t="s">
        <v>57</v>
      </c>
      <c r="C27" s="16">
        <v>0</v>
      </c>
      <c r="D27" s="16"/>
      <c r="E27" s="16">
        <v>1603244359</v>
      </c>
      <c r="F27" s="16"/>
      <c r="G27" s="16">
        <v>0</v>
      </c>
      <c r="H27" s="16"/>
      <c r="I27" s="16">
        <v>1603244359</v>
      </c>
      <c r="J27" s="16"/>
      <c r="K27" s="16">
        <v>0</v>
      </c>
      <c r="L27" s="16"/>
      <c r="M27" s="16">
        <v>1603244359</v>
      </c>
      <c r="N27" s="16"/>
      <c r="O27" s="16">
        <v>0</v>
      </c>
      <c r="P27" s="16"/>
      <c r="Q27" s="16">
        <v>1603244359</v>
      </c>
    </row>
    <row r="28" spans="1:17" ht="18.75" x14ac:dyDescent="0.45">
      <c r="A28" s="2" t="s">
        <v>60</v>
      </c>
      <c r="C28" s="16">
        <v>0</v>
      </c>
      <c r="D28" s="16"/>
      <c r="E28" s="16">
        <v>1416689730</v>
      </c>
      <c r="F28" s="16"/>
      <c r="G28" s="16">
        <v>0</v>
      </c>
      <c r="H28" s="16"/>
      <c r="I28" s="16">
        <v>1416689730</v>
      </c>
      <c r="J28" s="16"/>
      <c r="K28" s="16">
        <v>0</v>
      </c>
      <c r="L28" s="16"/>
      <c r="M28" s="16">
        <v>1416689730</v>
      </c>
      <c r="N28" s="16"/>
      <c r="O28" s="16">
        <v>0</v>
      </c>
      <c r="P28" s="16"/>
      <c r="Q28" s="16">
        <v>1416689730</v>
      </c>
    </row>
    <row r="29" spans="1:17" ht="18.75" x14ac:dyDescent="0.45">
      <c r="A29" s="2" t="s">
        <v>98</v>
      </c>
      <c r="C29" s="16">
        <v>0</v>
      </c>
      <c r="D29" s="16"/>
      <c r="E29" s="16">
        <v>637335873</v>
      </c>
      <c r="F29" s="16"/>
      <c r="G29" s="16">
        <v>0</v>
      </c>
      <c r="H29" s="16"/>
      <c r="I29" s="16">
        <v>637335873</v>
      </c>
      <c r="J29" s="16"/>
      <c r="K29" s="16">
        <v>0</v>
      </c>
      <c r="L29" s="16"/>
      <c r="M29" s="16">
        <v>637335873</v>
      </c>
      <c r="N29" s="16"/>
      <c r="O29" s="16">
        <v>0</v>
      </c>
      <c r="P29" s="16"/>
      <c r="Q29" s="16">
        <v>637335873</v>
      </c>
    </row>
    <row r="30" spans="1:17" ht="18.75" x14ac:dyDescent="0.45">
      <c r="A30" s="2" t="s">
        <v>92</v>
      </c>
      <c r="C30" s="16">
        <v>0</v>
      </c>
      <c r="D30" s="16"/>
      <c r="E30" s="16">
        <v>-3715439101</v>
      </c>
      <c r="F30" s="16"/>
      <c r="G30" s="16">
        <v>0</v>
      </c>
      <c r="H30" s="16"/>
      <c r="I30" s="16">
        <v>-3715439101</v>
      </c>
      <c r="J30" s="16"/>
      <c r="K30" s="16">
        <v>0</v>
      </c>
      <c r="L30" s="16"/>
      <c r="M30" s="16">
        <v>-3715439101</v>
      </c>
      <c r="N30" s="16"/>
      <c r="O30" s="16">
        <v>0</v>
      </c>
      <c r="P30" s="16"/>
      <c r="Q30" s="16">
        <v>-3715439101</v>
      </c>
    </row>
    <row r="31" spans="1:17" ht="18.75" x14ac:dyDescent="0.45">
      <c r="A31" s="2" t="s">
        <v>95</v>
      </c>
      <c r="C31" s="16">
        <v>0</v>
      </c>
      <c r="D31" s="16"/>
      <c r="E31" s="16">
        <v>4993976</v>
      </c>
      <c r="F31" s="16"/>
      <c r="G31" s="16">
        <v>0</v>
      </c>
      <c r="H31" s="16"/>
      <c r="I31" s="16">
        <v>4993976</v>
      </c>
      <c r="J31" s="16"/>
      <c r="K31" s="16">
        <v>0</v>
      </c>
      <c r="L31" s="16"/>
      <c r="M31" s="16">
        <v>4993976</v>
      </c>
      <c r="N31" s="16"/>
      <c r="O31" s="16">
        <v>0</v>
      </c>
      <c r="P31" s="16"/>
      <c r="Q31" s="16">
        <v>4993976</v>
      </c>
    </row>
    <row r="32" spans="1:17" ht="18.75" thickBot="1" x14ac:dyDescent="0.45">
      <c r="C32" s="17">
        <f>SUM(C8:C31)</f>
        <v>237689607719</v>
      </c>
      <c r="D32" s="16"/>
      <c r="E32" s="17">
        <f>SUM(E8:E31)</f>
        <v>67378469465</v>
      </c>
      <c r="F32" s="16"/>
      <c r="G32" s="17">
        <f>SUM(G8:G31)</f>
        <v>181250</v>
      </c>
      <c r="H32" s="16"/>
      <c r="I32" s="17">
        <f>SUM(I8:I31)</f>
        <v>305068258434</v>
      </c>
      <c r="J32" s="16"/>
      <c r="K32" s="17">
        <f>SUM(K8:K31)</f>
        <v>237689607719</v>
      </c>
      <c r="L32" s="16"/>
      <c r="M32" s="17">
        <f>SUM(M8:M31)</f>
        <v>67378469465</v>
      </c>
      <c r="N32" s="16"/>
      <c r="O32" s="17">
        <f>SUM(O8:O31)</f>
        <v>181250</v>
      </c>
      <c r="P32" s="16"/>
      <c r="Q32" s="17">
        <f>SUM(Q8:Q31)</f>
        <v>305068258434</v>
      </c>
    </row>
    <row r="33" ht="18.75" thickTop="1" x14ac:dyDescent="0.4"/>
  </sheetData>
  <mergeCells count="7">
    <mergeCell ref="A2:Q2"/>
    <mergeCell ref="A3:Q3"/>
    <mergeCell ref="A4:Q4"/>
    <mergeCell ref="Q7"/>
    <mergeCell ref="K6:Q6"/>
    <mergeCell ref="A6:A7"/>
    <mergeCell ref="C6:I6"/>
  </mergeCells>
  <pageMargins left="0.7" right="0.7" top="0.75" bottom="0.75" header="0.3" footer="0.3"/>
  <pageSetup paperSize="9"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29"/>
  <sheetViews>
    <sheetView rightToLeft="1" topLeftCell="A10" workbookViewId="0">
      <selection activeCell="A6" sqref="A6:C6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40.140625" style="1" bestFit="1" customWidth="1"/>
    <col min="6" max="6" width="1" style="22" customWidth="1"/>
    <col min="7" max="7" width="40.140625" style="1" bestFit="1" customWidth="1"/>
    <col min="8" max="9" width="1" style="1" customWidth="1"/>
    <col min="10" max="10" width="9.140625" style="1" customWidth="1"/>
    <col min="11" max="16384" width="9.140625" style="1"/>
  </cols>
  <sheetData>
    <row r="2" spans="1:8" ht="27.75" x14ac:dyDescent="0.4">
      <c r="A2" s="37" t="s">
        <v>0</v>
      </c>
      <c r="B2" s="37"/>
      <c r="C2" s="37"/>
      <c r="D2" s="37"/>
      <c r="E2" s="37"/>
      <c r="F2" s="37"/>
      <c r="G2" s="37"/>
      <c r="H2" s="37"/>
    </row>
    <row r="3" spans="1:8" ht="27.75" x14ac:dyDescent="0.4">
      <c r="A3" s="37" t="s">
        <v>193</v>
      </c>
      <c r="B3" s="37"/>
      <c r="C3" s="37"/>
      <c r="D3" s="37"/>
      <c r="E3" s="37"/>
      <c r="F3" s="37"/>
      <c r="G3" s="37"/>
      <c r="H3" s="37"/>
    </row>
    <row r="4" spans="1:8" ht="27.75" customHeight="1" x14ac:dyDescent="0.4">
      <c r="A4" s="37" t="s">
        <v>2</v>
      </c>
      <c r="B4" s="37"/>
      <c r="C4" s="37"/>
      <c r="D4" s="37"/>
      <c r="E4" s="37"/>
      <c r="F4" s="37"/>
      <c r="G4" s="37"/>
      <c r="H4" s="37"/>
    </row>
    <row r="5" spans="1:8" ht="18" customHeight="1" x14ac:dyDescent="0.4"/>
    <row r="6" spans="1:8" ht="27.75" x14ac:dyDescent="0.4">
      <c r="A6" s="36" t="s">
        <v>219</v>
      </c>
      <c r="B6" s="36" t="s">
        <v>219</v>
      </c>
      <c r="C6" s="36" t="s">
        <v>219</v>
      </c>
      <c r="E6" s="19" t="s">
        <v>195</v>
      </c>
      <c r="F6" s="21"/>
      <c r="G6" s="19" t="s">
        <v>196</v>
      </c>
      <c r="H6" s="21"/>
    </row>
    <row r="7" spans="1:8" ht="27.75" x14ac:dyDescent="0.4">
      <c r="A7" s="31" t="s">
        <v>220</v>
      </c>
      <c r="C7" s="31" t="s">
        <v>134</v>
      </c>
      <c r="E7" s="32" t="s">
        <v>221</v>
      </c>
      <c r="G7" s="32" t="s">
        <v>221</v>
      </c>
    </row>
    <row r="8" spans="1:8" ht="18.75" x14ac:dyDescent="0.45">
      <c r="A8" s="2" t="s">
        <v>129</v>
      </c>
      <c r="C8" s="1" t="s">
        <v>202</v>
      </c>
      <c r="E8" s="9">
        <v>16997260260</v>
      </c>
      <c r="F8" s="23"/>
      <c r="G8" s="9">
        <v>16997260260</v>
      </c>
    </row>
    <row r="9" spans="1:8" ht="18.75" x14ac:dyDescent="0.45">
      <c r="A9" s="2" t="s">
        <v>140</v>
      </c>
      <c r="C9" s="1" t="s">
        <v>141</v>
      </c>
      <c r="E9" s="9">
        <v>1059</v>
      </c>
      <c r="F9" s="23"/>
      <c r="G9" s="9">
        <v>1059</v>
      </c>
    </row>
    <row r="10" spans="1:8" ht="18.75" x14ac:dyDescent="0.45">
      <c r="A10" s="2" t="s">
        <v>148</v>
      </c>
      <c r="C10" s="1" t="s">
        <v>150</v>
      </c>
      <c r="E10" s="9">
        <v>26384682</v>
      </c>
      <c r="F10" s="23"/>
      <c r="G10" s="9">
        <v>26384682</v>
      </c>
    </row>
    <row r="11" spans="1:8" ht="18.75" x14ac:dyDescent="0.45">
      <c r="A11" s="2" t="s">
        <v>151</v>
      </c>
      <c r="C11" s="1" t="s">
        <v>152</v>
      </c>
      <c r="E11" s="9">
        <v>5598</v>
      </c>
      <c r="F11" s="23"/>
      <c r="G11" s="9">
        <v>5598</v>
      </c>
    </row>
    <row r="12" spans="1:8" ht="18.75" x14ac:dyDescent="0.45">
      <c r="A12" s="2" t="s">
        <v>153</v>
      </c>
      <c r="C12" s="1" t="s">
        <v>154</v>
      </c>
      <c r="E12" s="9">
        <v>3053</v>
      </c>
      <c r="F12" s="23"/>
      <c r="G12" s="9">
        <v>3053</v>
      </c>
    </row>
    <row r="13" spans="1:8" ht="18.75" x14ac:dyDescent="0.45">
      <c r="A13" s="2" t="s">
        <v>151</v>
      </c>
      <c r="C13" s="1" t="s">
        <v>159</v>
      </c>
      <c r="E13" s="9">
        <v>3950136960</v>
      </c>
      <c r="F13" s="23"/>
      <c r="G13" s="9">
        <v>3950136960</v>
      </c>
    </row>
    <row r="14" spans="1:8" ht="18.75" x14ac:dyDescent="0.45">
      <c r="A14" s="2" t="s">
        <v>151</v>
      </c>
      <c r="C14" s="1" t="s">
        <v>162</v>
      </c>
      <c r="E14" s="9">
        <v>2186301360</v>
      </c>
      <c r="F14" s="23"/>
      <c r="G14" s="9">
        <v>2186301360</v>
      </c>
    </row>
    <row r="15" spans="1:8" ht="18.75" x14ac:dyDescent="0.45">
      <c r="A15" s="2" t="s">
        <v>151</v>
      </c>
      <c r="C15" s="1" t="s">
        <v>164</v>
      </c>
      <c r="E15" s="9">
        <v>1819726020</v>
      </c>
      <c r="F15" s="23"/>
      <c r="G15" s="9">
        <v>1819726020</v>
      </c>
    </row>
    <row r="16" spans="1:8" ht="18.75" x14ac:dyDescent="0.45">
      <c r="A16" s="2" t="s">
        <v>167</v>
      </c>
      <c r="C16" s="1" t="s">
        <v>168</v>
      </c>
      <c r="E16" s="9">
        <v>18307637</v>
      </c>
      <c r="F16" s="23"/>
      <c r="G16" s="9">
        <v>18307637</v>
      </c>
    </row>
    <row r="17" spans="1:7" ht="18.75" x14ac:dyDescent="0.45">
      <c r="A17" s="2" t="s">
        <v>170</v>
      </c>
      <c r="C17" s="1" t="s">
        <v>171</v>
      </c>
      <c r="E17" s="9">
        <v>4204</v>
      </c>
      <c r="F17" s="23"/>
      <c r="G17" s="9">
        <v>4204</v>
      </c>
    </row>
    <row r="18" spans="1:7" ht="18.75" x14ac:dyDescent="0.45">
      <c r="A18" s="2" t="s">
        <v>173</v>
      </c>
      <c r="C18" s="1" t="s">
        <v>174</v>
      </c>
      <c r="E18" s="9">
        <v>7140</v>
      </c>
      <c r="F18" s="23"/>
      <c r="G18" s="9">
        <v>7140</v>
      </c>
    </row>
    <row r="19" spans="1:7" ht="18.75" x14ac:dyDescent="0.45">
      <c r="A19" s="2" t="s">
        <v>176</v>
      </c>
      <c r="C19" s="1" t="s">
        <v>177</v>
      </c>
      <c r="E19" s="9">
        <v>739726020</v>
      </c>
      <c r="F19" s="23"/>
      <c r="G19" s="9">
        <v>739726020</v>
      </c>
    </row>
    <row r="20" spans="1:7" ht="18.75" x14ac:dyDescent="0.45">
      <c r="A20" s="2" t="s">
        <v>179</v>
      </c>
      <c r="C20" s="1" t="s">
        <v>180</v>
      </c>
      <c r="E20" s="9">
        <v>4767123270</v>
      </c>
      <c r="F20" s="23"/>
      <c r="G20" s="9">
        <v>4767123270</v>
      </c>
    </row>
    <row r="21" spans="1:7" ht="18.75" x14ac:dyDescent="0.45">
      <c r="A21" s="2" t="s">
        <v>167</v>
      </c>
      <c r="C21" s="1" t="s">
        <v>182</v>
      </c>
      <c r="E21" s="9">
        <v>27967123276</v>
      </c>
      <c r="F21" s="23"/>
      <c r="G21" s="9">
        <v>27967123276</v>
      </c>
    </row>
    <row r="22" spans="1:7" ht="18.75" x14ac:dyDescent="0.45">
      <c r="A22" s="2" t="s">
        <v>173</v>
      </c>
      <c r="C22" s="1" t="s">
        <v>184</v>
      </c>
      <c r="E22" s="9">
        <v>9041095890</v>
      </c>
      <c r="F22" s="23"/>
      <c r="G22" s="9">
        <v>9041095890</v>
      </c>
    </row>
    <row r="23" spans="1:7" ht="18.75" x14ac:dyDescent="0.45">
      <c r="A23" s="2" t="s">
        <v>173</v>
      </c>
      <c r="C23" s="1" t="s">
        <v>185</v>
      </c>
      <c r="E23" s="9">
        <v>2772602735</v>
      </c>
      <c r="F23" s="23"/>
      <c r="G23" s="9">
        <v>2772602735</v>
      </c>
    </row>
    <row r="24" spans="1:7" ht="18.75" x14ac:dyDescent="0.45">
      <c r="A24" s="2" t="s">
        <v>173</v>
      </c>
      <c r="C24" s="1" t="s">
        <v>187</v>
      </c>
      <c r="E24" s="9">
        <v>20071232874</v>
      </c>
      <c r="F24" s="23"/>
      <c r="G24" s="9">
        <v>20071232874</v>
      </c>
    </row>
    <row r="25" spans="1:7" ht="18.75" x14ac:dyDescent="0.45">
      <c r="A25" s="2" t="s">
        <v>173</v>
      </c>
      <c r="C25" s="1" t="s">
        <v>189</v>
      </c>
      <c r="E25" s="9">
        <v>18443835602</v>
      </c>
      <c r="F25" s="23"/>
      <c r="G25" s="9">
        <v>18443835602</v>
      </c>
    </row>
    <row r="26" spans="1:7" ht="18.75" x14ac:dyDescent="0.45">
      <c r="A26" s="2" t="s">
        <v>167</v>
      </c>
      <c r="C26" s="1" t="s">
        <v>191</v>
      </c>
      <c r="E26" s="9">
        <v>10246575342</v>
      </c>
      <c r="F26" s="23"/>
      <c r="G26" s="9">
        <v>10246575342</v>
      </c>
    </row>
    <row r="27" spans="1:7" ht="18.75" x14ac:dyDescent="0.45">
      <c r="A27" s="2" t="s">
        <v>179</v>
      </c>
      <c r="C27" s="1" t="s">
        <v>192</v>
      </c>
      <c r="E27" s="9">
        <v>3912328762</v>
      </c>
      <c r="F27" s="23"/>
      <c r="G27" s="9">
        <v>3912328762</v>
      </c>
    </row>
    <row r="28" spans="1:7" ht="18.75" thickBot="1" x14ac:dyDescent="0.45">
      <c r="E28" s="10">
        <f>SUM(E8:E27)</f>
        <v>122959781744</v>
      </c>
      <c r="F28" s="23"/>
      <c r="G28" s="10">
        <f>SUM(G8:G27)</f>
        <v>122959781744</v>
      </c>
    </row>
    <row r="29" spans="1:7" ht="18.75" thickTop="1" x14ac:dyDescent="0.4">
      <c r="E29" s="5"/>
      <c r="F29" s="23"/>
      <c r="G29" s="5"/>
    </row>
  </sheetData>
  <mergeCells count="4">
    <mergeCell ref="A2:H2"/>
    <mergeCell ref="A3:H3"/>
    <mergeCell ref="A4:H4"/>
    <mergeCell ref="A6: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A6" sqref="A6:A7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37" t="s">
        <v>0</v>
      </c>
      <c r="B2" s="37"/>
      <c r="C2" s="37"/>
      <c r="D2" s="37"/>
      <c r="E2" s="37"/>
    </row>
    <row r="3" spans="1:5" ht="27.75" x14ac:dyDescent="0.4">
      <c r="A3" s="37" t="s">
        <v>193</v>
      </c>
      <c r="B3" s="37"/>
      <c r="C3" s="37"/>
      <c r="D3" s="37"/>
      <c r="E3" s="37"/>
    </row>
    <row r="4" spans="1:5" ht="27.75" x14ac:dyDescent="0.4">
      <c r="A4" s="37" t="s">
        <v>2</v>
      </c>
      <c r="B4" s="37"/>
      <c r="C4" s="37"/>
      <c r="D4" s="37"/>
      <c r="E4" s="37"/>
    </row>
    <row r="6" spans="1:5" ht="27.75" x14ac:dyDescent="0.4">
      <c r="A6" s="39" t="s">
        <v>222</v>
      </c>
      <c r="C6" s="19" t="s">
        <v>195</v>
      </c>
      <c r="E6" s="36" t="s">
        <v>6</v>
      </c>
    </row>
    <row r="7" spans="1:5" ht="27.75" x14ac:dyDescent="0.4">
      <c r="A7" s="36" t="s">
        <v>222</v>
      </c>
      <c r="C7" s="19" t="s">
        <v>137</v>
      </c>
      <c r="E7" s="19" t="s">
        <v>137</v>
      </c>
    </row>
    <row r="8" spans="1:5" ht="18.75" x14ac:dyDescent="0.45">
      <c r="A8" s="2" t="s">
        <v>222</v>
      </c>
      <c r="C8" s="6">
        <v>11609782</v>
      </c>
      <c r="D8" s="4"/>
      <c r="E8" s="6">
        <v>11609782</v>
      </c>
    </row>
    <row r="9" spans="1:5" ht="18.75" x14ac:dyDescent="0.45">
      <c r="A9" s="2" t="s">
        <v>223</v>
      </c>
      <c r="C9" s="6">
        <v>269043682</v>
      </c>
      <c r="D9" s="4"/>
      <c r="E9" s="6">
        <v>269043682</v>
      </c>
    </row>
    <row r="10" spans="1:5" ht="18.75" x14ac:dyDescent="0.45">
      <c r="A10" s="2" t="s">
        <v>224</v>
      </c>
      <c r="C10" s="6">
        <v>0</v>
      </c>
      <c r="D10" s="4"/>
      <c r="E10" s="6">
        <v>0</v>
      </c>
    </row>
    <row r="11" spans="1:5" ht="19.5" thickBot="1" x14ac:dyDescent="0.5">
      <c r="A11" s="2" t="s">
        <v>202</v>
      </c>
      <c r="C11" s="7">
        <v>280653464</v>
      </c>
      <c r="D11" s="4"/>
      <c r="E11" s="7">
        <v>280653464</v>
      </c>
    </row>
    <row r="12" spans="1:5" ht="18.75" thickTop="1" x14ac:dyDescent="0.4"/>
  </sheetData>
  <mergeCells count="5">
    <mergeCell ref="A2:E2"/>
    <mergeCell ref="A3:E3"/>
    <mergeCell ref="A4:E4"/>
    <mergeCell ref="A6:A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A6" sqref="A6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5.7109375" style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10.42578125" style="1" bestFit="1" customWidth="1"/>
    <col min="10" max="16384" width="9.140625" style="1"/>
  </cols>
  <sheetData>
    <row r="2" spans="1:7" ht="27.75" x14ac:dyDescent="0.4">
      <c r="A2" s="37" t="s">
        <v>0</v>
      </c>
      <c r="B2" s="37"/>
      <c r="C2" s="37"/>
      <c r="D2" s="37"/>
      <c r="E2" s="37"/>
      <c r="F2" s="37"/>
      <c r="G2" s="37"/>
    </row>
    <row r="3" spans="1:7" ht="27.75" x14ac:dyDescent="0.4">
      <c r="A3" s="37" t="s">
        <v>193</v>
      </c>
      <c r="B3" s="37"/>
      <c r="C3" s="37"/>
      <c r="D3" s="37"/>
      <c r="E3" s="37"/>
      <c r="F3" s="37"/>
      <c r="G3" s="37"/>
    </row>
    <row r="4" spans="1:7" ht="27.75" x14ac:dyDescent="0.4">
      <c r="A4" s="37" t="s">
        <v>2</v>
      </c>
      <c r="B4" s="37"/>
      <c r="C4" s="37"/>
      <c r="D4" s="37"/>
      <c r="E4" s="37"/>
      <c r="F4" s="37"/>
      <c r="G4" s="37"/>
    </row>
    <row r="6" spans="1:7" ht="27.75" x14ac:dyDescent="0.4">
      <c r="A6" s="36" t="s">
        <v>197</v>
      </c>
      <c r="C6" s="36" t="s">
        <v>137</v>
      </c>
      <c r="E6" s="36" t="s">
        <v>216</v>
      </c>
      <c r="G6" s="36" t="s">
        <v>13</v>
      </c>
    </row>
    <row r="7" spans="1:7" ht="18.75" x14ac:dyDescent="0.45">
      <c r="A7" s="2" t="s">
        <v>225</v>
      </c>
      <c r="C7" s="6">
        <v>10425085767</v>
      </c>
      <c r="E7" s="5" t="s">
        <v>226</v>
      </c>
      <c r="F7" s="5"/>
      <c r="G7" s="5" t="s">
        <v>227</v>
      </c>
    </row>
    <row r="8" spans="1:7" ht="18.75" x14ac:dyDescent="0.45">
      <c r="A8" s="2" t="s">
        <v>228</v>
      </c>
      <c r="C8" s="6">
        <v>305068258434</v>
      </c>
      <c r="E8" s="5" t="s">
        <v>229</v>
      </c>
      <c r="F8" s="5"/>
      <c r="G8" s="5" t="s">
        <v>230</v>
      </c>
    </row>
    <row r="9" spans="1:7" ht="18.75" x14ac:dyDescent="0.45">
      <c r="A9" s="2" t="s">
        <v>231</v>
      </c>
      <c r="C9" s="6">
        <v>122959781744</v>
      </c>
      <c r="E9" s="5" t="s">
        <v>232</v>
      </c>
      <c r="F9" s="5"/>
      <c r="G9" s="5" t="s">
        <v>166</v>
      </c>
    </row>
    <row r="10" spans="1:7" ht="18.75" thickBot="1" x14ac:dyDescent="0.45">
      <c r="C10" s="7">
        <f>SUM(C7:C9)</f>
        <v>438453125945</v>
      </c>
      <c r="E10" s="11">
        <v>99.94</v>
      </c>
      <c r="G10" s="11">
        <v>1.7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"/>
  <sheetViews>
    <sheetView rightToLeft="1" workbookViewId="0">
      <selection activeCell="E10" sqref="E10"/>
    </sheetView>
  </sheetViews>
  <sheetFormatPr defaultRowHeight="18" x14ac:dyDescent="0.4"/>
  <cols>
    <col min="1" max="1" width="33.5703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7.75" x14ac:dyDescent="0.4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27.75" x14ac:dyDescent="0.4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6" spans="1:17" ht="27.75" x14ac:dyDescent="0.4">
      <c r="A6" s="39" t="s">
        <v>3</v>
      </c>
      <c r="C6" s="36" t="s">
        <v>4</v>
      </c>
      <c r="D6" s="36" t="s">
        <v>4</v>
      </c>
      <c r="E6" s="36" t="s">
        <v>4</v>
      </c>
      <c r="F6" s="36" t="s">
        <v>4</v>
      </c>
      <c r="G6" s="36" t="s">
        <v>4</v>
      </c>
      <c r="H6" s="36" t="s">
        <v>4</v>
      </c>
      <c r="I6" s="36" t="s">
        <v>4</v>
      </c>
      <c r="K6" s="36" t="s">
        <v>6</v>
      </c>
      <c r="L6" s="36" t="s">
        <v>6</v>
      </c>
      <c r="M6" s="36" t="s">
        <v>6</v>
      </c>
      <c r="N6" s="36" t="s">
        <v>6</v>
      </c>
      <c r="O6" s="36" t="s">
        <v>6</v>
      </c>
      <c r="P6" s="36" t="s">
        <v>6</v>
      </c>
      <c r="Q6" s="36" t="s">
        <v>6</v>
      </c>
    </row>
    <row r="7" spans="1:17" ht="27.75" x14ac:dyDescent="0.4">
      <c r="A7" s="36" t="s">
        <v>3</v>
      </c>
      <c r="C7" s="20" t="s">
        <v>28</v>
      </c>
      <c r="E7" s="20" t="s">
        <v>29</v>
      </c>
      <c r="G7" s="20" t="s">
        <v>30</v>
      </c>
      <c r="I7" s="20" t="s">
        <v>31</v>
      </c>
      <c r="K7" s="20" t="s">
        <v>28</v>
      </c>
      <c r="M7" s="20" t="s">
        <v>29</v>
      </c>
      <c r="O7" s="20" t="s">
        <v>30</v>
      </c>
      <c r="Q7" s="38" t="s">
        <v>31</v>
      </c>
    </row>
    <row r="8" spans="1:17" ht="18.75" x14ac:dyDescent="0.45">
      <c r="A8" s="2" t="s">
        <v>32</v>
      </c>
      <c r="C8" s="9">
        <v>5487000</v>
      </c>
      <c r="D8" s="5"/>
      <c r="E8" s="9">
        <v>184688</v>
      </c>
      <c r="F8" s="5"/>
      <c r="G8" s="5" t="s">
        <v>33</v>
      </c>
      <c r="H8" s="5"/>
      <c r="I8" s="9">
        <v>0.21933518795041401</v>
      </c>
      <c r="J8" s="5"/>
      <c r="K8" s="9">
        <v>5487000</v>
      </c>
      <c r="L8" s="5"/>
      <c r="M8" s="9">
        <v>187723</v>
      </c>
      <c r="N8" s="5"/>
      <c r="O8" s="5" t="s">
        <v>33</v>
      </c>
      <c r="P8" s="5"/>
      <c r="Q8" s="9">
        <v>0.21933518795041401</v>
      </c>
    </row>
    <row r="9" spans="1:17" ht="18.75" x14ac:dyDescent="0.45">
      <c r="A9" s="2" t="s">
        <v>34</v>
      </c>
      <c r="C9" s="9">
        <v>1394767</v>
      </c>
      <c r="D9" s="5"/>
      <c r="E9" s="9">
        <v>3502</v>
      </c>
      <c r="F9" s="5"/>
      <c r="G9" s="5" t="s">
        <v>35</v>
      </c>
      <c r="H9" s="5"/>
      <c r="I9" s="9">
        <v>0.19951759400230101</v>
      </c>
      <c r="J9" s="5"/>
      <c r="K9" s="9">
        <v>1394767</v>
      </c>
      <c r="L9" s="5"/>
      <c r="M9" s="9">
        <v>3554</v>
      </c>
      <c r="N9" s="5"/>
      <c r="O9" s="5" t="s">
        <v>35</v>
      </c>
      <c r="P9" s="5"/>
      <c r="Q9" s="9">
        <v>0.19951759400230101</v>
      </c>
    </row>
  </sheetData>
  <mergeCells count="7">
    <mergeCell ref="A2:Q2"/>
    <mergeCell ref="A3:Q3"/>
    <mergeCell ref="A4:Q4"/>
    <mergeCell ref="Q7"/>
    <mergeCell ref="K6:Q6"/>
    <mergeCell ref="A6:A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34"/>
  <sheetViews>
    <sheetView rightToLeft="1" topLeftCell="A10" workbookViewId="0">
      <selection activeCell="AI31" sqref="AI31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7.42578125" style="4" bestFit="1" customWidth="1"/>
    <col min="4" max="4" width="1" style="4" customWidth="1"/>
    <col min="5" max="5" width="24.5703125" style="4" bestFit="1" customWidth="1"/>
    <col min="6" max="6" width="1" style="4" customWidth="1"/>
    <col min="7" max="7" width="16" style="4" bestFit="1" customWidth="1"/>
    <col min="8" max="8" width="1" style="4" customWidth="1"/>
    <col min="9" max="9" width="19.5703125" style="4" bestFit="1" customWidth="1"/>
    <col min="10" max="10" width="1" style="4" customWidth="1"/>
    <col min="11" max="11" width="11.5703125" style="4" bestFit="1" customWidth="1"/>
    <col min="12" max="12" width="1" style="4" customWidth="1"/>
    <col min="13" max="13" width="11.85546875" style="4" bestFit="1" customWidth="1"/>
    <col min="14" max="14" width="1" style="4" customWidth="1"/>
    <col min="15" max="15" width="9.140625" style="4" customWidth="1"/>
    <col min="16" max="16" width="1" style="4" customWidth="1"/>
    <col min="17" max="17" width="19.5703125" style="4" bestFit="1" customWidth="1"/>
    <col min="18" max="18" width="1" style="4" customWidth="1"/>
    <col min="19" max="19" width="25.42578125" style="4" bestFit="1" customWidth="1"/>
    <col min="20" max="20" width="1" style="4" customWidth="1"/>
    <col min="21" max="21" width="9.140625" style="4" customWidth="1"/>
    <col min="22" max="22" width="1" style="4" customWidth="1"/>
    <col min="23" max="23" width="19.5703125" style="4" bestFit="1" customWidth="1"/>
    <col min="24" max="24" width="1" style="4" customWidth="1"/>
    <col min="25" max="25" width="9.140625" style="4" customWidth="1"/>
    <col min="26" max="26" width="1" style="4" customWidth="1"/>
    <col min="27" max="27" width="14.85546875" style="4" bestFit="1" customWidth="1"/>
    <col min="28" max="28" width="1" style="4" customWidth="1"/>
    <col min="29" max="29" width="9.140625" style="4" customWidth="1"/>
    <col min="30" max="30" width="1" style="4" customWidth="1"/>
    <col min="31" max="31" width="23.7109375" style="4" bestFit="1" customWidth="1"/>
    <col min="32" max="32" width="1" style="4" customWidth="1"/>
    <col min="33" max="33" width="19.5703125" style="4" bestFit="1" customWidth="1"/>
    <col min="34" max="34" width="1" style="4" customWidth="1"/>
    <col min="35" max="35" width="25.42578125" style="4" bestFit="1" customWidth="1"/>
    <col min="36" max="36" width="1" style="4" customWidth="1"/>
    <col min="37" max="37" width="37.85546875" style="4" bestFit="1" customWidth="1"/>
    <col min="38" max="38" width="1" style="4" customWidth="1"/>
    <col min="39" max="39" width="9.140625" style="1" customWidth="1"/>
    <col min="40" max="16384" width="9.140625" style="1"/>
  </cols>
  <sheetData>
    <row r="2" spans="1:39" ht="27.75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9" ht="27.75" x14ac:dyDescent="0.4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9" ht="27.75" x14ac:dyDescent="0.4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9" x14ac:dyDescent="0.4">
      <c r="AK5" s="29">
        <v>25800751945585</v>
      </c>
    </row>
    <row r="6" spans="1:39" ht="27.75" x14ac:dyDescent="0.4">
      <c r="A6" s="37" t="s">
        <v>36</v>
      </c>
      <c r="B6" s="37" t="s">
        <v>36</v>
      </c>
      <c r="C6" s="37" t="s">
        <v>36</v>
      </c>
      <c r="D6" s="37" t="s">
        <v>36</v>
      </c>
      <c r="E6" s="37" t="s">
        <v>36</v>
      </c>
      <c r="F6" s="37" t="s">
        <v>36</v>
      </c>
      <c r="G6" s="37" t="s">
        <v>36</v>
      </c>
      <c r="H6" s="37" t="s">
        <v>36</v>
      </c>
      <c r="I6" s="37" t="s">
        <v>36</v>
      </c>
      <c r="J6" s="37" t="s">
        <v>36</v>
      </c>
      <c r="K6" s="37" t="s">
        <v>36</v>
      </c>
      <c r="L6" s="37" t="s">
        <v>36</v>
      </c>
      <c r="M6" s="37" t="s">
        <v>36</v>
      </c>
      <c r="O6" s="36" t="s">
        <v>4</v>
      </c>
      <c r="P6" s="36" t="s">
        <v>4</v>
      </c>
      <c r="Q6" s="36" t="s">
        <v>4</v>
      </c>
      <c r="R6" s="36" t="s">
        <v>4</v>
      </c>
      <c r="S6" s="36" t="s">
        <v>4</v>
      </c>
      <c r="U6" s="36" t="s">
        <v>5</v>
      </c>
      <c r="V6" s="36" t="s">
        <v>5</v>
      </c>
      <c r="W6" s="36" t="s">
        <v>5</v>
      </c>
      <c r="X6" s="36" t="s">
        <v>5</v>
      </c>
      <c r="Y6" s="36" t="s">
        <v>5</v>
      </c>
      <c r="Z6" s="36" t="s">
        <v>5</v>
      </c>
      <c r="AA6" s="36" t="s">
        <v>5</v>
      </c>
      <c r="AC6" s="36" t="s">
        <v>6</v>
      </c>
      <c r="AD6" s="36" t="s">
        <v>6</v>
      </c>
      <c r="AE6" s="36" t="s">
        <v>6</v>
      </c>
      <c r="AF6" s="36" t="s">
        <v>6</v>
      </c>
      <c r="AG6" s="36" t="s">
        <v>6</v>
      </c>
      <c r="AH6" s="36" t="s">
        <v>6</v>
      </c>
      <c r="AI6" s="36" t="s">
        <v>6</v>
      </c>
      <c r="AJ6" s="36" t="s">
        <v>6</v>
      </c>
      <c r="AK6" s="36" t="s">
        <v>6</v>
      </c>
    </row>
    <row r="7" spans="1:39" ht="27.75" x14ac:dyDescent="0.4">
      <c r="A7" s="37" t="s">
        <v>37</v>
      </c>
      <c r="C7" s="37" t="s">
        <v>38</v>
      </c>
      <c r="E7" s="37" t="s">
        <v>39</v>
      </c>
      <c r="G7" s="37" t="s">
        <v>40</v>
      </c>
      <c r="I7" s="37" t="s">
        <v>41</v>
      </c>
      <c r="K7" s="35" t="s">
        <v>42</v>
      </c>
      <c r="M7" s="35" t="s">
        <v>31</v>
      </c>
      <c r="O7" s="35" t="s">
        <v>7</v>
      </c>
      <c r="Q7" s="35" t="s">
        <v>8</v>
      </c>
      <c r="S7" s="35" t="s">
        <v>9</v>
      </c>
      <c r="U7" s="38" t="s">
        <v>10</v>
      </c>
      <c r="V7" s="38" t="s">
        <v>10</v>
      </c>
      <c r="W7" s="38" t="s">
        <v>10</v>
      </c>
      <c r="Y7" s="38" t="s">
        <v>11</v>
      </c>
      <c r="Z7" s="38" t="s">
        <v>11</v>
      </c>
      <c r="AA7" s="38" t="s">
        <v>11</v>
      </c>
      <c r="AC7" s="35" t="s">
        <v>7</v>
      </c>
      <c r="AE7" s="35" t="s">
        <v>43</v>
      </c>
      <c r="AG7" s="35" t="s">
        <v>8</v>
      </c>
      <c r="AI7" s="35" t="s">
        <v>9</v>
      </c>
      <c r="AK7" s="35" t="s">
        <v>13</v>
      </c>
    </row>
    <row r="8" spans="1:39" ht="27.75" x14ac:dyDescent="0.4">
      <c r="A8" s="37" t="s">
        <v>37</v>
      </c>
      <c r="C8" s="37" t="s">
        <v>38</v>
      </c>
      <c r="E8" s="37" t="s">
        <v>39</v>
      </c>
      <c r="G8" s="37" t="s">
        <v>40</v>
      </c>
      <c r="I8" s="37" t="s">
        <v>41</v>
      </c>
      <c r="K8" s="36" t="s">
        <v>42</v>
      </c>
      <c r="M8" s="36" t="s">
        <v>31</v>
      </c>
      <c r="O8" s="36" t="s">
        <v>7</v>
      </c>
      <c r="Q8" s="36" t="s">
        <v>8</v>
      </c>
      <c r="S8" s="36" t="s">
        <v>9</v>
      </c>
      <c r="U8" s="36" t="s">
        <v>7</v>
      </c>
      <c r="W8" s="36" t="s">
        <v>8</v>
      </c>
      <c r="Y8" s="36" t="s">
        <v>7</v>
      </c>
      <c r="AA8" s="36" t="s">
        <v>14</v>
      </c>
      <c r="AC8" s="36" t="s">
        <v>7</v>
      </c>
      <c r="AE8" s="36" t="s">
        <v>43</v>
      </c>
      <c r="AG8" s="36" t="s">
        <v>8</v>
      </c>
      <c r="AI8" s="36" t="s">
        <v>9</v>
      </c>
      <c r="AK8" s="36" t="s">
        <v>13</v>
      </c>
    </row>
    <row r="9" spans="1:39" ht="18.75" x14ac:dyDescent="0.45">
      <c r="A9" s="2" t="s">
        <v>44</v>
      </c>
      <c r="C9" s="4" t="s">
        <v>45</v>
      </c>
      <c r="E9" s="4" t="s">
        <v>45</v>
      </c>
      <c r="G9" s="4" t="s">
        <v>46</v>
      </c>
      <c r="I9" s="4" t="s">
        <v>47</v>
      </c>
      <c r="K9" s="6">
        <v>18</v>
      </c>
      <c r="M9" s="6">
        <v>18</v>
      </c>
      <c r="O9" s="6">
        <v>154095</v>
      </c>
      <c r="Q9" s="6">
        <v>154096558075</v>
      </c>
      <c r="S9" s="6">
        <v>147466836990</v>
      </c>
      <c r="U9" s="6">
        <v>0</v>
      </c>
      <c r="W9" s="6">
        <v>0</v>
      </c>
      <c r="Y9" s="6">
        <v>0</v>
      </c>
      <c r="AA9" s="6">
        <v>0</v>
      </c>
      <c r="AC9" s="6">
        <v>154095</v>
      </c>
      <c r="AE9" s="6">
        <v>976300</v>
      </c>
      <c r="AG9" s="6">
        <v>154096558075</v>
      </c>
      <c r="AI9" s="6">
        <v>150415680715</v>
      </c>
      <c r="AK9" s="24">
        <v>0.58298952306597007</v>
      </c>
      <c r="AM9" s="18"/>
    </row>
    <row r="10" spans="1:39" ht="18.75" x14ac:dyDescent="0.45">
      <c r="A10" s="2" t="s">
        <v>48</v>
      </c>
      <c r="C10" s="4" t="s">
        <v>45</v>
      </c>
      <c r="E10" s="4" t="s">
        <v>45</v>
      </c>
      <c r="G10" s="4" t="s">
        <v>49</v>
      </c>
      <c r="I10" s="4" t="s">
        <v>50</v>
      </c>
      <c r="K10" s="6">
        <v>0</v>
      </c>
      <c r="M10" s="6">
        <v>0</v>
      </c>
      <c r="O10" s="6">
        <v>266772</v>
      </c>
      <c r="Q10" s="6">
        <v>157268350401</v>
      </c>
      <c r="S10" s="6">
        <v>179905100289</v>
      </c>
      <c r="U10" s="6">
        <v>0</v>
      </c>
      <c r="W10" s="6">
        <v>0</v>
      </c>
      <c r="Y10" s="6">
        <v>0</v>
      </c>
      <c r="AA10" s="6">
        <v>0</v>
      </c>
      <c r="AC10" s="6">
        <v>266772</v>
      </c>
      <c r="AE10" s="6">
        <v>692330</v>
      </c>
      <c r="AG10" s="6">
        <v>157268350401</v>
      </c>
      <c r="AI10" s="6">
        <v>184660782925</v>
      </c>
      <c r="AK10" s="24">
        <v>0.71571860895549977</v>
      </c>
      <c r="AM10" s="18"/>
    </row>
    <row r="11" spans="1:39" ht="18.75" x14ac:dyDescent="0.45">
      <c r="A11" s="2" t="s">
        <v>51</v>
      </c>
      <c r="C11" s="4" t="s">
        <v>45</v>
      </c>
      <c r="E11" s="4" t="s">
        <v>45</v>
      </c>
      <c r="G11" s="4" t="s">
        <v>52</v>
      </c>
      <c r="I11" s="4" t="s">
        <v>53</v>
      </c>
      <c r="K11" s="6">
        <v>0</v>
      </c>
      <c r="M11" s="6">
        <v>0</v>
      </c>
      <c r="O11" s="6">
        <v>65410</v>
      </c>
      <c r="Q11" s="6">
        <v>37487107350</v>
      </c>
      <c r="S11" s="6">
        <v>42966253904</v>
      </c>
      <c r="U11" s="6">
        <v>0</v>
      </c>
      <c r="W11" s="6">
        <v>0</v>
      </c>
      <c r="Y11" s="6">
        <v>0</v>
      </c>
      <c r="AA11" s="6">
        <v>0</v>
      </c>
      <c r="AC11" s="6">
        <v>65410</v>
      </c>
      <c r="AE11" s="6">
        <v>681490</v>
      </c>
      <c r="AG11" s="6">
        <v>37487107350</v>
      </c>
      <c r="AI11" s="6">
        <v>44568181452</v>
      </c>
      <c r="AK11" s="24">
        <v>0.17273985481507048</v>
      </c>
      <c r="AM11" s="18"/>
    </row>
    <row r="12" spans="1:39" ht="18.75" x14ac:dyDescent="0.45">
      <c r="A12" s="2" t="s">
        <v>54</v>
      </c>
      <c r="C12" s="4" t="s">
        <v>45</v>
      </c>
      <c r="E12" s="4" t="s">
        <v>45</v>
      </c>
      <c r="G12" s="4" t="s">
        <v>55</v>
      </c>
      <c r="I12" s="4" t="s">
        <v>56</v>
      </c>
      <c r="K12" s="6">
        <v>0</v>
      </c>
      <c r="M12" s="6">
        <v>0</v>
      </c>
      <c r="O12" s="6">
        <v>125500</v>
      </c>
      <c r="Q12" s="6">
        <v>87910932286</v>
      </c>
      <c r="S12" s="6">
        <v>99352889024</v>
      </c>
      <c r="U12" s="6">
        <v>0</v>
      </c>
      <c r="W12" s="6">
        <v>0</v>
      </c>
      <c r="Y12" s="6">
        <v>0</v>
      </c>
      <c r="AA12" s="6">
        <v>0</v>
      </c>
      <c r="AC12" s="6">
        <v>125500</v>
      </c>
      <c r="AE12" s="6">
        <v>818760</v>
      </c>
      <c r="AG12" s="6">
        <v>87910932286</v>
      </c>
      <c r="AI12" s="6">
        <v>102735755768</v>
      </c>
      <c r="AK12" s="24">
        <v>0.39818899846281436</v>
      </c>
      <c r="AM12" s="18"/>
    </row>
    <row r="13" spans="1:39" ht="18.75" x14ac:dyDescent="0.45">
      <c r="A13" s="2" t="s">
        <v>57</v>
      </c>
      <c r="C13" s="4" t="s">
        <v>45</v>
      </c>
      <c r="E13" s="4" t="s">
        <v>45</v>
      </c>
      <c r="G13" s="4" t="s">
        <v>58</v>
      </c>
      <c r="I13" s="4" t="s">
        <v>59</v>
      </c>
      <c r="K13" s="6">
        <v>0</v>
      </c>
      <c r="M13" s="6">
        <v>0</v>
      </c>
      <c r="O13" s="6">
        <v>45170</v>
      </c>
      <c r="Q13" s="6">
        <v>28868798627</v>
      </c>
      <c r="S13" s="6">
        <v>30258414668</v>
      </c>
      <c r="U13" s="6">
        <v>0</v>
      </c>
      <c r="W13" s="6">
        <v>0</v>
      </c>
      <c r="Y13" s="6">
        <v>0</v>
      </c>
      <c r="AA13" s="6">
        <v>0</v>
      </c>
      <c r="AC13" s="6">
        <v>45170</v>
      </c>
      <c r="AE13" s="6">
        <v>705500</v>
      </c>
      <c r="AG13" s="6">
        <v>28868798627</v>
      </c>
      <c r="AI13" s="6">
        <v>31861659027</v>
      </c>
      <c r="AK13" s="24">
        <v>0.12349120325716761</v>
      </c>
      <c r="AM13" s="18"/>
    </row>
    <row r="14" spans="1:39" ht="18.75" x14ac:dyDescent="0.45">
      <c r="A14" s="2" t="s">
        <v>60</v>
      </c>
      <c r="C14" s="4" t="s">
        <v>45</v>
      </c>
      <c r="E14" s="4" t="s">
        <v>45</v>
      </c>
      <c r="G14" s="4" t="s">
        <v>61</v>
      </c>
      <c r="I14" s="4" t="s">
        <v>62</v>
      </c>
      <c r="K14" s="6">
        <v>0</v>
      </c>
      <c r="M14" s="6">
        <v>0</v>
      </c>
      <c r="O14" s="6">
        <v>38458</v>
      </c>
      <c r="Q14" s="6">
        <v>25246565100</v>
      </c>
      <c r="S14" s="6">
        <v>27498484444</v>
      </c>
      <c r="U14" s="6">
        <v>0</v>
      </c>
      <c r="W14" s="6">
        <v>0</v>
      </c>
      <c r="Y14" s="6">
        <v>0</v>
      </c>
      <c r="AA14" s="6">
        <v>0</v>
      </c>
      <c r="AC14" s="6">
        <v>38458</v>
      </c>
      <c r="AE14" s="6">
        <v>752000</v>
      </c>
      <c r="AG14" s="6">
        <v>25246565100</v>
      </c>
      <c r="AI14" s="6">
        <v>28915174174</v>
      </c>
      <c r="AK14" s="24">
        <v>0.11207105217314389</v>
      </c>
      <c r="AM14" s="18"/>
    </row>
    <row r="15" spans="1:39" ht="18.75" x14ac:dyDescent="0.45">
      <c r="A15" s="2" t="s">
        <v>63</v>
      </c>
      <c r="C15" s="4" t="s">
        <v>45</v>
      </c>
      <c r="E15" s="4" t="s">
        <v>45</v>
      </c>
      <c r="G15" s="4" t="s">
        <v>64</v>
      </c>
      <c r="I15" s="4" t="s">
        <v>65</v>
      </c>
      <c r="K15" s="6">
        <v>18.5</v>
      </c>
      <c r="M15" s="6">
        <v>18.5</v>
      </c>
      <c r="O15" s="6">
        <v>100</v>
      </c>
      <c r="Q15" s="6">
        <v>103528759</v>
      </c>
      <c r="S15" s="6">
        <v>100981693</v>
      </c>
      <c r="U15" s="6">
        <v>0</v>
      </c>
      <c r="W15" s="6">
        <v>0</v>
      </c>
      <c r="Y15" s="6">
        <v>0</v>
      </c>
      <c r="AA15" s="6">
        <v>0</v>
      </c>
      <c r="AC15" s="6">
        <v>100</v>
      </c>
      <c r="AE15" s="6">
        <v>1010000</v>
      </c>
      <c r="AG15" s="6">
        <v>103528759</v>
      </c>
      <c r="AI15" s="6">
        <v>100981693</v>
      </c>
      <c r="AK15" s="24">
        <v>3.9139050370692738E-4</v>
      </c>
      <c r="AM15" s="18"/>
    </row>
    <row r="16" spans="1:39" ht="18.75" x14ac:dyDescent="0.45">
      <c r="A16" s="2" t="s">
        <v>66</v>
      </c>
      <c r="C16" s="4" t="s">
        <v>45</v>
      </c>
      <c r="E16" s="4" t="s">
        <v>45</v>
      </c>
      <c r="G16" s="4" t="s">
        <v>67</v>
      </c>
      <c r="I16" s="4" t="s">
        <v>68</v>
      </c>
      <c r="K16" s="6">
        <v>15</v>
      </c>
      <c r="M16" s="6">
        <v>15</v>
      </c>
      <c r="O16" s="6">
        <v>1300000</v>
      </c>
      <c r="Q16" s="6">
        <v>1232257500000</v>
      </c>
      <c r="S16" s="6">
        <v>1291963189221</v>
      </c>
      <c r="U16" s="6">
        <v>0</v>
      </c>
      <c r="W16" s="6">
        <v>0</v>
      </c>
      <c r="Y16" s="6">
        <v>0</v>
      </c>
      <c r="AA16" s="6">
        <v>0</v>
      </c>
      <c r="AC16" s="6">
        <v>1300000</v>
      </c>
      <c r="AE16" s="6">
        <v>1000000</v>
      </c>
      <c r="AG16" s="6">
        <v>1232257500000</v>
      </c>
      <c r="AI16" s="6">
        <v>1299764375000</v>
      </c>
      <c r="AK16" s="24">
        <v>5.0376995900788639</v>
      </c>
      <c r="AM16" s="18"/>
    </row>
    <row r="17" spans="1:39" ht="18.75" x14ac:dyDescent="0.45">
      <c r="A17" s="2" t="s">
        <v>69</v>
      </c>
      <c r="C17" s="4" t="s">
        <v>45</v>
      </c>
      <c r="E17" s="4" t="s">
        <v>45</v>
      </c>
      <c r="G17" s="4" t="s">
        <v>67</v>
      </c>
      <c r="I17" s="4" t="s">
        <v>70</v>
      </c>
      <c r="K17" s="6">
        <v>15</v>
      </c>
      <c r="M17" s="6">
        <v>15</v>
      </c>
      <c r="O17" s="6">
        <v>1300000</v>
      </c>
      <c r="Q17" s="6">
        <v>1229859000000</v>
      </c>
      <c r="S17" s="6">
        <v>1255832339125</v>
      </c>
      <c r="U17" s="6">
        <v>0</v>
      </c>
      <c r="W17" s="6">
        <v>0</v>
      </c>
      <c r="Y17" s="6">
        <v>0</v>
      </c>
      <c r="AA17" s="6">
        <v>0</v>
      </c>
      <c r="AC17" s="6">
        <v>1300000</v>
      </c>
      <c r="AE17" s="6">
        <v>985471</v>
      </c>
      <c r="AG17" s="6">
        <v>1229859000000</v>
      </c>
      <c r="AI17" s="6">
        <v>1280880098395</v>
      </c>
      <c r="AK17" s="24">
        <v>4.9645068527321854</v>
      </c>
      <c r="AM17" s="18"/>
    </row>
    <row r="18" spans="1:39" ht="18.75" x14ac:dyDescent="0.45">
      <c r="A18" s="2" t="s">
        <v>71</v>
      </c>
      <c r="C18" s="4" t="s">
        <v>45</v>
      </c>
      <c r="E18" s="4" t="s">
        <v>45</v>
      </c>
      <c r="G18" s="4" t="s">
        <v>72</v>
      </c>
      <c r="I18" s="4" t="s">
        <v>73</v>
      </c>
      <c r="K18" s="6">
        <v>17</v>
      </c>
      <c r="M18" s="6">
        <v>17</v>
      </c>
      <c r="O18" s="6">
        <v>1596900</v>
      </c>
      <c r="Q18" s="6">
        <v>1495778519937</v>
      </c>
      <c r="S18" s="6">
        <v>1582036700666</v>
      </c>
      <c r="U18" s="6">
        <v>0</v>
      </c>
      <c r="W18" s="6">
        <v>0</v>
      </c>
      <c r="Y18" s="6">
        <v>0</v>
      </c>
      <c r="AA18" s="6">
        <v>0</v>
      </c>
      <c r="AC18" s="6">
        <v>1596900</v>
      </c>
      <c r="AE18" s="6">
        <v>1000000</v>
      </c>
      <c r="AG18" s="6">
        <v>1495778519937</v>
      </c>
      <c r="AI18" s="6">
        <v>1596610561875</v>
      </c>
      <c r="AK18" s="24">
        <v>6.1882326733822595</v>
      </c>
      <c r="AM18" s="18"/>
    </row>
    <row r="19" spans="1:39" ht="18.75" x14ac:dyDescent="0.45">
      <c r="A19" s="2" t="s">
        <v>74</v>
      </c>
      <c r="C19" s="4" t="s">
        <v>45</v>
      </c>
      <c r="E19" s="4" t="s">
        <v>45</v>
      </c>
      <c r="G19" s="4" t="s">
        <v>75</v>
      </c>
      <c r="I19" s="4" t="s">
        <v>76</v>
      </c>
      <c r="K19" s="6">
        <v>15</v>
      </c>
      <c r="M19" s="6">
        <v>15</v>
      </c>
      <c r="O19" s="6">
        <v>1000</v>
      </c>
      <c r="Q19" s="6">
        <v>980177625</v>
      </c>
      <c r="S19" s="6">
        <v>999818750</v>
      </c>
      <c r="U19" s="6">
        <v>0</v>
      </c>
      <c r="W19" s="6">
        <v>0</v>
      </c>
      <c r="Y19" s="6">
        <v>1000</v>
      </c>
      <c r="AA19" s="6">
        <v>1000000000</v>
      </c>
      <c r="AC19" s="6">
        <v>0</v>
      </c>
      <c r="AE19" s="6">
        <v>0</v>
      </c>
      <c r="AG19" s="6">
        <v>0</v>
      </c>
      <c r="AI19" s="6">
        <v>0</v>
      </c>
      <c r="AK19" s="24">
        <v>0</v>
      </c>
      <c r="AM19" s="18"/>
    </row>
    <row r="20" spans="1:39" ht="18.75" x14ac:dyDescent="0.45">
      <c r="A20" s="2" t="s">
        <v>77</v>
      </c>
      <c r="C20" s="4" t="s">
        <v>45</v>
      </c>
      <c r="E20" s="4" t="s">
        <v>45</v>
      </c>
      <c r="G20" s="4" t="s">
        <v>78</v>
      </c>
      <c r="I20" s="4" t="s">
        <v>79</v>
      </c>
      <c r="K20" s="6">
        <v>18</v>
      </c>
      <c r="M20" s="6">
        <v>18</v>
      </c>
      <c r="O20" s="6">
        <v>4100</v>
      </c>
      <c r="Q20" s="6">
        <v>3775684218</v>
      </c>
      <c r="S20" s="6">
        <v>3812308893</v>
      </c>
      <c r="U20" s="6">
        <v>0</v>
      </c>
      <c r="W20" s="6">
        <v>0</v>
      </c>
      <c r="Y20" s="6">
        <v>0</v>
      </c>
      <c r="AA20" s="6">
        <v>0</v>
      </c>
      <c r="AC20" s="6">
        <v>4100</v>
      </c>
      <c r="AE20" s="6">
        <v>955000</v>
      </c>
      <c r="AG20" s="6">
        <v>3775684218</v>
      </c>
      <c r="AI20" s="6">
        <v>3914790315</v>
      </c>
      <c r="AK20" s="24">
        <v>1.5173163647542044E-2</v>
      </c>
      <c r="AM20" s="18"/>
    </row>
    <row r="21" spans="1:39" ht="18.75" x14ac:dyDescent="0.45">
      <c r="A21" s="2" t="s">
        <v>80</v>
      </c>
      <c r="C21" s="4" t="s">
        <v>45</v>
      </c>
      <c r="E21" s="4" t="s">
        <v>45</v>
      </c>
      <c r="G21" s="4" t="s">
        <v>81</v>
      </c>
      <c r="I21" s="4" t="s">
        <v>82</v>
      </c>
      <c r="K21" s="6">
        <v>17</v>
      </c>
      <c r="M21" s="6">
        <v>17</v>
      </c>
      <c r="O21" s="6">
        <v>3200000</v>
      </c>
      <c r="Q21" s="6">
        <v>2945504000000</v>
      </c>
      <c r="S21" s="6">
        <v>2946653022320</v>
      </c>
      <c r="U21" s="6">
        <v>0</v>
      </c>
      <c r="W21" s="6">
        <v>0</v>
      </c>
      <c r="Y21" s="6">
        <v>0</v>
      </c>
      <c r="AA21" s="6">
        <v>0</v>
      </c>
      <c r="AC21" s="6">
        <v>3200000</v>
      </c>
      <c r="AE21" s="6">
        <v>923251</v>
      </c>
      <c r="AG21" s="6">
        <v>2945504000000</v>
      </c>
      <c r="AI21" s="6">
        <v>2953867714420</v>
      </c>
      <c r="AK21" s="24">
        <v>11.44876599197514</v>
      </c>
      <c r="AM21" s="18"/>
    </row>
    <row r="22" spans="1:39" ht="18.75" x14ac:dyDescent="0.45">
      <c r="A22" s="2" t="s">
        <v>83</v>
      </c>
      <c r="C22" s="4" t="s">
        <v>45</v>
      </c>
      <c r="E22" s="4" t="s">
        <v>45</v>
      </c>
      <c r="G22" s="4" t="s">
        <v>84</v>
      </c>
      <c r="I22" s="4" t="s">
        <v>85</v>
      </c>
      <c r="K22" s="6">
        <v>16</v>
      </c>
      <c r="M22" s="6">
        <v>16</v>
      </c>
      <c r="O22" s="6">
        <v>539300</v>
      </c>
      <c r="Q22" s="6">
        <v>500412395579</v>
      </c>
      <c r="S22" s="6">
        <v>532466537344</v>
      </c>
      <c r="U22" s="6">
        <v>0</v>
      </c>
      <c r="W22" s="6">
        <v>0</v>
      </c>
      <c r="Y22" s="6">
        <v>0</v>
      </c>
      <c r="AA22" s="6">
        <v>0</v>
      </c>
      <c r="AC22" s="6">
        <v>539300</v>
      </c>
      <c r="AE22" s="6">
        <v>990910</v>
      </c>
      <c r="AG22" s="6">
        <v>500412395579</v>
      </c>
      <c r="AI22" s="6">
        <v>534300903405</v>
      </c>
      <c r="AK22" s="24">
        <v>2.0708733781552793</v>
      </c>
      <c r="AM22" s="18"/>
    </row>
    <row r="23" spans="1:39" ht="18.75" x14ac:dyDescent="0.45">
      <c r="A23" s="2" t="s">
        <v>86</v>
      </c>
      <c r="C23" s="4" t="s">
        <v>45</v>
      </c>
      <c r="E23" s="4" t="s">
        <v>45</v>
      </c>
      <c r="G23" s="4" t="s">
        <v>87</v>
      </c>
      <c r="I23" s="4" t="s">
        <v>88</v>
      </c>
      <c r="K23" s="6">
        <v>18</v>
      </c>
      <c r="M23" s="6">
        <v>18</v>
      </c>
      <c r="O23" s="6">
        <v>1500</v>
      </c>
      <c r="Q23" s="6">
        <v>1466265712</v>
      </c>
      <c r="S23" s="6">
        <v>1499726625</v>
      </c>
      <c r="U23" s="6">
        <v>0</v>
      </c>
      <c r="W23" s="6">
        <v>0</v>
      </c>
      <c r="Y23" s="6">
        <v>0</v>
      </c>
      <c r="AA23" s="6">
        <v>0</v>
      </c>
      <c r="AC23" s="6">
        <v>1500</v>
      </c>
      <c r="AE23" s="6">
        <v>999999</v>
      </c>
      <c r="AG23" s="6">
        <v>1466265712</v>
      </c>
      <c r="AI23" s="6">
        <v>1499726625</v>
      </c>
      <c r="AK23" s="24">
        <v>5.8127244824607979E-3</v>
      </c>
      <c r="AM23" s="18"/>
    </row>
    <row r="24" spans="1:39" ht="18.75" x14ac:dyDescent="0.45">
      <c r="A24" s="2" t="s">
        <v>89</v>
      </c>
      <c r="C24" s="4" t="s">
        <v>45</v>
      </c>
      <c r="E24" s="4" t="s">
        <v>45</v>
      </c>
      <c r="G24" s="4" t="s">
        <v>90</v>
      </c>
      <c r="I24" s="4" t="s">
        <v>91</v>
      </c>
      <c r="K24" s="6">
        <v>19</v>
      </c>
      <c r="M24" s="6">
        <v>19</v>
      </c>
      <c r="O24" s="6">
        <v>336280</v>
      </c>
      <c r="Q24" s="6">
        <v>296887585188</v>
      </c>
      <c r="S24" s="6">
        <v>337621418904</v>
      </c>
      <c r="U24" s="6">
        <v>0</v>
      </c>
      <c r="W24" s="6">
        <v>0</v>
      </c>
      <c r="Y24" s="6">
        <v>0</v>
      </c>
      <c r="AA24" s="6">
        <v>0</v>
      </c>
      <c r="AC24" s="6">
        <v>336280</v>
      </c>
      <c r="AE24" s="6">
        <v>998540</v>
      </c>
      <c r="AG24" s="6">
        <v>296887585188</v>
      </c>
      <c r="AI24" s="6">
        <v>335728169438</v>
      </c>
      <c r="AK24" s="24">
        <v>1.3012340498682617</v>
      </c>
      <c r="AM24" s="18"/>
    </row>
    <row r="25" spans="1:39" ht="18.75" x14ac:dyDescent="0.45">
      <c r="A25" s="2" t="s">
        <v>92</v>
      </c>
      <c r="C25" s="4" t="s">
        <v>45</v>
      </c>
      <c r="E25" s="4" t="s">
        <v>45</v>
      </c>
      <c r="G25" s="4" t="s">
        <v>93</v>
      </c>
      <c r="I25" s="4" t="s">
        <v>94</v>
      </c>
      <c r="K25" s="6">
        <v>18</v>
      </c>
      <c r="M25" s="6">
        <v>18</v>
      </c>
      <c r="O25" s="6">
        <v>1839750</v>
      </c>
      <c r="Q25" s="6">
        <v>499999896000</v>
      </c>
      <c r="S25" s="6">
        <v>592479251644</v>
      </c>
      <c r="U25" s="6">
        <v>0</v>
      </c>
      <c r="W25" s="6">
        <v>0</v>
      </c>
      <c r="Y25" s="6">
        <v>0</v>
      </c>
      <c r="AA25" s="6">
        <v>0</v>
      </c>
      <c r="AC25" s="6">
        <v>1839750</v>
      </c>
      <c r="AE25" s="6">
        <v>320256</v>
      </c>
      <c r="AG25" s="6">
        <v>499999896000</v>
      </c>
      <c r="AI25" s="6">
        <v>588763812542</v>
      </c>
      <c r="AK25" s="24">
        <v>2.2819637729308453</v>
      </c>
      <c r="AM25" s="18"/>
    </row>
    <row r="26" spans="1:39" ht="18.75" x14ac:dyDescent="0.45">
      <c r="A26" s="2" t="s">
        <v>95</v>
      </c>
      <c r="C26" s="4" t="s">
        <v>45</v>
      </c>
      <c r="E26" s="4" t="s">
        <v>45</v>
      </c>
      <c r="G26" s="4" t="s">
        <v>96</v>
      </c>
      <c r="I26" s="4" t="s">
        <v>97</v>
      </c>
      <c r="K26" s="6">
        <v>0</v>
      </c>
      <c r="M26" s="6">
        <v>0</v>
      </c>
      <c r="O26" s="6">
        <v>200</v>
      </c>
      <c r="Q26" s="6">
        <v>396287100</v>
      </c>
      <c r="S26" s="6">
        <v>402659260</v>
      </c>
      <c r="U26" s="6">
        <v>0</v>
      </c>
      <c r="W26" s="6">
        <v>0</v>
      </c>
      <c r="Y26" s="6">
        <v>0</v>
      </c>
      <c r="AA26" s="6">
        <v>0</v>
      </c>
      <c r="AC26" s="6">
        <v>200</v>
      </c>
      <c r="AE26" s="6">
        <v>2039745</v>
      </c>
      <c r="AG26" s="6">
        <v>396287100</v>
      </c>
      <c r="AI26" s="6">
        <v>407653236</v>
      </c>
      <c r="AK26" s="24">
        <v>1.5800052527917012E-3</v>
      </c>
      <c r="AM26" s="18"/>
    </row>
    <row r="27" spans="1:39" ht="18.75" x14ac:dyDescent="0.45">
      <c r="A27" s="2" t="s">
        <v>98</v>
      </c>
      <c r="C27" s="4" t="s">
        <v>45</v>
      </c>
      <c r="E27" s="4" t="s">
        <v>45</v>
      </c>
      <c r="G27" s="4" t="s">
        <v>99</v>
      </c>
      <c r="I27" s="4" t="s">
        <v>100</v>
      </c>
      <c r="K27" s="6">
        <v>0</v>
      </c>
      <c r="M27" s="6">
        <v>0</v>
      </c>
      <c r="O27" s="6">
        <v>0</v>
      </c>
      <c r="Q27" s="6">
        <v>0</v>
      </c>
      <c r="S27" s="6">
        <v>0</v>
      </c>
      <c r="U27" s="6">
        <v>173000</v>
      </c>
      <c r="W27" s="6">
        <v>92056560312</v>
      </c>
      <c r="Y27" s="6">
        <v>0</v>
      </c>
      <c r="AA27" s="6">
        <v>0</v>
      </c>
      <c r="AC27" s="6">
        <v>173000</v>
      </c>
      <c r="AE27" s="6">
        <v>535900</v>
      </c>
      <c r="AG27" s="6">
        <v>92056560312</v>
      </c>
      <c r="AI27" s="6">
        <v>92693896185</v>
      </c>
      <c r="AK27" s="24">
        <v>0.35926819644828878</v>
      </c>
      <c r="AM27" s="18"/>
    </row>
    <row r="28" spans="1:39" ht="18.75" x14ac:dyDescent="0.45">
      <c r="A28" s="2" t="s">
        <v>101</v>
      </c>
      <c r="C28" s="4" t="s">
        <v>45</v>
      </c>
      <c r="E28" s="4" t="s">
        <v>45</v>
      </c>
      <c r="G28" s="4" t="s">
        <v>102</v>
      </c>
      <c r="I28" s="4" t="s">
        <v>103</v>
      </c>
      <c r="K28" s="6">
        <v>18</v>
      </c>
      <c r="M28" s="6">
        <v>18</v>
      </c>
      <c r="O28" s="6">
        <v>0</v>
      </c>
      <c r="Q28" s="6">
        <v>0</v>
      </c>
      <c r="S28" s="6">
        <v>0</v>
      </c>
      <c r="U28" s="6">
        <v>2500000</v>
      </c>
      <c r="W28" s="6">
        <v>2500000000000</v>
      </c>
      <c r="Y28" s="6">
        <v>0</v>
      </c>
      <c r="AA28" s="6">
        <v>0</v>
      </c>
      <c r="AC28" s="6">
        <v>2500000</v>
      </c>
      <c r="AE28" s="6">
        <v>1000000</v>
      </c>
      <c r="AG28" s="6">
        <v>2500000000000</v>
      </c>
      <c r="AI28" s="6">
        <v>2499546875000</v>
      </c>
      <c r="AK28" s="24">
        <v>9.6878838270747369</v>
      </c>
      <c r="AM28" s="18"/>
    </row>
    <row r="29" spans="1:39" ht="18.75" x14ac:dyDescent="0.45">
      <c r="A29" s="2" t="s">
        <v>104</v>
      </c>
      <c r="C29" s="4" t="s">
        <v>45</v>
      </c>
      <c r="E29" s="4" t="s">
        <v>45</v>
      </c>
      <c r="G29" s="4" t="s">
        <v>105</v>
      </c>
      <c r="I29" s="4" t="s">
        <v>106</v>
      </c>
      <c r="K29" s="6">
        <v>0</v>
      </c>
      <c r="M29" s="6">
        <v>0</v>
      </c>
      <c r="O29" s="6">
        <v>0</v>
      </c>
      <c r="Q29" s="6">
        <v>0</v>
      </c>
      <c r="S29" s="6">
        <v>0</v>
      </c>
      <c r="U29" s="6">
        <v>17203</v>
      </c>
      <c r="W29" s="6">
        <v>15440447428</v>
      </c>
      <c r="Y29" s="6">
        <v>0</v>
      </c>
      <c r="AA29" s="6">
        <v>0</v>
      </c>
      <c r="AC29" s="6">
        <v>17203</v>
      </c>
      <c r="AE29" s="6">
        <v>915000</v>
      </c>
      <c r="AG29" s="6">
        <v>15440447428</v>
      </c>
      <c r="AI29" s="6">
        <v>15737891989</v>
      </c>
      <c r="AK29" s="24">
        <v>6.099780356088829E-2</v>
      </c>
      <c r="AM29" s="18"/>
    </row>
    <row r="30" spans="1:39" ht="18.75" x14ac:dyDescent="0.45">
      <c r="A30" s="2" t="s">
        <v>107</v>
      </c>
      <c r="C30" s="4" t="s">
        <v>45</v>
      </c>
      <c r="E30" s="4" t="s">
        <v>45</v>
      </c>
      <c r="G30" s="4" t="s">
        <v>108</v>
      </c>
      <c r="I30" s="4" t="s">
        <v>109</v>
      </c>
      <c r="K30" s="6">
        <v>0</v>
      </c>
      <c r="M30" s="6">
        <v>0</v>
      </c>
      <c r="O30" s="6">
        <v>0</v>
      </c>
      <c r="Q30" s="6">
        <v>0</v>
      </c>
      <c r="S30" s="6">
        <v>0</v>
      </c>
      <c r="U30" s="6">
        <v>20000</v>
      </c>
      <c r="W30" s="6">
        <v>17279920087</v>
      </c>
      <c r="Y30" s="6">
        <v>0</v>
      </c>
      <c r="AA30" s="6">
        <v>0</v>
      </c>
      <c r="AC30" s="6">
        <v>20000</v>
      </c>
      <c r="AE30" s="6">
        <v>875000</v>
      </c>
      <c r="AG30" s="6">
        <v>17279920087</v>
      </c>
      <c r="AI30" s="6">
        <v>17496828124</v>
      </c>
      <c r="AK30" s="24">
        <v>6.7815186789523169E-2</v>
      </c>
      <c r="AM30" s="18"/>
    </row>
    <row r="31" spans="1:39" ht="18.75" x14ac:dyDescent="0.45">
      <c r="A31" s="2" t="s">
        <v>110</v>
      </c>
      <c r="C31" s="4" t="s">
        <v>111</v>
      </c>
      <c r="E31" s="4" t="s">
        <v>111</v>
      </c>
      <c r="G31" s="4" t="s">
        <v>112</v>
      </c>
      <c r="I31" s="4" t="s">
        <v>113</v>
      </c>
      <c r="K31" s="6">
        <v>18</v>
      </c>
      <c r="M31" s="6">
        <v>18</v>
      </c>
      <c r="O31" s="6">
        <v>1999000</v>
      </c>
      <c r="Q31" s="6">
        <v>1999000000000</v>
      </c>
      <c r="S31" s="6">
        <v>1999000000000</v>
      </c>
      <c r="U31" s="6">
        <v>0</v>
      </c>
      <c r="W31" s="6">
        <v>0</v>
      </c>
      <c r="Y31" s="6">
        <v>0</v>
      </c>
      <c r="AA31" s="6">
        <v>0</v>
      </c>
      <c r="AC31" s="6">
        <v>1999000</v>
      </c>
      <c r="AE31" s="6">
        <v>1000000</v>
      </c>
      <c r="AG31" s="6">
        <v>1999000000000</v>
      </c>
      <c r="AI31" s="6">
        <v>1999000000000</v>
      </c>
      <c r="AK31" s="24">
        <v>7.7478362034408343</v>
      </c>
      <c r="AM31" s="18"/>
    </row>
    <row r="32" spans="1:39" ht="18.75" x14ac:dyDescent="0.45">
      <c r="A32" s="2" t="s">
        <v>114</v>
      </c>
      <c r="C32" s="4" t="s">
        <v>111</v>
      </c>
      <c r="E32" s="4" t="s">
        <v>111</v>
      </c>
      <c r="G32" s="4" t="s">
        <v>115</v>
      </c>
      <c r="I32" s="4" t="s">
        <v>116</v>
      </c>
      <c r="K32" s="6">
        <v>18</v>
      </c>
      <c r="M32" s="6">
        <v>18</v>
      </c>
      <c r="O32" s="6">
        <v>1999999</v>
      </c>
      <c r="Q32" s="6">
        <v>1999999000000</v>
      </c>
      <c r="S32" s="6">
        <v>1999999000000</v>
      </c>
      <c r="U32" s="6">
        <v>0</v>
      </c>
      <c r="W32" s="6">
        <v>0</v>
      </c>
      <c r="Y32" s="6">
        <v>0</v>
      </c>
      <c r="AA32" s="6">
        <v>0</v>
      </c>
      <c r="AC32" s="6">
        <v>1999999</v>
      </c>
      <c r="AE32" s="6">
        <v>1000000</v>
      </c>
      <c r="AG32" s="6">
        <v>1999999000000</v>
      </c>
      <c r="AI32" s="6">
        <v>1999999000000</v>
      </c>
      <c r="AK32" s="24">
        <v>7.7517081836145394</v>
      </c>
      <c r="AM32" s="18"/>
    </row>
    <row r="33" spans="15:37" ht="18.75" thickBot="1" x14ac:dyDescent="0.45">
      <c r="O33" s="7">
        <f>SUM(O9:O32)</f>
        <v>14813534</v>
      </c>
      <c r="Q33" s="7">
        <f>SUM(Q9:Q32)</f>
        <v>12697298151957</v>
      </c>
      <c r="S33" s="7">
        <f>SUM(S9:S32)</f>
        <v>13072314933764</v>
      </c>
      <c r="U33" s="7">
        <f>SUM(U9:U32)</f>
        <v>2710203</v>
      </c>
      <c r="W33" s="7">
        <f>SUM(W9:W32)</f>
        <v>2624776927827</v>
      </c>
      <c r="Y33" s="7">
        <f>SUM(Y9:Y32)</f>
        <v>1000</v>
      </c>
      <c r="AA33" s="7">
        <f>SUM(AA9:AA32)</f>
        <v>1000000000</v>
      </c>
      <c r="AC33" s="7">
        <f>SUM(AC9:AC32)</f>
        <v>17522737</v>
      </c>
      <c r="AE33" s="12"/>
      <c r="AG33" s="7">
        <f>SUM(AG9:AG32)</f>
        <v>15321094902159</v>
      </c>
      <c r="AI33" s="7">
        <f>SUM(AI9:AI32)</f>
        <v>15763470512303</v>
      </c>
      <c r="AK33" s="30">
        <f>SUM(AK9:AK32)</f>
        <v>61.096942234667807</v>
      </c>
    </row>
    <row r="34" spans="15:37" ht="18.75" thickTop="1" x14ac:dyDescent="0.4"/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4"/>
  <sheetViews>
    <sheetView rightToLeft="1" topLeftCell="A4" workbookViewId="0">
      <selection activeCell="K12" sqref="K12"/>
    </sheetView>
  </sheetViews>
  <sheetFormatPr defaultRowHeight="18" x14ac:dyDescent="0.4"/>
  <cols>
    <col min="1" max="1" width="31.14062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27.75" x14ac:dyDescent="0.4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27.75" x14ac:dyDescent="0.4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6" spans="1:12" ht="27.75" x14ac:dyDescent="0.4">
      <c r="A6" s="39" t="s">
        <v>3</v>
      </c>
      <c r="C6" s="37" t="s">
        <v>6</v>
      </c>
      <c r="D6" s="37" t="s">
        <v>6</v>
      </c>
      <c r="E6" s="37" t="s">
        <v>6</v>
      </c>
      <c r="F6" s="37" t="s">
        <v>6</v>
      </c>
      <c r="G6" s="37" t="s">
        <v>6</v>
      </c>
      <c r="H6" s="37" t="s">
        <v>6</v>
      </c>
      <c r="I6" s="37" t="s">
        <v>6</v>
      </c>
      <c r="J6" s="37" t="s">
        <v>6</v>
      </c>
      <c r="K6" s="37" t="s">
        <v>6</v>
      </c>
      <c r="L6" s="37" t="s">
        <v>6</v>
      </c>
    </row>
    <row r="7" spans="1:12" ht="27.75" x14ac:dyDescent="0.4">
      <c r="A7" s="36" t="s">
        <v>3</v>
      </c>
      <c r="C7" s="19" t="s">
        <v>7</v>
      </c>
      <c r="E7" s="19" t="s">
        <v>117</v>
      </c>
      <c r="G7" s="19" t="s">
        <v>118</v>
      </c>
      <c r="I7" s="19" t="s">
        <v>119</v>
      </c>
      <c r="K7" s="36" t="s">
        <v>120</v>
      </c>
    </row>
    <row r="8" spans="1:12" ht="18.75" x14ac:dyDescent="0.45">
      <c r="A8" s="2" t="s">
        <v>69</v>
      </c>
      <c r="C8" s="6">
        <v>1300000</v>
      </c>
      <c r="D8" s="4"/>
      <c r="E8" s="6">
        <v>990000</v>
      </c>
      <c r="F8" s="4"/>
      <c r="G8" s="6">
        <v>985471</v>
      </c>
      <c r="H8" s="4"/>
      <c r="I8" s="4" t="s">
        <v>121</v>
      </c>
      <c r="J8" s="4"/>
      <c r="K8" s="6">
        <v>1281112300000</v>
      </c>
    </row>
    <row r="9" spans="1:12" ht="18.75" x14ac:dyDescent="0.45">
      <c r="A9" s="2" t="s">
        <v>66</v>
      </c>
      <c r="C9" s="6">
        <v>1300000</v>
      </c>
      <c r="D9" s="4"/>
      <c r="E9" s="6">
        <v>981900</v>
      </c>
      <c r="F9" s="4"/>
      <c r="G9" s="6">
        <v>1000000</v>
      </c>
      <c r="H9" s="4"/>
      <c r="I9" s="4" t="s">
        <v>122</v>
      </c>
      <c r="J9" s="4"/>
      <c r="K9" s="6">
        <v>1300000000000</v>
      </c>
    </row>
    <row r="10" spans="1:12" ht="18.75" x14ac:dyDescent="0.45">
      <c r="A10" s="2" t="s">
        <v>71</v>
      </c>
      <c r="C10" s="6">
        <v>1596900</v>
      </c>
      <c r="D10" s="4"/>
      <c r="E10" s="6">
        <v>955000</v>
      </c>
      <c r="F10" s="4"/>
      <c r="G10" s="6">
        <v>1000000</v>
      </c>
      <c r="H10" s="4"/>
      <c r="I10" s="4" t="s">
        <v>123</v>
      </c>
      <c r="J10" s="4"/>
      <c r="K10" s="6">
        <v>1596900000000</v>
      </c>
    </row>
    <row r="11" spans="1:12" ht="18.75" x14ac:dyDescent="0.45">
      <c r="A11" s="2" t="s">
        <v>95</v>
      </c>
      <c r="C11" s="6">
        <v>200</v>
      </c>
      <c r="D11" s="4"/>
      <c r="E11" s="6">
        <v>1980000</v>
      </c>
      <c r="F11" s="4"/>
      <c r="G11" s="6">
        <v>2039745</v>
      </c>
      <c r="H11" s="4"/>
      <c r="I11" s="4" t="s">
        <v>124</v>
      </c>
      <c r="J11" s="4"/>
      <c r="K11" s="6">
        <v>407949000</v>
      </c>
    </row>
    <row r="12" spans="1:12" ht="18.75" x14ac:dyDescent="0.45">
      <c r="A12" s="2" t="s">
        <v>80</v>
      </c>
      <c r="C12" s="6">
        <v>3200000</v>
      </c>
      <c r="D12" s="4"/>
      <c r="E12" s="6">
        <v>921000</v>
      </c>
      <c r="F12" s="4"/>
      <c r="G12" s="6">
        <v>923251</v>
      </c>
      <c r="H12" s="4"/>
      <c r="I12" s="4" t="s">
        <v>22</v>
      </c>
      <c r="J12" s="4"/>
      <c r="K12" s="6">
        <v>2954403200000</v>
      </c>
    </row>
    <row r="13" spans="1:12" ht="18.75" thickBot="1" x14ac:dyDescent="0.45">
      <c r="C13" s="7">
        <f>SUM(C8:C12)</f>
        <v>7397100</v>
      </c>
      <c r="K13" s="7">
        <f>SUM(K8:K12)</f>
        <v>7132823449000</v>
      </c>
    </row>
    <row r="14" spans="1:12" ht="18.75" thickTop="1" x14ac:dyDescent="0.4"/>
  </sheetData>
  <mergeCells count="6">
    <mergeCell ref="A2:L2"/>
    <mergeCell ref="A3:L3"/>
    <mergeCell ref="A4:L4"/>
    <mergeCell ref="K7"/>
    <mergeCell ref="C6:L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9"/>
  <sheetViews>
    <sheetView rightToLeft="1" workbookViewId="0">
      <selection activeCell="Q8" sqref="Q8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1:31" ht="27.75" x14ac:dyDescent="0.4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4" spans="1:31" ht="27.75" x14ac:dyDescent="0.4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</row>
    <row r="6" spans="1:31" ht="27.75" x14ac:dyDescent="0.4">
      <c r="A6" s="36" t="s">
        <v>125</v>
      </c>
      <c r="B6" s="36" t="s">
        <v>125</v>
      </c>
      <c r="C6" s="36" t="s">
        <v>125</v>
      </c>
      <c r="D6" s="36" t="s">
        <v>125</v>
      </c>
      <c r="E6" s="36" t="s">
        <v>125</v>
      </c>
      <c r="F6" s="36" t="s">
        <v>125</v>
      </c>
      <c r="G6" s="36" t="s">
        <v>125</v>
      </c>
      <c r="H6" s="36" t="s">
        <v>125</v>
      </c>
      <c r="I6" s="36" t="s">
        <v>125</v>
      </c>
      <c r="K6" s="36" t="s">
        <v>4</v>
      </c>
      <c r="L6" s="36" t="s">
        <v>4</v>
      </c>
      <c r="M6" s="36" t="s">
        <v>4</v>
      </c>
      <c r="N6" s="36" t="s">
        <v>4</v>
      </c>
      <c r="O6" s="36" t="s">
        <v>4</v>
      </c>
      <c r="Q6" s="36" t="s">
        <v>5</v>
      </c>
      <c r="R6" s="36" t="s">
        <v>5</v>
      </c>
      <c r="S6" s="36" t="s">
        <v>5</v>
      </c>
      <c r="T6" s="36" t="s">
        <v>5</v>
      </c>
      <c r="U6" s="36" t="s">
        <v>5</v>
      </c>
      <c r="V6" s="36" t="s">
        <v>5</v>
      </c>
      <c r="W6" s="36" t="s">
        <v>5</v>
      </c>
      <c r="Y6" s="36" t="s">
        <v>6</v>
      </c>
      <c r="Z6" s="36" t="s">
        <v>6</v>
      </c>
      <c r="AA6" s="36" t="s">
        <v>6</v>
      </c>
      <c r="AB6" s="36" t="s">
        <v>6</v>
      </c>
      <c r="AC6" s="36" t="s">
        <v>6</v>
      </c>
      <c r="AD6" s="36" t="s">
        <v>6</v>
      </c>
      <c r="AE6" s="36" t="s">
        <v>6</v>
      </c>
    </row>
    <row r="7" spans="1:31" ht="27.75" x14ac:dyDescent="0.4">
      <c r="A7" s="35" t="s">
        <v>126</v>
      </c>
      <c r="C7" s="35" t="s">
        <v>41</v>
      </c>
      <c r="E7" s="35" t="s">
        <v>42</v>
      </c>
      <c r="G7" s="35" t="s">
        <v>127</v>
      </c>
      <c r="I7" s="35" t="s">
        <v>39</v>
      </c>
      <c r="K7" s="35" t="s">
        <v>7</v>
      </c>
      <c r="M7" s="35" t="s">
        <v>8</v>
      </c>
      <c r="O7" s="35" t="s">
        <v>9</v>
      </c>
      <c r="Q7" s="38" t="s">
        <v>10</v>
      </c>
      <c r="R7" s="38" t="s">
        <v>10</v>
      </c>
      <c r="S7" s="38" t="s">
        <v>10</v>
      </c>
      <c r="U7" s="38" t="s">
        <v>11</v>
      </c>
      <c r="V7" s="38" t="s">
        <v>11</v>
      </c>
      <c r="W7" s="38" t="s">
        <v>11</v>
      </c>
      <c r="Y7" s="35" t="s">
        <v>7</v>
      </c>
      <c r="AA7" s="35" t="s">
        <v>8</v>
      </c>
      <c r="AC7" s="35" t="s">
        <v>9</v>
      </c>
      <c r="AE7" s="35" t="s">
        <v>128</v>
      </c>
    </row>
    <row r="8" spans="1:31" ht="27.75" x14ac:dyDescent="0.4">
      <c r="A8" s="36" t="s">
        <v>126</v>
      </c>
      <c r="C8" s="36" t="s">
        <v>41</v>
      </c>
      <c r="E8" s="36" t="s">
        <v>42</v>
      </c>
      <c r="G8" s="36" t="s">
        <v>127</v>
      </c>
      <c r="I8" s="36" t="s">
        <v>39</v>
      </c>
      <c r="K8" s="36" t="s">
        <v>7</v>
      </c>
      <c r="M8" s="36" t="s">
        <v>8</v>
      </c>
      <c r="O8" s="36" t="s">
        <v>9</v>
      </c>
      <c r="Q8" s="38" t="s">
        <v>7</v>
      </c>
      <c r="S8" s="38" t="s">
        <v>8</v>
      </c>
      <c r="U8" s="38" t="s">
        <v>7</v>
      </c>
      <c r="W8" s="38" t="s">
        <v>14</v>
      </c>
      <c r="Y8" s="36" t="s">
        <v>7</v>
      </c>
      <c r="AA8" s="36" t="s">
        <v>8</v>
      </c>
      <c r="AC8" s="36" t="s">
        <v>9</v>
      </c>
      <c r="AE8" s="36" t="s">
        <v>128</v>
      </c>
    </row>
    <row r="9" spans="1:31" ht="18.75" x14ac:dyDescent="0.45">
      <c r="A9" s="2" t="s">
        <v>129</v>
      </c>
      <c r="C9" s="1" t="s">
        <v>130</v>
      </c>
      <c r="E9" s="3">
        <v>22</v>
      </c>
      <c r="G9" s="3">
        <v>21</v>
      </c>
      <c r="I9" s="1" t="s">
        <v>111</v>
      </c>
      <c r="K9" s="3">
        <v>940000</v>
      </c>
      <c r="M9" s="3">
        <v>940000000000</v>
      </c>
      <c r="O9" s="3">
        <v>940000000000</v>
      </c>
      <c r="Q9" s="3">
        <v>0</v>
      </c>
      <c r="S9" s="3">
        <v>0</v>
      </c>
      <c r="U9" s="3">
        <v>0</v>
      </c>
      <c r="W9" s="3">
        <v>0</v>
      </c>
      <c r="Y9" s="3">
        <v>940000</v>
      </c>
      <c r="AA9" s="3">
        <v>940000000000</v>
      </c>
      <c r="AC9" s="3">
        <v>940000000000</v>
      </c>
      <c r="AE9" s="1" t="s">
        <v>131</v>
      </c>
    </row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33"/>
  <sheetViews>
    <sheetView rightToLeft="1" topLeftCell="A13" workbookViewId="0">
      <selection activeCell="A36" sqref="A36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26.140625" style="5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7.75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1" ht="27.75" x14ac:dyDescent="0.4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1" ht="27.75" x14ac:dyDescent="0.4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6" spans="1:21" ht="27.75" x14ac:dyDescent="0.4">
      <c r="A6" s="39" t="s">
        <v>132</v>
      </c>
      <c r="C6" s="36" t="s">
        <v>133</v>
      </c>
      <c r="D6" s="36" t="s">
        <v>133</v>
      </c>
      <c r="E6" s="36" t="s">
        <v>133</v>
      </c>
      <c r="F6" s="36" t="s">
        <v>133</v>
      </c>
      <c r="G6" s="36" t="s">
        <v>133</v>
      </c>
      <c r="H6" s="36" t="s">
        <v>133</v>
      </c>
      <c r="I6" s="36" t="s">
        <v>133</v>
      </c>
      <c r="K6" s="36" t="s">
        <v>4</v>
      </c>
      <c r="M6" s="36" t="s">
        <v>5</v>
      </c>
      <c r="N6" s="36" t="s">
        <v>5</v>
      </c>
      <c r="O6" s="36" t="s">
        <v>5</v>
      </c>
      <c r="Q6" s="36" t="s">
        <v>6</v>
      </c>
      <c r="R6" s="36" t="s">
        <v>6</v>
      </c>
      <c r="S6" s="36" t="s">
        <v>6</v>
      </c>
    </row>
    <row r="7" spans="1:21" ht="27.75" x14ac:dyDescent="0.4">
      <c r="A7" s="36" t="s">
        <v>132</v>
      </c>
      <c r="C7" s="20" t="s">
        <v>134</v>
      </c>
      <c r="E7" s="20" t="s">
        <v>135</v>
      </c>
      <c r="G7" s="20" t="s">
        <v>136</v>
      </c>
      <c r="I7" s="20" t="s">
        <v>42</v>
      </c>
      <c r="K7" s="20" t="s">
        <v>137</v>
      </c>
      <c r="M7" s="20" t="s">
        <v>138</v>
      </c>
      <c r="O7" s="38" t="s">
        <v>139</v>
      </c>
      <c r="Q7" s="38" t="s">
        <v>137</v>
      </c>
      <c r="S7" s="38" t="s">
        <v>128</v>
      </c>
    </row>
    <row r="8" spans="1:21" ht="18.75" x14ac:dyDescent="0.45">
      <c r="A8" s="2" t="s">
        <v>140</v>
      </c>
      <c r="C8" s="1" t="s">
        <v>141</v>
      </c>
      <c r="E8" s="1" t="s">
        <v>142</v>
      </c>
      <c r="G8" s="4" t="s">
        <v>143</v>
      </c>
      <c r="H8" s="4"/>
      <c r="I8" s="6">
        <v>0</v>
      </c>
      <c r="J8" s="4"/>
      <c r="K8" s="6">
        <v>707838</v>
      </c>
      <c r="L8" s="4"/>
      <c r="M8" s="6">
        <v>97767124346</v>
      </c>
      <c r="N8" s="4"/>
      <c r="O8" s="6">
        <v>97767670000</v>
      </c>
      <c r="P8" s="4"/>
      <c r="Q8" s="6">
        <v>162184</v>
      </c>
      <c r="R8" s="4"/>
      <c r="S8" s="5" t="s">
        <v>16</v>
      </c>
    </row>
    <row r="9" spans="1:21" ht="18.75" x14ac:dyDescent="0.45">
      <c r="A9" s="2" t="s">
        <v>144</v>
      </c>
      <c r="C9" s="1" t="s">
        <v>145</v>
      </c>
      <c r="E9" s="1" t="s">
        <v>146</v>
      </c>
      <c r="G9" s="4" t="s">
        <v>147</v>
      </c>
      <c r="H9" s="4"/>
      <c r="I9" s="6">
        <v>0</v>
      </c>
      <c r="J9" s="4"/>
      <c r="K9" s="6">
        <v>727489</v>
      </c>
      <c r="L9" s="4"/>
      <c r="M9" s="6">
        <v>0</v>
      </c>
      <c r="N9" s="4"/>
      <c r="O9" s="6">
        <v>420000</v>
      </c>
      <c r="P9" s="4"/>
      <c r="Q9" s="6">
        <v>307489</v>
      </c>
      <c r="R9" s="4"/>
      <c r="S9" s="5" t="s">
        <v>16</v>
      </c>
    </row>
    <row r="10" spans="1:21" ht="18.75" x14ac:dyDescent="0.45">
      <c r="A10" s="2" t="s">
        <v>148</v>
      </c>
      <c r="C10" s="1" t="s">
        <v>149</v>
      </c>
      <c r="E10" s="1" t="s">
        <v>146</v>
      </c>
      <c r="G10" s="4" t="s">
        <v>143</v>
      </c>
      <c r="H10" s="4"/>
      <c r="I10" s="6">
        <v>0</v>
      </c>
      <c r="J10" s="4"/>
      <c r="K10" s="6">
        <v>11045400</v>
      </c>
      <c r="L10" s="4"/>
      <c r="M10" s="6">
        <v>100724434930</v>
      </c>
      <c r="N10" s="4"/>
      <c r="O10" s="6">
        <v>97770000300</v>
      </c>
      <c r="P10" s="4"/>
      <c r="Q10" s="6">
        <v>2965480030</v>
      </c>
      <c r="R10" s="4"/>
      <c r="S10" s="5">
        <v>0.01</v>
      </c>
    </row>
    <row r="11" spans="1:21" ht="18.75" x14ac:dyDescent="0.45">
      <c r="A11" s="2" t="s">
        <v>148</v>
      </c>
      <c r="C11" s="1" t="s">
        <v>150</v>
      </c>
      <c r="E11" s="1" t="s">
        <v>142</v>
      </c>
      <c r="G11" s="4" t="s">
        <v>143</v>
      </c>
      <c r="H11" s="4"/>
      <c r="I11" s="6">
        <v>0</v>
      </c>
      <c r="J11" s="4"/>
      <c r="K11" s="6">
        <v>240816260621</v>
      </c>
      <c r="L11" s="4"/>
      <c r="M11" s="6">
        <v>5814456022251</v>
      </c>
      <c r="N11" s="4"/>
      <c r="O11" s="6">
        <v>6033635161723</v>
      </c>
      <c r="P11" s="4"/>
      <c r="Q11" s="6">
        <v>21637121149</v>
      </c>
      <c r="R11" s="4"/>
      <c r="S11" s="5">
        <v>0.8</v>
      </c>
      <c r="U11" s="18"/>
    </row>
    <row r="12" spans="1:21" ht="18.75" x14ac:dyDescent="0.45">
      <c r="A12" s="2" t="s">
        <v>151</v>
      </c>
      <c r="C12" s="1" t="s">
        <v>152</v>
      </c>
      <c r="E12" s="1" t="s">
        <v>142</v>
      </c>
      <c r="G12" s="4" t="s">
        <v>143</v>
      </c>
      <c r="H12" s="4"/>
      <c r="I12" s="6">
        <v>0</v>
      </c>
      <c r="J12" s="4"/>
      <c r="K12" s="6">
        <v>272529514</v>
      </c>
      <c r="L12" s="4"/>
      <c r="M12" s="6">
        <v>432723299269</v>
      </c>
      <c r="N12" s="4"/>
      <c r="O12" s="6">
        <v>432994926000</v>
      </c>
      <c r="P12" s="4"/>
      <c r="Q12" s="6">
        <v>902783</v>
      </c>
      <c r="R12" s="4"/>
      <c r="S12" s="5">
        <v>0</v>
      </c>
    </row>
    <row r="13" spans="1:21" ht="18.75" x14ac:dyDescent="0.45">
      <c r="A13" s="2" t="s">
        <v>153</v>
      </c>
      <c r="C13" s="1" t="s">
        <v>154</v>
      </c>
      <c r="E13" s="1" t="s">
        <v>142</v>
      </c>
      <c r="G13" s="4" t="s">
        <v>143</v>
      </c>
      <c r="H13" s="4"/>
      <c r="I13" s="6">
        <v>0</v>
      </c>
      <c r="J13" s="4"/>
      <c r="K13" s="6">
        <v>371398</v>
      </c>
      <c r="L13" s="4"/>
      <c r="M13" s="6">
        <v>3053</v>
      </c>
      <c r="N13" s="4"/>
      <c r="O13" s="6">
        <v>0</v>
      </c>
      <c r="P13" s="4"/>
      <c r="Q13" s="6">
        <v>374451</v>
      </c>
      <c r="R13" s="4"/>
      <c r="S13" s="5">
        <v>0</v>
      </c>
    </row>
    <row r="14" spans="1:21" ht="18.75" x14ac:dyDescent="0.45">
      <c r="A14" s="2" t="s">
        <v>155</v>
      </c>
      <c r="C14" s="1" t="s">
        <v>156</v>
      </c>
      <c r="E14" s="1" t="s">
        <v>142</v>
      </c>
      <c r="G14" s="4" t="s">
        <v>143</v>
      </c>
      <c r="H14" s="4"/>
      <c r="I14" s="6">
        <v>0</v>
      </c>
      <c r="J14" s="4"/>
      <c r="K14" s="6">
        <v>640732875</v>
      </c>
      <c r="L14" s="4"/>
      <c r="M14" s="6">
        <v>0</v>
      </c>
      <c r="N14" s="4"/>
      <c r="O14" s="6">
        <v>640548000</v>
      </c>
      <c r="P14" s="4"/>
      <c r="Q14" s="6">
        <v>184875</v>
      </c>
      <c r="R14" s="4"/>
      <c r="S14" s="5">
        <v>0</v>
      </c>
    </row>
    <row r="15" spans="1:21" ht="18.75" x14ac:dyDescent="0.45">
      <c r="A15" s="2" t="s">
        <v>157</v>
      </c>
      <c r="C15" s="1" t="s">
        <v>158</v>
      </c>
      <c r="E15" s="1" t="s">
        <v>142</v>
      </c>
      <c r="G15" s="4" t="s">
        <v>143</v>
      </c>
      <c r="H15" s="4"/>
      <c r="I15" s="6">
        <v>0</v>
      </c>
      <c r="J15" s="4"/>
      <c r="K15" s="6">
        <v>169850</v>
      </c>
      <c r="L15" s="4"/>
      <c r="M15" s="6">
        <v>0</v>
      </c>
      <c r="N15" s="4"/>
      <c r="O15" s="6">
        <v>0</v>
      </c>
      <c r="P15" s="4"/>
      <c r="Q15" s="6">
        <v>169850</v>
      </c>
      <c r="R15" s="4"/>
      <c r="S15" s="5">
        <v>0</v>
      </c>
    </row>
    <row r="16" spans="1:21" ht="18.75" x14ac:dyDescent="0.45">
      <c r="A16" s="2" t="s">
        <v>151</v>
      </c>
      <c r="C16" s="1" t="s">
        <v>159</v>
      </c>
      <c r="E16" s="1" t="s">
        <v>160</v>
      </c>
      <c r="G16" s="4" t="s">
        <v>161</v>
      </c>
      <c r="H16" s="4"/>
      <c r="I16" s="6">
        <v>18</v>
      </c>
      <c r="J16" s="4"/>
      <c r="K16" s="6">
        <v>267000000000</v>
      </c>
      <c r="L16" s="4"/>
      <c r="M16" s="6">
        <v>0</v>
      </c>
      <c r="N16" s="4"/>
      <c r="O16" s="6">
        <v>0</v>
      </c>
      <c r="P16" s="4"/>
      <c r="Q16" s="6">
        <v>267000000000</v>
      </c>
      <c r="R16" s="4"/>
      <c r="S16" s="5">
        <v>1.03</v>
      </c>
    </row>
    <row r="17" spans="1:19" ht="18.75" x14ac:dyDescent="0.45">
      <c r="A17" s="2" t="s">
        <v>151</v>
      </c>
      <c r="C17" s="1" t="s">
        <v>162</v>
      </c>
      <c r="E17" s="1" t="s">
        <v>160</v>
      </c>
      <c r="G17" s="4" t="s">
        <v>163</v>
      </c>
      <c r="H17" s="4"/>
      <c r="I17" s="6">
        <v>19</v>
      </c>
      <c r="J17" s="4"/>
      <c r="K17" s="6">
        <v>140000000000</v>
      </c>
      <c r="L17" s="4"/>
      <c r="M17" s="6">
        <v>0</v>
      </c>
      <c r="N17" s="4"/>
      <c r="O17" s="6">
        <v>0</v>
      </c>
      <c r="P17" s="4"/>
      <c r="Q17" s="6">
        <v>140000000000</v>
      </c>
      <c r="R17" s="4"/>
      <c r="S17" s="5">
        <v>0.54</v>
      </c>
    </row>
    <row r="18" spans="1:19" ht="18.75" x14ac:dyDescent="0.45">
      <c r="A18" s="2" t="s">
        <v>151</v>
      </c>
      <c r="C18" s="1" t="s">
        <v>164</v>
      </c>
      <c r="E18" s="1" t="s">
        <v>160</v>
      </c>
      <c r="G18" s="4" t="s">
        <v>165</v>
      </c>
      <c r="H18" s="4"/>
      <c r="I18" s="6">
        <v>18</v>
      </c>
      <c r="J18" s="4"/>
      <c r="K18" s="6">
        <v>123000000000</v>
      </c>
      <c r="L18" s="4"/>
      <c r="M18" s="6">
        <v>0</v>
      </c>
      <c r="N18" s="4"/>
      <c r="O18" s="6">
        <v>0</v>
      </c>
      <c r="P18" s="4"/>
      <c r="Q18" s="6">
        <v>123000000000</v>
      </c>
      <c r="R18" s="4"/>
      <c r="S18" s="5">
        <v>0.48</v>
      </c>
    </row>
    <row r="19" spans="1:19" ht="18.75" x14ac:dyDescent="0.45">
      <c r="A19" s="2" t="s">
        <v>167</v>
      </c>
      <c r="C19" s="1" t="s">
        <v>168</v>
      </c>
      <c r="E19" s="1" t="s">
        <v>142</v>
      </c>
      <c r="G19" s="4" t="s">
        <v>169</v>
      </c>
      <c r="H19" s="4"/>
      <c r="I19" s="6">
        <v>8</v>
      </c>
      <c r="J19" s="4"/>
      <c r="K19" s="6">
        <v>0</v>
      </c>
      <c r="L19" s="4"/>
      <c r="M19" s="6">
        <v>3246531506848</v>
      </c>
      <c r="N19" s="4"/>
      <c r="O19" s="6">
        <v>3246530500000</v>
      </c>
      <c r="P19" s="4"/>
      <c r="Q19" s="6">
        <v>1006848</v>
      </c>
      <c r="R19" s="4"/>
      <c r="S19" s="5">
        <v>0</v>
      </c>
    </row>
    <row r="20" spans="1:19" ht="18.75" x14ac:dyDescent="0.45">
      <c r="A20" s="2" t="s">
        <v>170</v>
      </c>
      <c r="C20" s="1" t="s">
        <v>171</v>
      </c>
      <c r="E20" s="1" t="s">
        <v>142</v>
      </c>
      <c r="G20" s="4" t="s">
        <v>172</v>
      </c>
      <c r="H20" s="4"/>
      <c r="I20" s="6">
        <v>0</v>
      </c>
      <c r="J20" s="4"/>
      <c r="K20" s="6">
        <v>320449853</v>
      </c>
      <c r="L20" s="4"/>
      <c r="M20" s="6">
        <v>19235511053</v>
      </c>
      <c r="N20" s="4"/>
      <c r="O20" s="6">
        <v>19554920000</v>
      </c>
      <c r="P20" s="4"/>
      <c r="Q20" s="6">
        <v>1040906</v>
      </c>
      <c r="R20" s="4"/>
      <c r="S20" s="5">
        <v>0</v>
      </c>
    </row>
    <row r="21" spans="1:19" ht="18.75" x14ac:dyDescent="0.45">
      <c r="A21" s="2" t="s">
        <v>173</v>
      </c>
      <c r="C21" s="1" t="s">
        <v>174</v>
      </c>
      <c r="E21" s="1" t="s">
        <v>142</v>
      </c>
      <c r="G21" s="4" t="s">
        <v>175</v>
      </c>
      <c r="H21" s="4"/>
      <c r="I21" s="6">
        <v>0</v>
      </c>
      <c r="J21" s="4"/>
      <c r="K21" s="6">
        <v>868674</v>
      </c>
      <c r="L21" s="4"/>
      <c r="M21" s="6">
        <v>3857397267414</v>
      </c>
      <c r="N21" s="4"/>
      <c r="O21" s="6">
        <v>3850000000000</v>
      </c>
      <c r="P21" s="4"/>
      <c r="Q21" s="6">
        <v>7398136088</v>
      </c>
      <c r="R21" s="4"/>
      <c r="S21" s="5">
        <v>0.03</v>
      </c>
    </row>
    <row r="22" spans="1:19" ht="18.75" x14ac:dyDescent="0.45">
      <c r="A22" s="2" t="s">
        <v>176</v>
      </c>
      <c r="C22" s="1" t="s">
        <v>177</v>
      </c>
      <c r="E22" s="1" t="s">
        <v>160</v>
      </c>
      <c r="G22" s="4" t="s">
        <v>178</v>
      </c>
      <c r="H22" s="4"/>
      <c r="I22" s="6">
        <v>18</v>
      </c>
      <c r="J22" s="4"/>
      <c r="K22" s="6">
        <v>50000000000</v>
      </c>
      <c r="L22" s="4"/>
      <c r="M22" s="6">
        <v>0</v>
      </c>
      <c r="N22" s="4"/>
      <c r="O22" s="6">
        <v>0</v>
      </c>
      <c r="P22" s="4"/>
      <c r="Q22" s="6">
        <v>50000000000</v>
      </c>
      <c r="R22" s="4"/>
      <c r="S22" s="5">
        <v>0.19</v>
      </c>
    </row>
    <row r="23" spans="1:19" ht="18.75" x14ac:dyDescent="0.45">
      <c r="A23" s="2" t="s">
        <v>179</v>
      </c>
      <c r="C23" s="1" t="s">
        <v>180</v>
      </c>
      <c r="E23" s="1" t="s">
        <v>160</v>
      </c>
      <c r="G23" s="4" t="s">
        <v>181</v>
      </c>
      <c r="H23" s="4"/>
      <c r="I23" s="6">
        <v>20</v>
      </c>
      <c r="J23" s="4"/>
      <c r="K23" s="6">
        <v>290000000000</v>
      </c>
      <c r="L23" s="4"/>
      <c r="M23" s="6">
        <v>0</v>
      </c>
      <c r="N23" s="4"/>
      <c r="O23" s="6">
        <v>0</v>
      </c>
      <c r="P23" s="4"/>
      <c r="Q23" s="6">
        <v>290000000000</v>
      </c>
      <c r="R23" s="4"/>
      <c r="S23" s="5">
        <v>1.1200000000000001</v>
      </c>
    </row>
    <row r="24" spans="1:19" ht="18.75" x14ac:dyDescent="0.45">
      <c r="A24" s="2" t="s">
        <v>167</v>
      </c>
      <c r="C24" s="1" t="s">
        <v>182</v>
      </c>
      <c r="E24" s="1" t="s">
        <v>160</v>
      </c>
      <c r="G24" s="4" t="s">
        <v>183</v>
      </c>
      <c r="H24" s="4"/>
      <c r="I24" s="6">
        <v>22</v>
      </c>
      <c r="J24" s="4"/>
      <c r="K24" s="6">
        <v>2500000000000</v>
      </c>
      <c r="L24" s="4"/>
      <c r="M24" s="6">
        <v>0</v>
      </c>
      <c r="N24" s="4"/>
      <c r="O24" s="6">
        <v>2200000000000</v>
      </c>
      <c r="P24" s="4"/>
      <c r="Q24" s="6">
        <v>300000000000</v>
      </c>
      <c r="R24" s="4"/>
      <c r="S24" s="5">
        <v>1.1599999999999999</v>
      </c>
    </row>
    <row r="25" spans="1:19" ht="18.75" x14ac:dyDescent="0.45">
      <c r="A25" s="2" t="s">
        <v>173</v>
      </c>
      <c r="C25" s="1" t="s">
        <v>184</v>
      </c>
      <c r="E25" s="1" t="s">
        <v>160</v>
      </c>
      <c r="G25" s="4" t="s">
        <v>4</v>
      </c>
      <c r="H25" s="4"/>
      <c r="I25" s="6">
        <v>22</v>
      </c>
      <c r="J25" s="4"/>
      <c r="K25" s="6">
        <v>500000000000</v>
      </c>
      <c r="L25" s="4"/>
      <c r="M25" s="6">
        <v>0</v>
      </c>
      <c r="N25" s="4"/>
      <c r="O25" s="6">
        <v>0</v>
      </c>
      <c r="P25" s="4"/>
      <c r="Q25" s="6">
        <v>500000000000</v>
      </c>
      <c r="R25" s="4"/>
      <c r="S25" s="5">
        <v>1.94</v>
      </c>
    </row>
    <row r="26" spans="1:19" ht="18.75" x14ac:dyDescent="0.45">
      <c r="A26" s="2" t="s">
        <v>173</v>
      </c>
      <c r="C26" s="1" t="s">
        <v>185</v>
      </c>
      <c r="E26" s="1" t="s">
        <v>160</v>
      </c>
      <c r="G26" s="4" t="s">
        <v>186</v>
      </c>
      <c r="H26" s="4"/>
      <c r="I26" s="6">
        <v>22</v>
      </c>
      <c r="J26" s="4"/>
      <c r="K26" s="6">
        <v>0</v>
      </c>
      <c r="L26" s="4"/>
      <c r="M26" s="6">
        <v>200000000000</v>
      </c>
      <c r="N26" s="4"/>
      <c r="O26" s="6">
        <v>0</v>
      </c>
      <c r="P26" s="4"/>
      <c r="Q26" s="6">
        <v>200000000000</v>
      </c>
      <c r="R26" s="4"/>
      <c r="S26" s="5">
        <v>0.77</v>
      </c>
    </row>
    <row r="27" spans="1:19" ht="18.75" x14ac:dyDescent="0.45">
      <c r="A27" s="2" t="s">
        <v>173</v>
      </c>
      <c r="C27" s="1" t="s">
        <v>187</v>
      </c>
      <c r="E27" s="1" t="s">
        <v>160</v>
      </c>
      <c r="G27" s="4" t="s">
        <v>188</v>
      </c>
      <c r="H27" s="4"/>
      <c r="I27" s="6">
        <v>22</v>
      </c>
      <c r="J27" s="4"/>
      <c r="K27" s="6">
        <v>0</v>
      </c>
      <c r="L27" s="4"/>
      <c r="M27" s="6">
        <v>1850000000000</v>
      </c>
      <c r="N27" s="4"/>
      <c r="O27" s="6">
        <v>0</v>
      </c>
      <c r="P27" s="4"/>
      <c r="Q27" s="6">
        <v>1850000000000</v>
      </c>
      <c r="R27" s="4"/>
      <c r="S27" s="5">
        <v>7.17</v>
      </c>
    </row>
    <row r="28" spans="1:19" ht="18.75" x14ac:dyDescent="0.45">
      <c r="A28" s="2" t="s">
        <v>173</v>
      </c>
      <c r="C28" s="1" t="s">
        <v>189</v>
      </c>
      <c r="E28" s="1" t="s">
        <v>160</v>
      </c>
      <c r="G28" s="4" t="s">
        <v>190</v>
      </c>
      <c r="H28" s="4"/>
      <c r="I28" s="6">
        <v>22</v>
      </c>
      <c r="J28" s="4"/>
      <c r="K28" s="6">
        <v>0</v>
      </c>
      <c r="L28" s="4"/>
      <c r="M28" s="6">
        <v>1800000000000</v>
      </c>
      <c r="N28" s="4"/>
      <c r="O28" s="6">
        <v>0</v>
      </c>
      <c r="P28" s="4"/>
      <c r="Q28" s="6">
        <v>1800000000000</v>
      </c>
      <c r="R28" s="4"/>
      <c r="S28" s="5">
        <v>6.97</v>
      </c>
    </row>
    <row r="29" spans="1:19" ht="18.75" x14ac:dyDescent="0.45">
      <c r="A29" s="2" t="s">
        <v>167</v>
      </c>
      <c r="C29" s="1" t="s">
        <v>191</v>
      </c>
      <c r="E29" s="1" t="s">
        <v>160</v>
      </c>
      <c r="G29" s="4" t="s">
        <v>190</v>
      </c>
      <c r="H29" s="4"/>
      <c r="I29" s="6">
        <v>22</v>
      </c>
      <c r="J29" s="4"/>
      <c r="K29" s="6">
        <v>0</v>
      </c>
      <c r="L29" s="4"/>
      <c r="M29" s="6">
        <v>1000000000000</v>
      </c>
      <c r="N29" s="4"/>
      <c r="O29" s="6">
        <v>0</v>
      </c>
      <c r="P29" s="4"/>
      <c r="Q29" s="6">
        <v>1000000000000</v>
      </c>
      <c r="R29" s="4"/>
      <c r="S29" s="5">
        <v>3.87</v>
      </c>
    </row>
    <row r="30" spans="1:19" ht="18.75" x14ac:dyDescent="0.45">
      <c r="A30" s="2" t="s">
        <v>179</v>
      </c>
      <c r="C30" s="1" t="s">
        <v>192</v>
      </c>
      <c r="E30" s="1" t="s">
        <v>160</v>
      </c>
      <c r="G30" s="4" t="s">
        <v>190</v>
      </c>
      <c r="H30" s="4"/>
      <c r="I30" s="6">
        <v>20</v>
      </c>
      <c r="J30" s="4"/>
      <c r="K30" s="6">
        <v>0</v>
      </c>
      <c r="L30" s="4"/>
      <c r="M30" s="6">
        <v>420000000000</v>
      </c>
      <c r="N30" s="4"/>
      <c r="O30" s="6">
        <v>0</v>
      </c>
      <c r="P30" s="4"/>
      <c r="Q30" s="6">
        <v>420000000000</v>
      </c>
      <c r="R30" s="4"/>
      <c r="S30" s="5">
        <v>1.63</v>
      </c>
    </row>
    <row r="31" spans="1:19" ht="18.75" thickBot="1" x14ac:dyDescent="0.45">
      <c r="K31" s="8">
        <f>SUM(K8:K30)</f>
        <v>4112063863512</v>
      </c>
      <c r="M31" s="8">
        <f>SUM(M8:M30)</f>
        <v>18838835169164</v>
      </c>
      <c r="O31" s="8">
        <f>SUM(O8:O30)</f>
        <v>15978894146023</v>
      </c>
      <c r="Q31" s="8">
        <f>SUM(Q8:Q30)</f>
        <v>6972004886653</v>
      </c>
      <c r="S31" s="53">
        <f>SUM(S10:S30)</f>
        <v>27.709999999999997</v>
      </c>
    </row>
    <row r="32" spans="1:19" ht="18.75" thickTop="1" x14ac:dyDescent="0.4"/>
    <row r="33" spans="17:17" x14ac:dyDescent="0.4">
      <c r="Q33" s="3"/>
    </row>
  </sheetData>
  <mergeCells count="11">
    <mergeCell ref="A2:S2"/>
    <mergeCell ref="A3:S3"/>
    <mergeCell ref="A4:S4"/>
    <mergeCell ref="Q7"/>
    <mergeCell ref="S7"/>
    <mergeCell ref="Q6:S6"/>
    <mergeCell ref="K6"/>
    <mergeCell ref="O7"/>
    <mergeCell ref="M6:O6"/>
    <mergeCell ref="A6:A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2"/>
  <sheetViews>
    <sheetView rightToLeft="1" workbookViewId="0">
      <selection activeCell="S22" sqref="S22:S40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7.75" x14ac:dyDescent="0.4">
      <c r="A3" s="37" t="s">
        <v>193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27.75" x14ac:dyDescent="0.4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6" spans="1:19" ht="27.75" x14ac:dyDescent="0.4">
      <c r="A6" s="36" t="s">
        <v>194</v>
      </c>
      <c r="B6" s="36" t="s">
        <v>194</v>
      </c>
      <c r="C6" s="36" t="s">
        <v>194</v>
      </c>
      <c r="D6" s="36" t="s">
        <v>194</v>
      </c>
      <c r="E6" s="36" t="s">
        <v>194</v>
      </c>
      <c r="F6" s="36" t="s">
        <v>194</v>
      </c>
      <c r="G6" s="36" t="s">
        <v>194</v>
      </c>
      <c r="I6" s="36" t="s">
        <v>195</v>
      </c>
      <c r="J6" s="36" t="s">
        <v>195</v>
      </c>
      <c r="K6" s="36" t="s">
        <v>195</v>
      </c>
      <c r="L6" s="36" t="s">
        <v>195</v>
      </c>
      <c r="M6" s="36" t="s">
        <v>195</v>
      </c>
      <c r="O6" s="36" t="s">
        <v>196</v>
      </c>
      <c r="P6" s="36" t="s">
        <v>196</v>
      </c>
      <c r="Q6" s="36" t="s">
        <v>196</v>
      </c>
      <c r="R6" s="36" t="s">
        <v>196</v>
      </c>
      <c r="S6" s="36" t="s">
        <v>196</v>
      </c>
    </row>
    <row r="7" spans="1:19" ht="27.75" x14ac:dyDescent="0.4">
      <c r="A7" s="20" t="s">
        <v>197</v>
      </c>
      <c r="C7" s="20" t="s">
        <v>198</v>
      </c>
      <c r="E7" s="20" t="s">
        <v>41</v>
      </c>
      <c r="G7" s="20" t="s">
        <v>42</v>
      </c>
      <c r="I7" s="20" t="s">
        <v>199</v>
      </c>
      <c r="K7" s="20" t="s">
        <v>200</v>
      </c>
      <c r="M7" s="20" t="s">
        <v>201</v>
      </c>
      <c r="O7" s="20" t="s">
        <v>199</v>
      </c>
      <c r="Q7" s="20" t="s">
        <v>200</v>
      </c>
      <c r="S7" s="38" t="s">
        <v>201</v>
      </c>
    </row>
    <row r="8" spans="1:19" ht="18.75" x14ac:dyDescent="0.45">
      <c r="A8" s="2" t="s">
        <v>83</v>
      </c>
      <c r="C8" s="5" t="s">
        <v>233</v>
      </c>
      <c r="D8" s="5"/>
      <c r="E8" s="5" t="s">
        <v>85</v>
      </c>
      <c r="F8" s="5"/>
      <c r="G8" s="9">
        <v>16</v>
      </c>
      <c r="H8" s="5"/>
      <c r="I8" s="9">
        <v>7060289487</v>
      </c>
      <c r="J8" s="5"/>
      <c r="K8" s="5">
        <v>0</v>
      </c>
      <c r="L8" s="5"/>
      <c r="M8" s="9">
        <v>7060289487</v>
      </c>
      <c r="N8" s="5"/>
      <c r="O8" s="9">
        <v>7060289487</v>
      </c>
      <c r="P8" s="5"/>
      <c r="Q8" s="5">
        <v>0</v>
      </c>
      <c r="R8" s="5"/>
      <c r="S8" s="9">
        <v>7060289487</v>
      </c>
    </row>
    <row r="9" spans="1:19" ht="18.75" x14ac:dyDescent="0.45">
      <c r="A9" s="2" t="s">
        <v>89</v>
      </c>
      <c r="C9" s="5" t="s">
        <v>233</v>
      </c>
      <c r="D9" s="5"/>
      <c r="E9" s="5" t="s">
        <v>91</v>
      </c>
      <c r="F9" s="5"/>
      <c r="G9" s="9">
        <v>19</v>
      </c>
      <c r="H9" s="5"/>
      <c r="I9" s="9">
        <v>5583493707</v>
      </c>
      <c r="J9" s="5"/>
      <c r="K9" s="5">
        <v>0</v>
      </c>
      <c r="L9" s="5"/>
      <c r="M9" s="9">
        <v>5583493707</v>
      </c>
      <c r="N9" s="5"/>
      <c r="O9" s="9">
        <v>5583493707</v>
      </c>
      <c r="P9" s="5"/>
      <c r="Q9" s="5">
        <v>0</v>
      </c>
      <c r="R9" s="5"/>
      <c r="S9" s="9">
        <v>5583493707</v>
      </c>
    </row>
    <row r="10" spans="1:19" ht="18.75" x14ac:dyDescent="0.45">
      <c r="A10" s="2" t="s">
        <v>66</v>
      </c>
      <c r="C10" s="5" t="s">
        <v>233</v>
      </c>
      <c r="D10" s="5"/>
      <c r="E10" s="5" t="s">
        <v>68</v>
      </c>
      <c r="F10" s="5"/>
      <c r="G10" s="9">
        <v>15</v>
      </c>
      <c r="H10" s="5"/>
      <c r="I10" s="9">
        <v>15401007826</v>
      </c>
      <c r="J10" s="5"/>
      <c r="K10" s="5">
        <v>0</v>
      </c>
      <c r="L10" s="5"/>
      <c r="M10" s="9">
        <v>15401007826</v>
      </c>
      <c r="N10" s="5"/>
      <c r="O10" s="9">
        <v>15401007826</v>
      </c>
      <c r="P10" s="5"/>
      <c r="Q10" s="5">
        <v>0</v>
      </c>
      <c r="R10" s="5"/>
      <c r="S10" s="9">
        <v>15401007826</v>
      </c>
    </row>
    <row r="11" spans="1:19" ht="18.75" x14ac:dyDescent="0.45">
      <c r="A11" s="2" t="s">
        <v>69</v>
      </c>
      <c r="C11" s="13" t="s">
        <v>233</v>
      </c>
      <c r="D11" s="5"/>
      <c r="E11" s="5" t="s">
        <v>70</v>
      </c>
      <c r="F11" s="5"/>
      <c r="G11" s="9">
        <v>15</v>
      </c>
      <c r="H11" s="5"/>
      <c r="I11" s="9">
        <v>15219836253</v>
      </c>
      <c r="J11" s="5"/>
      <c r="K11" s="5">
        <v>0</v>
      </c>
      <c r="L11" s="5"/>
      <c r="M11" s="9">
        <v>15219836253</v>
      </c>
      <c r="N11" s="5"/>
      <c r="O11" s="9">
        <v>15219836253</v>
      </c>
      <c r="P11" s="5"/>
      <c r="Q11" s="5">
        <v>0</v>
      </c>
      <c r="R11" s="5"/>
      <c r="S11" s="9">
        <v>15219836253</v>
      </c>
    </row>
    <row r="12" spans="1:19" ht="18.75" x14ac:dyDescent="0.45">
      <c r="A12" s="2" t="s">
        <v>44</v>
      </c>
      <c r="C12" s="5" t="s">
        <v>233</v>
      </c>
      <c r="D12" s="5"/>
      <c r="E12" s="5" t="s">
        <v>47</v>
      </c>
      <c r="F12" s="5"/>
      <c r="G12" s="9">
        <v>18</v>
      </c>
      <c r="H12" s="5"/>
      <c r="I12" s="9">
        <v>2330479937</v>
      </c>
      <c r="J12" s="5"/>
      <c r="K12" s="5">
        <v>0</v>
      </c>
      <c r="L12" s="5"/>
      <c r="M12" s="9">
        <v>2330479937</v>
      </c>
      <c r="N12" s="5"/>
      <c r="O12" s="9">
        <v>2330479937</v>
      </c>
      <c r="P12" s="5"/>
      <c r="Q12" s="5">
        <v>0</v>
      </c>
      <c r="R12" s="5"/>
      <c r="S12" s="9">
        <v>2330479937</v>
      </c>
    </row>
    <row r="13" spans="1:19" ht="18.75" x14ac:dyDescent="0.45">
      <c r="A13" s="2" t="s">
        <v>101</v>
      </c>
      <c r="C13" s="5" t="s">
        <v>233</v>
      </c>
      <c r="D13" s="5"/>
      <c r="E13" s="5" t="s">
        <v>103</v>
      </c>
      <c r="F13" s="5"/>
      <c r="G13" s="9">
        <v>18</v>
      </c>
      <c r="H13" s="5"/>
      <c r="I13" s="9">
        <v>66960602900</v>
      </c>
      <c r="J13" s="5"/>
      <c r="K13" s="5">
        <v>0</v>
      </c>
      <c r="L13" s="5"/>
      <c r="M13" s="9">
        <v>66960602900</v>
      </c>
      <c r="N13" s="5"/>
      <c r="O13" s="9">
        <v>66960602900</v>
      </c>
      <c r="P13" s="5"/>
      <c r="Q13" s="5">
        <v>0</v>
      </c>
      <c r="R13" s="5"/>
      <c r="S13" s="9">
        <v>66960602900</v>
      </c>
    </row>
    <row r="14" spans="1:19" ht="18.75" x14ac:dyDescent="0.45">
      <c r="A14" s="2" t="s">
        <v>80</v>
      </c>
      <c r="C14" s="5" t="s">
        <v>233</v>
      </c>
      <c r="D14" s="5"/>
      <c r="E14" s="5" t="s">
        <v>82</v>
      </c>
      <c r="F14" s="5"/>
      <c r="G14" s="9">
        <v>17</v>
      </c>
      <c r="H14" s="5"/>
      <c r="I14" s="9">
        <v>42115287670</v>
      </c>
      <c r="J14" s="5"/>
      <c r="K14" s="5">
        <v>0</v>
      </c>
      <c r="L14" s="5"/>
      <c r="M14" s="9">
        <v>42115287670</v>
      </c>
      <c r="N14" s="5"/>
      <c r="O14" s="9">
        <v>42115287670</v>
      </c>
      <c r="P14" s="5"/>
      <c r="Q14" s="5">
        <v>0</v>
      </c>
      <c r="R14" s="5"/>
      <c r="S14" s="9">
        <v>42115287670</v>
      </c>
    </row>
    <row r="15" spans="1:19" ht="18.75" x14ac:dyDescent="0.45">
      <c r="A15" s="2" t="s">
        <v>110</v>
      </c>
      <c r="C15" s="5" t="s">
        <v>233</v>
      </c>
      <c r="D15" s="5"/>
      <c r="E15" s="5" t="s">
        <v>113</v>
      </c>
      <c r="F15" s="5"/>
      <c r="G15" s="9">
        <v>18</v>
      </c>
      <c r="H15" s="5"/>
      <c r="I15" s="9">
        <v>29574246570</v>
      </c>
      <c r="J15" s="5"/>
      <c r="K15" s="5">
        <v>0</v>
      </c>
      <c r="L15" s="5"/>
      <c r="M15" s="9">
        <v>29574246570</v>
      </c>
      <c r="N15" s="5"/>
      <c r="O15" s="9">
        <v>29574246570</v>
      </c>
      <c r="P15" s="5"/>
      <c r="Q15" s="5">
        <v>0</v>
      </c>
      <c r="R15" s="5"/>
      <c r="S15" s="9">
        <v>29574246570</v>
      </c>
    </row>
    <row r="16" spans="1:19" ht="18.75" x14ac:dyDescent="0.45">
      <c r="A16" s="2" t="s">
        <v>114</v>
      </c>
      <c r="C16" s="5" t="s">
        <v>233</v>
      </c>
      <c r="D16" s="5"/>
      <c r="E16" s="5" t="s">
        <v>116</v>
      </c>
      <c r="F16" s="5"/>
      <c r="G16" s="9">
        <v>18</v>
      </c>
      <c r="H16" s="5"/>
      <c r="I16" s="9">
        <v>29589026280</v>
      </c>
      <c r="J16" s="5"/>
      <c r="K16" s="5">
        <v>0</v>
      </c>
      <c r="L16" s="5"/>
      <c r="M16" s="9">
        <v>29589026280</v>
      </c>
      <c r="N16" s="5"/>
      <c r="O16" s="9">
        <v>29589026280</v>
      </c>
      <c r="P16" s="5"/>
      <c r="Q16" s="5">
        <v>0</v>
      </c>
      <c r="R16" s="5"/>
      <c r="S16" s="9">
        <v>29589026280</v>
      </c>
    </row>
    <row r="17" spans="1:19" ht="18.75" x14ac:dyDescent="0.45">
      <c r="A17" s="2" t="s">
        <v>63</v>
      </c>
      <c r="C17" s="5" t="s">
        <v>233</v>
      </c>
      <c r="D17" s="5"/>
      <c r="E17" s="5" t="s">
        <v>65</v>
      </c>
      <c r="F17" s="5"/>
      <c r="G17" s="9">
        <v>18.5</v>
      </c>
      <c r="H17" s="5"/>
      <c r="I17" s="9">
        <v>1560812</v>
      </c>
      <c r="J17" s="5"/>
      <c r="K17" s="5">
        <v>0</v>
      </c>
      <c r="L17" s="5"/>
      <c r="M17" s="9">
        <v>1560812</v>
      </c>
      <c r="N17" s="5"/>
      <c r="O17" s="9">
        <v>1560812</v>
      </c>
      <c r="P17" s="5"/>
      <c r="Q17" s="5">
        <v>0</v>
      </c>
      <c r="R17" s="5"/>
      <c r="S17" s="9">
        <v>1560812</v>
      </c>
    </row>
    <row r="18" spans="1:19" ht="18.75" x14ac:dyDescent="0.45">
      <c r="A18" s="2" t="s">
        <v>77</v>
      </c>
      <c r="C18" s="5" t="s">
        <v>233</v>
      </c>
      <c r="D18" s="5"/>
      <c r="E18" s="5" t="s">
        <v>79</v>
      </c>
      <c r="F18" s="5"/>
      <c r="G18" s="9">
        <v>18</v>
      </c>
      <c r="H18" s="5"/>
      <c r="I18" s="9">
        <v>62881230</v>
      </c>
      <c r="J18" s="5"/>
      <c r="K18" s="5">
        <v>0</v>
      </c>
      <c r="L18" s="5"/>
      <c r="M18" s="9">
        <v>62881230</v>
      </c>
      <c r="N18" s="5"/>
      <c r="O18" s="9">
        <v>62881230</v>
      </c>
      <c r="P18" s="5"/>
      <c r="Q18" s="5">
        <v>0</v>
      </c>
      <c r="R18" s="5"/>
      <c r="S18" s="9">
        <v>62881230</v>
      </c>
    </row>
    <row r="19" spans="1:19" ht="18.75" x14ac:dyDescent="0.45">
      <c r="A19" s="2" t="s">
        <v>74</v>
      </c>
      <c r="C19" s="5" t="s">
        <v>233</v>
      </c>
      <c r="D19" s="5"/>
      <c r="E19" s="5" t="s">
        <v>76</v>
      </c>
      <c r="F19" s="5"/>
      <c r="G19" s="9">
        <v>15</v>
      </c>
      <c r="H19" s="5"/>
      <c r="I19" s="9">
        <v>10684933</v>
      </c>
      <c r="J19" s="5"/>
      <c r="K19" s="5">
        <v>0</v>
      </c>
      <c r="L19" s="5"/>
      <c r="M19" s="9">
        <v>10684933</v>
      </c>
      <c r="N19" s="5"/>
      <c r="O19" s="9">
        <v>10684933</v>
      </c>
      <c r="P19" s="5"/>
      <c r="Q19" s="5">
        <v>0</v>
      </c>
      <c r="R19" s="5"/>
      <c r="S19" s="9">
        <v>10684933</v>
      </c>
    </row>
    <row r="20" spans="1:19" ht="18.75" x14ac:dyDescent="0.45">
      <c r="A20" s="2" t="s">
        <v>71</v>
      </c>
      <c r="C20" s="13" t="s">
        <v>233</v>
      </c>
      <c r="D20" s="5"/>
      <c r="E20" s="5" t="s">
        <v>73</v>
      </c>
      <c r="F20" s="5"/>
      <c r="G20" s="9">
        <v>17</v>
      </c>
      <c r="H20" s="5"/>
      <c r="I20" s="9">
        <v>23758869880</v>
      </c>
      <c r="J20" s="5"/>
      <c r="K20" s="5">
        <v>0</v>
      </c>
      <c r="L20" s="5"/>
      <c r="M20" s="9">
        <v>23758869880</v>
      </c>
      <c r="N20" s="5"/>
      <c r="O20" s="9">
        <v>23758869880</v>
      </c>
      <c r="P20" s="5"/>
      <c r="Q20" s="5">
        <v>0</v>
      </c>
      <c r="R20" s="5"/>
      <c r="S20" s="9">
        <v>23758869880</v>
      </c>
    </row>
    <row r="21" spans="1:19" ht="18.75" x14ac:dyDescent="0.45">
      <c r="A21" s="2" t="s">
        <v>86</v>
      </c>
      <c r="C21" s="5" t="s">
        <v>233</v>
      </c>
      <c r="D21" s="5"/>
      <c r="E21" s="5" t="s">
        <v>88</v>
      </c>
      <c r="F21" s="5"/>
      <c r="G21" s="9">
        <v>18</v>
      </c>
      <c r="H21" s="5"/>
      <c r="I21" s="9">
        <v>21340234</v>
      </c>
      <c r="J21" s="5"/>
      <c r="K21" s="5">
        <v>0</v>
      </c>
      <c r="L21" s="5"/>
      <c r="M21" s="9">
        <v>21340234</v>
      </c>
      <c r="N21" s="5"/>
      <c r="O21" s="9">
        <v>21340234</v>
      </c>
      <c r="P21" s="5"/>
      <c r="Q21" s="5">
        <v>0</v>
      </c>
      <c r="R21" s="5"/>
      <c r="S21" s="9">
        <v>21340234</v>
      </c>
    </row>
    <row r="22" spans="1:19" ht="18.75" x14ac:dyDescent="0.45">
      <c r="A22" s="2" t="s">
        <v>140</v>
      </c>
      <c r="C22" s="9">
        <v>27</v>
      </c>
      <c r="D22" s="5"/>
      <c r="E22" s="5" t="s">
        <v>233</v>
      </c>
      <c r="F22" s="5"/>
      <c r="G22" s="9">
        <v>0</v>
      </c>
      <c r="H22" s="5"/>
      <c r="I22" s="9">
        <v>1059</v>
      </c>
      <c r="J22" s="5"/>
      <c r="K22" s="9">
        <v>0</v>
      </c>
      <c r="L22" s="5"/>
      <c r="M22" s="9">
        <v>1059</v>
      </c>
      <c r="N22" s="5"/>
      <c r="O22" s="9">
        <v>1059</v>
      </c>
      <c r="P22" s="5"/>
      <c r="Q22" s="9">
        <v>0</v>
      </c>
      <c r="R22" s="5"/>
      <c r="S22" s="9">
        <v>1059</v>
      </c>
    </row>
    <row r="23" spans="1:19" ht="18.75" x14ac:dyDescent="0.45">
      <c r="A23" s="2" t="s">
        <v>148</v>
      </c>
      <c r="C23" s="9">
        <v>30</v>
      </c>
      <c r="D23" s="5"/>
      <c r="E23" s="5" t="s">
        <v>233</v>
      </c>
      <c r="F23" s="5"/>
      <c r="G23" s="9">
        <v>0</v>
      </c>
      <c r="H23" s="5"/>
      <c r="I23" s="9">
        <v>26384682</v>
      </c>
      <c r="J23" s="5"/>
      <c r="K23" s="9">
        <v>0</v>
      </c>
      <c r="L23" s="5"/>
      <c r="M23" s="9">
        <v>26384682</v>
      </c>
      <c r="N23" s="5"/>
      <c r="O23" s="9">
        <v>26384682</v>
      </c>
      <c r="P23" s="5"/>
      <c r="Q23" s="9">
        <v>0</v>
      </c>
      <c r="R23" s="5"/>
      <c r="S23" s="9">
        <v>26384682</v>
      </c>
    </row>
    <row r="24" spans="1:19" ht="18.75" x14ac:dyDescent="0.45">
      <c r="A24" s="2" t="s">
        <v>151</v>
      </c>
      <c r="C24" s="9">
        <v>31</v>
      </c>
      <c r="D24" s="5"/>
      <c r="E24" s="5" t="s">
        <v>233</v>
      </c>
      <c r="F24" s="5"/>
      <c r="G24" s="9">
        <v>0</v>
      </c>
      <c r="H24" s="5"/>
      <c r="I24" s="9">
        <v>5598</v>
      </c>
      <c r="J24" s="5"/>
      <c r="K24" s="9">
        <v>0</v>
      </c>
      <c r="L24" s="5"/>
      <c r="M24" s="9">
        <v>5598</v>
      </c>
      <c r="N24" s="5"/>
      <c r="O24" s="9">
        <v>5598</v>
      </c>
      <c r="P24" s="5"/>
      <c r="Q24" s="9">
        <v>0</v>
      </c>
      <c r="R24" s="5"/>
      <c r="S24" s="9">
        <v>5598</v>
      </c>
    </row>
    <row r="25" spans="1:19" ht="18.75" x14ac:dyDescent="0.45">
      <c r="A25" s="2" t="s">
        <v>153</v>
      </c>
      <c r="C25" s="9">
        <v>30</v>
      </c>
      <c r="D25" s="5"/>
      <c r="E25" s="5" t="s">
        <v>233</v>
      </c>
      <c r="F25" s="5"/>
      <c r="G25" s="9">
        <v>0</v>
      </c>
      <c r="H25" s="5"/>
      <c r="I25" s="9">
        <v>3053</v>
      </c>
      <c r="J25" s="5"/>
      <c r="K25" s="9">
        <v>0</v>
      </c>
      <c r="L25" s="5"/>
      <c r="M25" s="9">
        <v>3053</v>
      </c>
      <c r="N25" s="5"/>
      <c r="O25" s="9">
        <v>3053</v>
      </c>
      <c r="P25" s="5"/>
      <c r="Q25" s="9">
        <v>0</v>
      </c>
      <c r="R25" s="5"/>
      <c r="S25" s="9">
        <v>3053</v>
      </c>
    </row>
    <row r="26" spans="1:19" ht="18.75" x14ac:dyDescent="0.45">
      <c r="A26" s="2" t="s">
        <v>151</v>
      </c>
      <c r="C26" s="9">
        <v>14</v>
      </c>
      <c r="D26" s="5"/>
      <c r="E26" s="5" t="s">
        <v>233</v>
      </c>
      <c r="F26" s="5"/>
      <c r="G26" s="9">
        <v>18</v>
      </c>
      <c r="H26" s="5"/>
      <c r="I26" s="9">
        <v>3950136960</v>
      </c>
      <c r="J26" s="5"/>
      <c r="K26" s="9">
        <v>15348267</v>
      </c>
      <c r="L26" s="5"/>
      <c r="M26" s="9">
        <v>3934788693</v>
      </c>
      <c r="N26" s="5"/>
      <c r="O26" s="9">
        <v>3950136960</v>
      </c>
      <c r="P26" s="5"/>
      <c r="Q26" s="9">
        <v>15348267</v>
      </c>
      <c r="R26" s="5"/>
      <c r="S26" s="9">
        <v>3934788693</v>
      </c>
    </row>
    <row r="27" spans="1:19" ht="18.75" x14ac:dyDescent="0.45">
      <c r="A27" s="2" t="s">
        <v>151</v>
      </c>
      <c r="C27" s="9">
        <v>6</v>
      </c>
      <c r="D27" s="5"/>
      <c r="E27" s="5" t="s">
        <v>233</v>
      </c>
      <c r="F27" s="5"/>
      <c r="G27" s="9">
        <v>19</v>
      </c>
      <c r="H27" s="5"/>
      <c r="I27" s="9">
        <v>2186301360</v>
      </c>
      <c r="J27" s="5"/>
      <c r="K27" s="9">
        <v>5445749</v>
      </c>
      <c r="L27" s="5"/>
      <c r="M27" s="9">
        <v>2180855611</v>
      </c>
      <c r="N27" s="5"/>
      <c r="O27" s="9">
        <v>2186301360</v>
      </c>
      <c r="P27" s="5"/>
      <c r="Q27" s="9">
        <v>5445749</v>
      </c>
      <c r="R27" s="5"/>
      <c r="S27" s="9">
        <v>2180855611</v>
      </c>
    </row>
    <row r="28" spans="1:19" ht="18.75" x14ac:dyDescent="0.45">
      <c r="A28" s="2" t="s">
        <v>151</v>
      </c>
      <c r="C28" s="9">
        <v>19</v>
      </c>
      <c r="D28" s="5"/>
      <c r="E28" s="5" t="s">
        <v>233</v>
      </c>
      <c r="F28" s="5"/>
      <c r="G28" s="9">
        <v>18</v>
      </c>
      <c r="H28" s="5"/>
      <c r="I28" s="9">
        <v>1819726020</v>
      </c>
      <c r="J28" s="5"/>
      <c r="K28" s="9">
        <v>6756921</v>
      </c>
      <c r="L28" s="5"/>
      <c r="M28" s="9">
        <v>1812969099</v>
      </c>
      <c r="N28" s="5"/>
      <c r="O28" s="9">
        <v>1819726020</v>
      </c>
      <c r="P28" s="5"/>
      <c r="Q28" s="9">
        <v>6756921</v>
      </c>
      <c r="R28" s="5"/>
      <c r="S28" s="9">
        <v>1812969099</v>
      </c>
    </row>
    <row r="29" spans="1:19" ht="18.75" x14ac:dyDescent="0.45">
      <c r="A29" s="2" t="s">
        <v>167</v>
      </c>
      <c r="C29" s="9">
        <v>28</v>
      </c>
      <c r="D29" s="5"/>
      <c r="E29" s="5" t="s">
        <v>233</v>
      </c>
      <c r="F29" s="5"/>
      <c r="G29" s="9">
        <v>8</v>
      </c>
      <c r="H29" s="5"/>
      <c r="I29" s="9">
        <v>18307637</v>
      </c>
      <c r="J29" s="5"/>
      <c r="K29" s="9">
        <v>111669</v>
      </c>
      <c r="L29" s="5"/>
      <c r="M29" s="9">
        <v>18195968</v>
      </c>
      <c r="N29" s="5"/>
      <c r="O29" s="9">
        <v>18307637</v>
      </c>
      <c r="P29" s="5"/>
      <c r="Q29" s="9">
        <v>111669</v>
      </c>
      <c r="R29" s="5"/>
      <c r="S29" s="9">
        <v>18195968</v>
      </c>
    </row>
    <row r="30" spans="1:19" ht="18.75" x14ac:dyDescent="0.45">
      <c r="A30" s="2" t="s">
        <v>170</v>
      </c>
      <c r="C30" s="9">
        <v>11</v>
      </c>
      <c r="D30" s="5"/>
      <c r="E30" s="5" t="s">
        <v>233</v>
      </c>
      <c r="F30" s="5"/>
      <c r="G30" s="9">
        <v>0</v>
      </c>
      <c r="H30" s="5"/>
      <c r="I30" s="9">
        <v>4204</v>
      </c>
      <c r="J30" s="5"/>
      <c r="K30" s="9">
        <v>0</v>
      </c>
      <c r="L30" s="5"/>
      <c r="M30" s="9">
        <v>4204</v>
      </c>
      <c r="N30" s="5"/>
      <c r="O30" s="9">
        <v>4204</v>
      </c>
      <c r="P30" s="5"/>
      <c r="Q30" s="9">
        <v>0</v>
      </c>
      <c r="R30" s="5"/>
      <c r="S30" s="9">
        <v>4204</v>
      </c>
    </row>
    <row r="31" spans="1:19" ht="18.75" x14ac:dyDescent="0.45">
      <c r="A31" s="2" t="s">
        <v>173</v>
      </c>
      <c r="C31" s="9">
        <v>6</v>
      </c>
      <c r="D31" s="5"/>
      <c r="E31" s="5" t="s">
        <v>233</v>
      </c>
      <c r="F31" s="5"/>
      <c r="G31" s="9">
        <v>0</v>
      </c>
      <c r="H31" s="5"/>
      <c r="I31" s="9">
        <v>7140</v>
      </c>
      <c r="J31" s="5"/>
      <c r="K31" s="9">
        <v>0</v>
      </c>
      <c r="L31" s="5"/>
      <c r="M31" s="9">
        <v>7140</v>
      </c>
      <c r="N31" s="5"/>
      <c r="O31" s="9">
        <v>7140</v>
      </c>
      <c r="P31" s="5"/>
      <c r="Q31" s="9">
        <v>0</v>
      </c>
      <c r="R31" s="5"/>
      <c r="S31" s="9">
        <v>7140</v>
      </c>
    </row>
    <row r="32" spans="1:19" ht="18.75" x14ac:dyDescent="0.45">
      <c r="A32" s="2" t="s">
        <v>176</v>
      </c>
      <c r="C32" s="9">
        <v>31</v>
      </c>
      <c r="D32" s="5"/>
      <c r="E32" s="5" t="s">
        <v>233</v>
      </c>
      <c r="F32" s="5"/>
      <c r="G32" s="9">
        <v>18</v>
      </c>
      <c r="H32" s="5"/>
      <c r="I32" s="9">
        <v>739726020</v>
      </c>
      <c r="J32" s="5"/>
      <c r="K32" s="9">
        <v>0</v>
      </c>
      <c r="L32" s="5"/>
      <c r="M32" s="9">
        <v>739726020</v>
      </c>
      <c r="N32" s="5"/>
      <c r="O32" s="9">
        <v>739726020</v>
      </c>
      <c r="P32" s="5"/>
      <c r="Q32" s="9">
        <v>0</v>
      </c>
      <c r="R32" s="5"/>
      <c r="S32" s="9">
        <v>739726020</v>
      </c>
    </row>
    <row r="33" spans="1:19" ht="18.75" x14ac:dyDescent="0.45">
      <c r="A33" s="2" t="s">
        <v>179</v>
      </c>
      <c r="C33" s="9">
        <v>21</v>
      </c>
      <c r="D33" s="5"/>
      <c r="E33" s="5" t="s">
        <v>233</v>
      </c>
      <c r="F33" s="5"/>
      <c r="G33" s="9">
        <v>20</v>
      </c>
      <c r="H33" s="5"/>
      <c r="I33" s="9">
        <v>4767123270</v>
      </c>
      <c r="J33" s="5"/>
      <c r="K33" s="9">
        <v>15452589</v>
      </c>
      <c r="L33" s="5"/>
      <c r="M33" s="9">
        <v>4751670681</v>
      </c>
      <c r="N33" s="5"/>
      <c r="O33" s="9">
        <v>4767123270</v>
      </c>
      <c r="P33" s="5"/>
      <c r="Q33" s="9">
        <v>15452589</v>
      </c>
      <c r="R33" s="5"/>
      <c r="S33" s="9">
        <v>4751670681</v>
      </c>
    </row>
    <row r="34" spans="1:19" ht="18.75" x14ac:dyDescent="0.45">
      <c r="A34" s="2" t="s">
        <v>167</v>
      </c>
      <c r="C34" s="9">
        <v>17</v>
      </c>
      <c r="D34" s="5"/>
      <c r="E34" s="5" t="s">
        <v>233</v>
      </c>
      <c r="F34" s="5"/>
      <c r="G34" s="9">
        <v>22</v>
      </c>
      <c r="H34" s="5"/>
      <c r="I34" s="9">
        <v>27967123276</v>
      </c>
      <c r="J34" s="5"/>
      <c r="K34" s="9">
        <v>10392741</v>
      </c>
      <c r="L34" s="5"/>
      <c r="M34" s="9">
        <v>27956730535</v>
      </c>
      <c r="N34" s="5"/>
      <c r="O34" s="9">
        <v>27967123276</v>
      </c>
      <c r="P34" s="5"/>
      <c r="Q34" s="9">
        <v>10392741</v>
      </c>
      <c r="R34" s="5"/>
      <c r="S34" s="9">
        <v>27956730535</v>
      </c>
    </row>
    <row r="35" spans="1:19" ht="18.75" x14ac:dyDescent="0.45">
      <c r="A35" s="2" t="s">
        <v>173</v>
      </c>
      <c r="C35" s="9">
        <v>30</v>
      </c>
      <c r="D35" s="5"/>
      <c r="E35" s="5" t="s">
        <v>233</v>
      </c>
      <c r="F35" s="5"/>
      <c r="G35" s="9">
        <v>22</v>
      </c>
      <c r="H35" s="5"/>
      <c r="I35" s="9">
        <v>9041095890</v>
      </c>
      <c r="J35" s="5"/>
      <c r="K35" s="9">
        <v>0</v>
      </c>
      <c r="L35" s="5"/>
      <c r="M35" s="9">
        <v>9041095890</v>
      </c>
      <c r="N35" s="5"/>
      <c r="O35" s="9">
        <v>9041095890</v>
      </c>
      <c r="P35" s="5"/>
      <c r="Q35" s="9">
        <v>0</v>
      </c>
      <c r="R35" s="5"/>
      <c r="S35" s="9">
        <v>9041095890</v>
      </c>
    </row>
    <row r="36" spans="1:19" ht="18.75" x14ac:dyDescent="0.45">
      <c r="A36" s="2" t="s">
        <v>173</v>
      </c>
      <c r="C36" s="9">
        <v>7</v>
      </c>
      <c r="D36" s="5"/>
      <c r="E36" s="5" t="s">
        <v>233</v>
      </c>
      <c r="F36" s="5"/>
      <c r="G36" s="9">
        <v>22</v>
      </c>
      <c r="H36" s="5"/>
      <c r="I36" s="9">
        <v>2772602735</v>
      </c>
      <c r="J36" s="5"/>
      <c r="K36" s="9">
        <v>11648956</v>
      </c>
      <c r="L36" s="5"/>
      <c r="M36" s="9">
        <v>2760953779</v>
      </c>
      <c r="N36" s="5"/>
      <c r="O36" s="9">
        <v>2772602735</v>
      </c>
      <c r="P36" s="5"/>
      <c r="Q36" s="9">
        <v>11648956</v>
      </c>
      <c r="R36" s="5"/>
      <c r="S36" s="9">
        <v>2760953779</v>
      </c>
    </row>
    <row r="37" spans="1:19" ht="18.75" x14ac:dyDescent="0.45">
      <c r="A37" s="2" t="s">
        <v>173</v>
      </c>
      <c r="C37" s="9">
        <v>12</v>
      </c>
      <c r="D37" s="5"/>
      <c r="E37" s="5" t="s">
        <v>233</v>
      </c>
      <c r="F37" s="5"/>
      <c r="G37" s="9">
        <v>22</v>
      </c>
      <c r="H37" s="5"/>
      <c r="I37" s="9">
        <v>20071232874</v>
      </c>
      <c r="J37" s="5"/>
      <c r="K37" s="9">
        <v>144130276</v>
      </c>
      <c r="L37" s="5"/>
      <c r="M37" s="9">
        <v>19927102598</v>
      </c>
      <c r="N37" s="5"/>
      <c r="O37" s="9">
        <v>20071232874</v>
      </c>
      <c r="P37" s="5"/>
      <c r="Q37" s="9">
        <v>144130276</v>
      </c>
      <c r="R37" s="5"/>
      <c r="S37" s="9">
        <v>19927102598</v>
      </c>
    </row>
    <row r="38" spans="1:19" ht="18.75" x14ac:dyDescent="0.45">
      <c r="A38" s="2" t="s">
        <v>173</v>
      </c>
      <c r="C38" s="9">
        <v>13</v>
      </c>
      <c r="D38" s="5"/>
      <c r="E38" s="5" t="s">
        <v>233</v>
      </c>
      <c r="F38" s="5"/>
      <c r="G38" s="9">
        <v>22</v>
      </c>
      <c r="H38" s="5"/>
      <c r="I38" s="9">
        <v>18443835602</v>
      </c>
      <c r="J38" s="5"/>
      <c r="K38" s="9">
        <v>143395231</v>
      </c>
      <c r="L38" s="5"/>
      <c r="M38" s="9">
        <v>18300440371</v>
      </c>
      <c r="N38" s="5"/>
      <c r="O38" s="9">
        <v>18443835602</v>
      </c>
      <c r="P38" s="5"/>
      <c r="Q38" s="9">
        <v>143395231</v>
      </c>
      <c r="R38" s="5"/>
      <c r="S38" s="9">
        <v>18300440371</v>
      </c>
    </row>
    <row r="39" spans="1:19" ht="18.75" x14ac:dyDescent="0.45">
      <c r="A39" s="2" t="s">
        <v>167</v>
      </c>
      <c r="C39" s="9">
        <v>13</v>
      </c>
      <c r="D39" s="5"/>
      <c r="E39" s="5" t="s">
        <v>233</v>
      </c>
      <c r="F39" s="5"/>
      <c r="G39" s="9">
        <v>22</v>
      </c>
      <c r="H39" s="5"/>
      <c r="I39" s="9">
        <v>10246575342</v>
      </c>
      <c r="J39" s="5"/>
      <c r="K39" s="9">
        <v>79664018</v>
      </c>
      <c r="L39" s="5"/>
      <c r="M39" s="9">
        <v>10166911324</v>
      </c>
      <c r="N39" s="5"/>
      <c r="O39" s="9">
        <v>10246575342</v>
      </c>
      <c r="P39" s="5"/>
      <c r="Q39" s="9">
        <v>79664018</v>
      </c>
      <c r="R39" s="5"/>
      <c r="S39" s="9">
        <v>10166911324</v>
      </c>
    </row>
    <row r="40" spans="1:19" ht="18.75" x14ac:dyDescent="0.45">
      <c r="A40" s="2" t="s">
        <v>179</v>
      </c>
      <c r="C40" s="9">
        <v>13</v>
      </c>
      <c r="D40" s="5"/>
      <c r="E40" s="5" t="s">
        <v>233</v>
      </c>
      <c r="F40" s="5"/>
      <c r="G40" s="9">
        <v>20</v>
      </c>
      <c r="H40" s="5"/>
      <c r="I40" s="9">
        <v>3912328762</v>
      </c>
      <c r="J40" s="5"/>
      <c r="K40" s="9">
        <v>27671531</v>
      </c>
      <c r="L40" s="5"/>
      <c r="M40" s="9">
        <v>3884657231</v>
      </c>
      <c r="N40" s="5"/>
      <c r="O40" s="9">
        <v>3912328762</v>
      </c>
      <c r="P40" s="5"/>
      <c r="Q40" s="9">
        <v>27671531</v>
      </c>
      <c r="R40" s="5"/>
      <c r="S40" s="9">
        <v>3884657231</v>
      </c>
    </row>
    <row r="41" spans="1:19" ht="18.75" thickBot="1" x14ac:dyDescent="0.45">
      <c r="I41" s="7">
        <f>SUM(I8:I40)</f>
        <v>343652129203</v>
      </c>
      <c r="J41" s="4"/>
      <c r="K41" s="7">
        <f>SUM(K8:K40)</f>
        <v>460017948</v>
      </c>
      <c r="L41" s="4"/>
      <c r="M41" s="7">
        <f>SUM(M8:M40)</f>
        <v>343192111255</v>
      </c>
      <c r="N41" s="4"/>
      <c r="O41" s="7">
        <f>SUM(O8:O40)</f>
        <v>343652129203</v>
      </c>
      <c r="P41" s="4"/>
      <c r="Q41" s="7">
        <f>SUM(Q8:Q40)</f>
        <v>460017948</v>
      </c>
      <c r="R41" s="4"/>
      <c r="S41" s="7">
        <f>SUM(S8:S40)</f>
        <v>343192111255</v>
      </c>
    </row>
    <row r="42" spans="1:19" ht="18.75" thickTop="1" x14ac:dyDescent="0.4"/>
  </sheetData>
  <mergeCells count="7">
    <mergeCell ref="A2:S2"/>
    <mergeCell ref="A3:S3"/>
    <mergeCell ref="A4:S4"/>
    <mergeCell ref="S7"/>
    <mergeCell ref="O6:S6"/>
    <mergeCell ref="I6:M6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"/>
  <sheetViews>
    <sheetView rightToLeft="1" workbookViewId="0">
      <selection activeCell="A6" sqref="A6:A7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7.75" x14ac:dyDescent="0.4">
      <c r="A3" s="37" t="s">
        <v>193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27.75" x14ac:dyDescent="0.4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6" spans="1:19" ht="27.75" x14ac:dyDescent="0.4">
      <c r="A6" s="39" t="s">
        <v>3</v>
      </c>
      <c r="C6" s="36" t="s">
        <v>203</v>
      </c>
      <c r="D6" s="36" t="s">
        <v>203</v>
      </c>
      <c r="E6" s="36" t="s">
        <v>203</v>
      </c>
      <c r="F6" s="36" t="s">
        <v>203</v>
      </c>
      <c r="G6" s="36" t="s">
        <v>203</v>
      </c>
      <c r="I6" s="36" t="s">
        <v>195</v>
      </c>
      <c r="J6" s="36" t="s">
        <v>195</v>
      </c>
      <c r="K6" s="36" t="s">
        <v>195</v>
      </c>
      <c r="L6" s="36" t="s">
        <v>195</v>
      </c>
      <c r="M6" s="36" t="s">
        <v>195</v>
      </c>
      <c r="O6" s="36" t="s">
        <v>196</v>
      </c>
      <c r="P6" s="36" t="s">
        <v>196</v>
      </c>
      <c r="Q6" s="36" t="s">
        <v>196</v>
      </c>
      <c r="R6" s="36" t="s">
        <v>196</v>
      </c>
      <c r="S6" s="36" t="s">
        <v>196</v>
      </c>
    </row>
    <row r="7" spans="1:19" ht="27.75" x14ac:dyDescent="0.4">
      <c r="A7" s="36" t="s">
        <v>3</v>
      </c>
      <c r="C7" s="20" t="s">
        <v>204</v>
      </c>
      <c r="E7" s="20" t="s">
        <v>205</v>
      </c>
      <c r="G7" s="20" t="s">
        <v>206</v>
      </c>
      <c r="I7" s="20" t="s">
        <v>207</v>
      </c>
      <c r="K7" s="20" t="s">
        <v>200</v>
      </c>
      <c r="M7" s="20" t="s">
        <v>208</v>
      </c>
      <c r="O7" s="20" t="s">
        <v>207</v>
      </c>
      <c r="Q7" s="38" t="s">
        <v>200</v>
      </c>
      <c r="S7" s="38" t="s">
        <v>208</v>
      </c>
    </row>
  </sheetData>
  <mergeCells count="9">
    <mergeCell ref="A2:S2"/>
    <mergeCell ref="A3:S3"/>
    <mergeCell ref="A4:S4"/>
    <mergeCell ref="Q7"/>
    <mergeCell ref="S7"/>
    <mergeCell ref="O6:S6"/>
    <mergeCell ref="I6:M6"/>
    <mergeCell ref="A6:A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46"/>
  <sheetViews>
    <sheetView rightToLeft="1" view="pageBreakPreview" topLeftCell="A25" zoomScale="86" zoomScaleNormal="100" zoomScaleSheetLayoutView="86" workbookViewId="0">
      <selection activeCell="Q21" sqref="Q21:Q39"/>
    </sheetView>
  </sheetViews>
  <sheetFormatPr defaultRowHeight="18" x14ac:dyDescent="0.4"/>
  <cols>
    <col min="1" max="1" width="34.57031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8.5703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7.5703125" style="26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8.5703125" style="1" bestFit="1" customWidth="1"/>
    <col min="18" max="18" width="1" style="1" customWidth="1"/>
    <col min="19" max="19" width="14.5703125" style="1" bestFit="1" customWidth="1"/>
    <col min="20" max="16384" width="9.140625" style="1"/>
  </cols>
  <sheetData>
    <row r="2" spans="1:17" ht="27.75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7.75" x14ac:dyDescent="0.4">
      <c r="A3" s="37" t="s">
        <v>193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27.75" x14ac:dyDescent="0.4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6" spans="1:17" ht="27.75" x14ac:dyDescent="0.4">
      <c r="A6" s="39" t="s">
        <v>3</v>
      </c>
      <c r="C6" s="36" t="s">
        <v>195</v>
      </c>
      <c r="D6" s="36" t="s">
        <v>195</v>
      </c>
      <c r="E6" s="36" t="s">
        <v>195</v>
      </c>
      <c r="F6" s="36" t="s">
        <v>195</v>
      </c>
      <c r="G6" s="36" t="s">
        <v>195</v>
      </c>
      <c r="H6" s="36" t="s">
        <v>195</v>
      </c>
      <c r="I6" s="36" t="s">
        <v>195</v>
      </c>
      <c r="K6" s="36" t="s">
        <v>196</v>
      </c>
      <c r="L6" s="36" t="s">
        <v>196</v>
      </c>
      <c r="M6" s="36" t="s">
        <v>196</v>
      </c>
      <c r="N6" s="36" t="s">
        <v>196</v>
      </c>
      <c r="O6" s="36" t="s">
        <v>196</v>
      </c>
      <c r="P6" s="36" t="s">
        <v>196</v>
      </c>
      <c r="Q6" s="36" t="s">
        <v>196</v>
      </c>
    </row>
    <row r="7" spans="1:17" ht="27.75" x14ac:dyDescent="0.4">
      <c r="A7" s="36" t="s">
        <v>3</v>
      </c>
      <c r="C7" s="20" t="s">
        <v>7</v>
      </c>
      <c r="E7" s="20" t="s">
        <v>209</v>
      </c>
      <c r="G7" s="20" t="s">
        <v>210</v>
      </c>
      <c r="I7" s="20" t="s">
        <v>211</v>
      </c>
      <c r="K7" s="20" t="s">
        <v>7</v>
      </c>
      <c r="M7" s="41" t="s">
        <v>209</v>
      </c>
      <c r="O7" s="38" t="s">
        <v>210</v>
      </c>
      <c r="Q7" s="38" t="s">
        <v>211</v>
      </c>
    </row>
    <row r="8" spans="1:17" ht="18.75" x14ac:dyDescent="0.45">
      <c r="A8" s="2" t="s">
        <v>27</v>
      </c>
      <c r="C8" s="6">
        <v>776660</v>
      </c>
      <c r="D8" s="4"/>
      <c r="E8" s="40">
        <v>89489683791</v>
      </c>
      <c r="F8" s="4"/>
      <c r="G8" s="6">
        <f t="shared" ref="G8:G39" si="0">E8-I8</f>
        <v>89629910713</v>
      </c>
      <c r="H8" s="4"/>
      <c r="I8" s="44">
        <v>-140226922</v>
      </c>
      <c r="J8" s="4"/>
      <c r="K8" s="6">
        <v>776660</v>
      </c>
      <c r="L8" s="4"/>
      <c r="M8" s="40">
        <v>89489683791</v>
      </c>
      <c r="N8" s="4"/>
      <c r="O8" s="6">
        <f t="shared" ref="O8:O39" si="1">M8-Q8</f>
        <v>89629910713</v>
      </c>
      <c r="P8" s="4"/>
      <c r="Q8" s="44">
        <v>-140226922</v>
      </c>
    </row>
    <row r="9" spans="1:17" ht="18.75" x14ac:dyDescent="0.45">
      <c r="A9" s="2" t="s">
        <v>21</v>
      </c>
      <c r="C9" s="6"/>
      <c r="D9" s="4"/>
      <c r="E9" s="40">
        <v>61631100000</v>
      </c>
      <c r="F9" s="4"/>
      <c r="G9" s="6">
        <f t="shared" si="0"/>
        <v>61631100000</v>
      </c>
      <c r="H9" s="4"/>
      <c r="I9" s="44">
        <v>0</v>
      </c>
      <c r="J9" s="4"/>
      <c r="K9" s="6"/>
      <c r="L9" s="4"/>
      <c r="M9" s="40">
        <v>61631100000</v>
      </c>
      <c r="N9" s="4"/>
      <c r="O9" s="6">
        <f t="shared" si="1"/>
        <v>61631100000</v>
      </c>
      <c r="P9" s="4"/>
      <c r="Q9" s="44">
        <v>0</v>
      </c>
    </row>
    <row r="10" spans="1:17" ht="18.75" x14ac:dyDescent="0.45">
      <c r="A10" s="2" t="s">
        <v>18</v>
      </c>
      <c r="C10" s="6">
        <v>5487000</v>
      </c>
      <c r="D10" s="4"/>
      <c r="E10" s="40">
        <v>1023907386199</v>
      </c>
      <c r="F10" s="4"/>
      <c r="G10" s="6">
        <f t="shared" si="0"/>
        <v>1007353426816</v>
      </c>
      <c r="H10" s="4"/>
      <c r="I10" s="44">
        <v>16553959383</v>
      </c>
      <c r="J10" s="4"/>
      <c r="K10" s="6">
        <v>5487000</v>
      </c>
      <c r="L10" s="4"/>
      <c r="M10" s="40">
        <v>1023907386199</v>
      </c>
      <c r="N10" s="4"/>
      <c r="O10" s="6">
        <f t="shared" si="1"/>
        <v>1007353426816</v>
      </c>
      <c r="P10" s="4"/>
      <c r="Q10" s="44">
        <v>16553959383</v>
      </c>
    </row>
    <row r="11" spans="1:17" ht="18.75" x14ac:dyDescent="0.45">
      <c r="A11" s="2" t="s">
        <v>23</v>
      </c>
      <c r="C11" s="6">
        <v>1394767</v>
      </c>
      <c r="D11" s="4"/>
      <c r="E11" s="40">
        <v>4927507756</v>
      </c>
      <c r="F11" s="4"/>
      <c r="G11" s="6">
        <f t="shared" si="0"/>
        <v>6580177774</v>
      </c>
      <c r="H11" s="4"/>
      <c r="I11" s="44">
        <v>-1652670018</v>
      </c>
      <c r="J11" s="4"/>
      <c r="K11" s="6">
        <v>1394767</v>
      </c>
      <c r="L11" s="4"/>
      <c r="M11" s="40">
        <v>4927507756</v>
      </c>
      <c r="N11" s="4"/>
      <c r="O11" s="6">
        <f t="shared" si="1"/>
        <v>6580177774</v>
      </c>
      <c r="P11" s="4"/>
      <c r="Q11" s="44">
        <v>-1652670018</v>
      </c>
    </row>
    <row r="12" spans="1:17" ht="18.75" x14ac:dyDescent="0.45">
      <c r="A12" s="2" t="s">
        <v>20</v>
      </c>
      <c r="C12" s="6">
        <v>325402</v>
      </c>
      <c r="D12" s="4"/>
      <c r="E12" s="40">
        <v>8070473159</v>
      </c>
      <c r="F12" s="4"/>
      <c r="G12" s="6">
        <f t="shared" si="0"/>
        <v>7977176951</v>
      </c>
      <c r="H12" s="4"/>
      <c r="I12" s="44">
        <v>93296208</v>
      </c>
      <c r="J12" s="4"/>
      <c r="K12" s="6">
        <v>325402</v>
      </c>
      <c r="L12" s="4"/>
      <c r="M12" s="40">
        <v>8070473159</v>
      </c>
      <c r="N12" s="4"/>
      <c r="O12" s="6">
        <f t="shared" si="1"/>
        <v>7977176951</v>
      </c>
      <c r="P12" s="4"/>
      <c r="Q12" s="44">
        <v>93296208</v>
      </c>
    </row>
    <row r="13" spans="1:17" ht="18.75" x14ac:dyDescent="0.45">
      <c r="A13" s="2" t="s">
        <v>26</v>
      </c>
      <c r="C13" s="6">
        <v>303736</v>
      </c>
      <c r="D13" s="4"/>
      <c r="E13" s="40">
        <v>8906898738</v>
      </c>
      <c r="F13" s="4"/>
      <c r="G13" s="6">
        <f t="shared" si="0"/>
        <v>8901542957</v>
      </c>
      <c r="H13" s="4"/>
      <c r="I13" s="44">
        <v>5355781</v>
      </c>
      <c r="J13" s="4"/>
      <c r="K13" s="6">
        <v>303736</v>
      </c>
      <c r="L13" s="4"/>
      <c r="M13" s="40">
        <v>8906898738</v>
      </c>
      <c r="N13" s="4"/>
      <c r="O13" s="6">
        <f t="shared" si="1"/>
        <v>8901542957</v>
      </c>
      <c r="P13" s="4"/>
      <c r="Q13" s="44">
        <v>5355781</v>
      </c>
    </row>
    <row r="14" spans="1:17" ht="18.75" x14ac:dyDescent="0.45">
      <c r="A14" s="2" t="s">
        <v>24</v>
      </c>
      <c r="C14" s="6">
        <v>54360568</v>
      </c>
      <c r="D14" s="4"/>
      <c r="E14" s="40">
        <v>489035959714</v>
      </c>
      <c r="F14" s="4"/>
      <c r="G14" s="6">
        <f t="shared" si="0"/>
        <v>493354525892</v>
      </c>
      <c r="H14" s="4"/>
      <c r="I14" s="44">
        <v>-4318566178</v>
      </c>
      <c r="J14" s="4"/>
      <c r="K14" s="6">
        <v>54360568</v>
      </c>
      <c r="L14" s="4"/>
      <c r="M14" s="40">
        <v>489035959714</v>
      </c>
      <c r="N14" s="4"/>
      <c r="O14" s="6">
        <f t="shared" si="1"/>
        <v>493354525892</v>
      </c>
      <c r="P14" s="4"/>
      <c r="Q14" s="44">
        <v>-4318566178</v>
      </c>
    </row>
    <row r="15" spans="1:17" ht="18.75" x14ac:dyDescent="0.45">
      <c r="A15" s="2" t="s">
        <v>25</v>
      </c>
      <c r="C15" s="6">
        <v>1800000</v>
      </c>
      <c r="D15" s="4"/>
      <c r="E15" s="40">
        <v>23511270600</v>
      </c>
      <c r="F15" s="4"/>
      <c r="G15" s="6">
        <f t="shared" si="0"/>
        <v>23627333088</v>
      </c>
      <c r="H15" s="4"/>
      <c r="I15" s="44">
        <v>-116062488</v>
      </c>
      <c r="J15" s="4"/>
      <c r="K15" s="6">
        <v>1800000</v>
      </c>
      <c r="L15" s="4"/>
      <c r="M15" s="40">
        <v>23511270600</v>
      </c>
      <c r="N15" s="4"/>
      <c r="O15" s="6">
        <f t="shared" si="1"/>
        <v>23627333088</v>
      </c>
      <c r="P15" s="4"/>
      <c r="Q15" s="44">
        <v>-116062488</v>
      </c>
    </row>
    <row r="16" spans="1:17" ht="18.75" x14ac:dyDescent="0.45">
      <c r="A16" s="2" t="s">
        <v>234</v>
      </c>
      <c r="C16" s="6">
        <v>108054</v>
      </c>
      <c r="D16" s="4"/>
      <c r="E16" s="40">
        <v>53705539</v>
      </c>
      <c r="F16" s="4"/>
      <c r="G16" s="6">
        <f t="shared" si="0"/>
        <v>53705539</v>
      </c>
      <c r="H16" s="4"/>
      <c r="I16" s="44">
        <v>0</v>
      </c>
      <c r="J16" s="4"/>
      <c r="K16" s="6">
        <v>108054</v>
      </c>
      <c r="L16" s="4"/>
      <c r="M16" s="40">
        <v>53705539</v>
      </c>
      <c r="N16" s="4"/>
      <c r="O16" s="6">
        <f t="shared" si="1"/>
        <v>53705539</v>
      </c>
      <c r="P16" s="4"/>
      <c r="Q16" s="44">
        <v>0</v>
      </c>
    </row>
    <row r="17" spans="1:19" ht="18.75" x14ac:dyDescent="0.45">
      <c r="A17" s="2" t="s">
        <v>15</v>
      </c>
      <c r="C17" s="6">
        <v>38137</v>
      </c>
      <c r="D17" s="4"/>
      <c r="E17" s="40">
        <v>26537059</v>
      </c>
      <c r="F17" s="4"/>
      <c r="G17" s="6">
        <f t="shared" si="0"/>
        <v>26537059</v>
      </c>
      <c r="H17" s="4"/>
      <c r="I17" s="14">
        <v>0</v>
      </c>
      <c r="J17" s="4"/>
      <c r="K17" s="6">
        <v>38137</v>
      </c>
      <c r="L17" s="4"/>
      <c r="M17" s="40">
        <v>26537059</v>
      </c>
      <c r="N17" s="4"/>
      <c r="O17" s="6">
        <f t="shared" si="1"/>
        <v>26537059</v>
      </c>
      <c r="P17" s="4"/>
      <c r="Q17" s="14">
        <v>0</v>
      </c>
    </row>
    <row r="18" spans="1:19" ht="18.75" x14ac:dyDescent="0.45">
      <c r="A18" s="2" t="s">
        <v>19</v>
      </c>
      <c r="C18" s="6">
        <v>25453</v>
      </c>
      <c r="D18" s="4"/>
      <c r="E18" s="40">
        <v>25301554</v>
      </c>
      <c r="F18" s="4"/>
      <c r="G18" s="6">
        <f t="shared" si="0"/>
        <v>25301554</v>
      </c>
      <c r="H18" s="4"/>
      <c r="I18" s="14">
        <v>0</v>
      </c>
      <c r="J18" s="4"/>
      <c r="K18" s="6">
        <v>25453</v>
      </c>
      <c r="L18" s="4"/>
      <c r="M18" s="40">
        <v>25301554</v>
      </c>
      <c r="N18" s="4"/>
      <c r="O18" s="6">
        <f t="shared" si="1"/>
        <v>25301554</v>
      </c>
      <c r="P18" s="4"/>
      <c r="Q18" s="14">
        <v>0</v>
      </c>
    </row>
    <row r="19" spans="1:19" ht="18.75" x14ac:dyDescent="0.45">
      <c r="A19" s="2" t="s">
        <v>63</v>
      </c>
      <c r="C19" s="6">
        <v>100</v>
      </c>
      <c r="D19" s="4"/>
      <c r="E19" s="40">
        <v>100981693</v>
      </c>
      <c r="F19" s="4"/>
      <c r="G19" s="6">
        <f t="shared" si="0"/>
        <v>100981693</v>
      </c>
      <c r="H19" s="4"/>
      <c r="I19" s="14">
        <v>0</v>
      </c>
      <c r="J19" s="4"/>
      <c r="K19" s="6">
        <v>100</v>
      </c>
      <c r="L19" s="4"/>
      <c r="M19" s="40">
        <v>100981693</v>
      </c>
      <c r="N19" s="4"/>
      <c r="O19" s="6">
        <f t="shared" si="1"/>
        <v>100981693</v>
      </c>
      <c r="P19" s="4"/>
      <c r="Q19" s="14">
        <v>0</v>
      </c>
    </row>
    <row r="20" spans="1:19" ht="18.75" x14ac:dyDescent="0.45">
      <c r="A20" s="2" t="s">
        <v>86</v>
      </c>
      <c r="C20" s="6">
        <v>1500</v>
      </c>
      <c r="D20" s="4"/>
      <c r="E20" s="40">
        <v>1499726625</v>
      </c>
      <c r="F20" s="4"/>
      <c r="G20" s="6">
        <f t="shared" si="0"/>
        <v>1499726625</v>
      </c>
      <c r="H20" s="4"/>
      <c r="I20" s="14">
        <v>0</v>
      </c>
      <c r="J20" s="4"/>
      <c r="K20" s="6">
        <v>1500</v>
      </c>
      <c r="L20" s="4"/>
      <c r="M20" s="40">
        <v>1499726625</v>
      </c>
      <c r="N20" s="4"/>
      <c r="O20" s="6">
        <f t="shared" si="1"/>
        <v>1499726625</v>
      </c>
      <c r="P20" s="4"/>
      <c r="Q20" s="14">
        <v>0</v>
      </c>
    </row>
    <row r="21" spans="1:19" ht="18.75" x14ac:dyDescent="0.45">
      <c r="A21" s="2" t="s">
        <v>83</v>
      </c>
      <c r="C21" s="6">
        <v>539300</v>
      </c>
      <c r="D21" s="4"/>
      <c r="E21" s="40">
        <v>534300903405</v>
      </c>
      <c r="F21" s="4"/>
      <c r="G21" s="6">
        <f t="shared" si="0"/>
        <v>532466537344</v>
      </c>
      <c r="H21" s="4"/>
      <c r="I21" s="14">
        <v>1834366061</v>
      </c>
      <c r="J21" s="4"/>
      <c r="K21" s="6">
        <v>539300</v>
      </c>
      <c r="L21" s="4"/>
      <c r="M21" s="40">
        <v>534300903405</v>
      </c>
      <c r="N21" s="4"/>
      <c r="O21" s="6">
        <f t="shared" si="1"/>
        <v>532466537344</v>
      </c>
      <c r="P21" s="4"/>
      <c r="Q21" s="14">
        <v>1834366061</v>
      </c>
      <c r="S21" s="3"/>
    </row>
    <row r="22" spans="1:19" ht="18.75" x14ac:dyDescent="0.45">
      <c r="A22" s="2" t="s">
        <v>89</v>
      </c>
      <c r="C22" s="6">
        <v>336280</v>
      </c>
      <c r="D22" s="4"/>
      <c r="E22" s="40">
        <v>335728169438</v>
      </c>
      <c r="F22" s="4"/>
      <c r="G22" s="6">
        <f t="shared" si="0"/>
        <v>337621418903</v>
      </c>
      <c r="H22" s="4"/>
      <c r="I22" s="14">
        <v>-1893249465</v>
      </c>
      <c r="J22" s="4"/>
      <c r="K22" s="6">
        <v>336280</v>
      </c>
      <c r="L22" s="4"/>
      <c r="M22" s="40">
        <v>335728169438</v>
      </c>
      <c r="N22" s="4"/>
      <c r="O22" s="6">
        <f t="shared" si="1"/>
        <v>337621418903</v>
      </c>
      <c r="P22" s="4"/>
      <c r="Q22" s="14">
        <v>-1893249465</v>
      </c>
    </row>
    <row r="23" spans="1:19" ht="18.75" x14ac:dyDescent="0.45">
      <c r="A23" s="2" t="s">
        <v>104</v>
      </c>
      <c r="C23" s="6">
        <v>17203</v>
      </c>
      <c r="D23" s="4"/>
      <c r="E23" s="40">
        <v>15737891989</v>
      </c>
      <c r="F23" s="4"/>
      <c r="G23" s="6">
        <f t="shared" si="0"/>
        <v>15440447428</v>
      </c>
      <c r="H23" s="4"/>
      <c r="I23" s="14">
        <v>297444561</v>
      </c>
      <c r="J23" s="4"/>
      <c r="K23" s="6">
        <v>17203</v>
      </c>
      <c r="L23" s="4"/>
      <c r="M23" s="40">
        <v>15737891989</v>
      </c>
      <c r="N23" s="4"/>
      <c r="O23" s="6">
        <f t="shared" si="1"/>
        <v>15440447428</v>
      </c>
      <c r="P23" s="4"/>
      <c r="Q23" s="14">
        <v>297444561</v>
      </c>
    </row>
    <row r="24" spans="1:19" ht="18.75" x14ac:dyDescent="0.45">
      <c r="A24" s="2" t="s">
        <v>107</v>
      </c>
      <c r="C24" s="6">
        <v>20000</v>
      </c>
      <c r="D24" s="4"/>
      <c r="E24" s="40">
        <v>17496828125</v>
      </c>
      <c r="F24" s="4"/>
      <c r="G24" s="6">
        <f t="shared" si="0"/>
        <v>17279920087</v>
      </c>
      <c r="H24" s="4"/>
      <c r="I24" s="14">
        <v>216908038</v>
      </c>
      <c r="J24" s="4"/>
      <c r="K24" s="6">
        <v>20000</v>
      </c>
      <c r="L24" s="4"/>
      <c r="M24" s="40">
        <v>17496828125</v>
      </c>
      <c r="N24" s="4"/>
      <c r="O24" s="6">
        <f t="shared" si="1"/>
        <v>17279920087</v>
      </c>
      <c r="P24" s="4"/>
      <c r="Q24" s="14">
        <v>216908038</v>
      </c>
    </row>
    <row r="25" spans="1:19" ht="18.75" x14ac:dyDescent="0.45">
      <c r="A25" s="2" t="s">
        <v>48</v>
      </c>
      <c r="C25" s="6">
        <v>266772</v>
      </c>
      <c r="D25" s="4"/>
      <c r="E25" s="40">
        <v>184660782925</v>
      </c>
      <c r="F25" s="4"/>
      <c r="G25" s="6">
        <f t="shared" si="0"/>
        <v>179905100289</v>
      </c>
      <c r="H25" s="4"/>
      <c r="I25" s="14">
        <v>4755682636</v>
      </c>
      <c r="J25" s="4"/>
      <c r="K25" s="6">
        <v>266772</v>
      </c>
      <c r="L25" s="4"/>
      <c r="M25" s="40">
        <v>184660782925</v>
      </c>
      <c r="N25" s="4"/>
      <c r="O25" s="6">
        <f t="shared" si="1"/>
        <v>179905100289</v>
      </c>
      <c r="P25" s="4"/>
      <c r="Q25" s="14">
        <v>4755682636</v>
      </c>
    </row>
    <row r="26" spans="1:19" ht="18.75" x14ac:dyDescent="0.45">
      <c r="A26" s="2" t="s">
        <v>51</v>
      </c>
      <c r="C26" s="6">
        <v>65410</v>
      </c>
      <c r="D26" s="4"/>
      <c r="E26" s="40">
        <v>44568181452</v>
      </c>
      <c r="F26" s="4"/>
      <c r="G26" s="6">
        <f t="shared" si="0"/>
        <v>42966253904</v>
      </c>
      <c r="H26" s="4"/>
      <c r="I26" s="14">
        <v>1601927548</v>
      </c>
      <c r="J26" s="4"/>
      <c r="K26" s="6">
        <v>65410</v>
      </c>
      <c r="L26" s="4"/>
      <c r="M26" s="40">
        <v>44568181452</v>
      </c>
      <c r="N26" s="4"/>
      <c r="O26" s="6">
        <f t="shared" si="1"/>
        <v>42966253904</v>
      </c>
      <c r="P26" s="4"/>
      <c r="Q26" s="14">
        <v>1601927548</v>
      </c>
    </row>
    <row r="27" spans="1:19" ht="18.75" x14ac:dyDescent="0.45">
      <c r="A27" s="2" t="s">
        <v>44</v>
      </c>
      <c r="C27" s="6">
        <v>154095</v>
      </c>
      <c r="D27" s="4"/>
      <c r="E27" s="40">
        <v>150415680715</v>
      </c>
      <c r="F27" s="4"/>
      <c r="G27" s="6">
        <f t="shared" si="0"/>
        <v>147466836990</v>
      </c>
      <c r="H27" s="4"/>
      <c r="I27" s="14">
        <v>2948843725</v>
      </c>
      <c r="J27" s="4"/>
      <c r="K27" s="6">
        <v>154095</v>
      </c>
      <c r="L27" s="4"/>
      <c r="M27" s="40">
        <v>150415680715</v>
      </c>
      <c r="N27" s="4"/>
      <c r="O27" s="6">
        <f t="shared" si="1"/>
        <v>147466836990</v>
      </c>
      <c r="P27" s="4"/>
      <c r="Q27" s="14">
        <v>2948843725</v>
      </c>
    </row>
    <row r="28" spans="1:19" ht="18.75" x14ac:dyDescent="0.45">
      <c r="A28" s="2" t="s">
        <v>69</v>
      </c>
      <c r="C28" s="6">
        <v>1300000</v>
      </c>
      <c r="D28" s="4"/>
      <c r="E28" s="40">
        <v>1280880098395</v>
      </c>
      <c r="F28" s="4"/>
      <c r="G28" s="6">
        <f t="shared" si="0"/>
        <v>1255832339125</v>
      </c>
      <c r="H28" s="4"/>
      <c r="I28" s="14">
        <v>25047759270</v>
      </c>
      <c r="J28" s="4"/>
      <c r="K28" s="6">
        <v>1300000</v>
      </c>
      <c r="L28" s="4"/>
      <c r="M28" s="40">
        <v>1280880098395</v>
      </c>
      <c r="N28" s="4"/>
      <c r="O28" s="6">
        <f t="shared" si="1"/>
        <v>1255832339125</v>
      </c>
      <c r="P28" s="4"/>
      <c r="Q28" s="14">
        <v>25047759270</v>
      </c>
    </row>
    <row r="29" spans="1:19" ht="18.75" x14ac:dyDescent="0.45">
      <c r="A29" s="2" t="s">
        <v>66</v>
      </c>
      <c r="C29" s="6">
        <v>1300000</v>
      </c>
      <c r="D29" s="4"/>
      <c r="E29" s="40">
        <v>1299764375000</v>
      </c>
      <c r="F29" s="4"/>
      <c r="G29" s="6">
        <f t="shared" si="0"/>
        <v>1291963189221</v>
      </c>
      <c r="H29" s="4"/>
      <c r="I29" s="14">
        <v>7801185779</v>
      </c>
      <c r="J29" s="4"/>
      <c r="K29" s="6">
        <v>1300000</v>
      </c>
      <c r="L29" s="4"/>
      <c r="M29" s="40">
        <v>1299764375000</v>
      </c>
      <c r="N29" s="4"/>
      <c r="O29" s="6">
        <f t="shared" si="1"/>
        <v>1291963189221</v>
      </c>
      <c r="P29" s="4"/>
      <c r="Q29" s="14">
        <v>7801185779</v>
      </c>
    </row>
    <row r="30" spans="1:19" ht="18.75" x14ac:dyDescent="0.45">
      <c r="A30" s="2" t="s">
        <v>71</v>
      </c>
      <c r="C30" s="6">
        <v>1596900</v>
      </c>
      <c r="D30" s="4"/>
      <c r="E30" s="40">
        <v>1596610561875</v>
      </c>
      <c r="F30" s="4"/>
      <c r="G30" s="6">
        <f t="shared" si="0"/>
        <v>1582036700666</v>
      </c>
      <c r="H30" s="4"/>
      <c r="I30" s="14">
        <v>14573861209</v>
      </c>
      <c r="J30" s="4"/>
      <c r="K30" s="6">
        <v>1596900</v>
      </c>
      <c r="L30" s="4"/>
      <c r="M30" s="40">
        <v>1596610561875</v>
      </c>
      <c r="N30" s="4"/>
      <c r="O30" s="6">
        <f t="shared" si="1"/>
        <v>1582036700666</v>
      </c>
      <c r="P30" s="4"/>
      <c r="Q30" s="14">
        <v>14573861209</v>
      </c>
    </row>
    <row r="31" spans="1:19" ht="18.75" x14ac:dyDescent="0.45">
      <c r="A31" s="2" t="s">
        <v>54</v>
      </c>
      <c r="C31" s="6">
        <v>125500</v>
      </c>
      <c r="D31" s="4"/>
      <c r="E31" s="40">
        <v>102735755768</v>
      </c>
      <c r="F31" s="4"/>
      <c r="G31" s="6">
        <f t="shared" si="0"/>
        <v>99352889024</v>
      </c>
      <c r="H31" s="4"/>
      <c r="I31" s="14">
        <v>3382866744</v>
      </c>
      <c r="J31" s="4"/>
      <c r="K31" s="6">
        <v>125500</v>
      </c>
      <c r="L31" s="4"/>
      <c r="M31" s="40">
        <v>102735755768</v>
      </c>
      <c r="N31" s="4"/>
      <c r="O31" s="6">
        <f t="shared" si="1"/>
        <v>99352889024</v>
      </c>
      <c r="P31" s="4"/>
      <c r="Q31" s="14">
        <v>3382866744</v>
      </c>
    </row>
    <row r="32" spans="1:19" ht="18.75" x14ac:dyDescent="0.45">
      <c r="A32" s="2" t="s">
        <v>57</v>
      </c>
      <c r="C32" s="6">
        <v>45170</v>
      </c>
      <c r="D32" s="4"/>
      <c r="E32" s="40">
        <v>31861659027</v>
      </c>
      <c r="F32" s="4"/>
      <c r="G32" s="6">
        <f t="shared" si="0"/>
        <v>30258414668</v>
      </c>
      <c r="H32" s="4"/>
      <c r="I32" s="14">
        <v>1603244359</v>
      </c>
      <c r="J32" s="4"/>
      <c r="K32" s="6">
        <v>45170</v>
      </c>
      <c r="L32" s="4"/>
      <c r="M32" s="40">
        <v>31861659027</v>
      </c>
      <c r="N32" s="4"/>
      <c r="O32" s="6">
        <f t="shared" si="1"/>
        <v>30258414668</v>
      </c>
      <c r="P32" s="4"/>
      <c r="Q32" s="14">
        <v>1603244359</v>
      </c>
    </row>
    <row r="33" spans="1:17" ht="18.75" x14ac:dyDescent="0.45">
      <c r="A33" s="2" t="s">
        <v>60</v>
      </c>
      <c r="C33" s="6">
        <v>38458</v>
      </c>
      <c r="D33" s="4"/>
      <c r="E33" s="40">
        <v>28915174174</v>
      </c>
      <c r="F33" s="4"/>
      <c r="G33" s="6">
        <f t="shared" si="0"/>
        <v>27498484444</v>
      </c>
      <c r="H33" s="4"/>
      <c r="I33" s="14">
        <v>1416689730</v>
      </c>
      <c r="J33" s="4"/>
      <c r="K33" s="6">
        <v>38458</v>
      </c>
      <c r="L33" s="4"/>
      <c r="M33" s="40">
        <v>28915174174</v>
      </c>
      <c r="N33" s="4"/>
      <c r="O33" s="6">
        <f t="shared" si="1"/>
        <v>27498484444</v>
      </c>
      <c r="P33" s="4"/>
      <c r="Q33" s="14">
        <v>1416689730</v>
      </c>
    </row>
    <row r="34" spans="1:17" ht="18.75" x14ac:dyDescent="0.45">
      <c r="A34" s="2" t="s">
        <v>77</v>
      </c>
      <c r="C34" s="6">
        <v>4100</v>
      </c>
      <c r="D34" s="4"/>
      <c r="E34" s="40">
        <v>3914790315</v>
      </c>
      <c r="F34" s="4"/>
      <c r="G34" s="6">
        <f t="shared" si="0"/>
        <v>3812308893</v>
      </c>
      <c r="H34" s="4"/>
      <c r="I34" s="14">
        <v>102481422</v>
      </c>
      <c r="J34" s="4"/>
      <c r="K34" s="6">
        <v>4100</v>
      </c>
      <c r="L34" s="4"/>
      <c r="M34" s="40">
        <v>3914790315</v>
      </c>
      <c r="N34" s="4"/>
      <c r="O34" s="6">
        <f t="shared" si="1"/>
        <v>3812308893</v>
      </c>
      <c r="P34" s="4"/>
      <c r="Q34" s="14">
        <v>102481422</v>
      </c>
    </row>
    <row r="35" spans="1:17" ht="18.75" x14ac:dyDescent="0.45">
      <c r="A35" s="2" t="s">
        <v>98</v>
      </c>
      <c r="C35" s="6">
        <v>173000</v>
      </c>
      <c r="D35" s="4"/>
      <c r="E35" s="40">
        <v>92693896185</v>
      </c>
      <c r="F35" s="4"/>
      <c r="G35" s="6">
        <f t="shared" si="0"/>
        <v>92056560312</v>
      </c>
      <c r="H35" s="4"/>
      <c r="I35" s="14">
        <v>637335873</v>
      </c>
      <c r="J35" s="4"/>
      <c r="K35" s="6">
        <v>173000</v>
      </c>
      <c r="L35" s="4"/>
      <c r="M35" s="40">
        <v>92693896185</v>
      </c>
      <c r="N35" s="4"/>
      <c r="O35" s="6">
        <f t="shared" si="1"/>
        <v>92056560312</v>
      </c>
      <c r="P35" s="4"/>
      <c r="Q35" s="14">
        <v>637335873</v>
      </c>
    </row>
    <row r="36" spans="1:17" ht="18.75" x14ac:dyDescent="0.45">
      <c r="A36" s="2" t="s">
        <v>80</v>
      </c>
      <c r="C36" s="6">
        <v>3200000</v>
      </c>
      <c r="D36" s="4"/>
      <c r="E36" s="40">
        <v>2953867714420</v>
      </c>
      <c r="F36" s="4"/>
      <c r="G36" s="6">
        <f t="shared" si="0"/>
        <v>2946653022320</v>
      </c>
      <c r="H36" s="4"/>
      <c r="I36" s="14">
        <v>7214692100</v>
      </c>
      <c r="J36" s="4"/>
      <c r="K36" s="6">
        <v>3200000</v>
      </c>
      <c r="L36" s="4"/>
      <c r="M36" s="40">
        <v>2953867714420</v>
      </c>
      <c r="N36" s="4"/>
      <c r="O36" s="6">
        <f t="shared" si="1"/>
        <v>2946653022320</v>
      </c>
      <c r="P36" s="4"/>
      <c r="Q36" s="14">
        <v>7214692100</v>
      </c>
    </row>
    <row r="37" spans="1:17" ht="18.75" x14ac:dyDescent="0.45">
      <c r="A37" s="2" t="s">
        <v>101</v>
      </c>
      <c r="C37" s="6">
        <v>2500000</v>
      </c>
      <c r="D37" s="4"/>
      <c r="E37" s="40">
        <v>2499546875000</v>
      </c>
      <c r="F37" s="4"/>
      <c r="G37" s="6">
        <f t="shared" si="0"/>
        <v>2500000000000</v>
      </c>
      <c r="H37" s="4"/>
      <c r="I37" s="14">
        <v>-453125000</v>
      </c>
      <c r="J37" s="4"/>
      <c r="K37" s="6">
        <v>2500000</v>
      </c>
      <c r="L37" s="4"/>
      <c r="M37" s="40">
        <v>2499546875000</v>
      </c>
      <c r="N37" s="4"/>
      <c r="O37" s="6">
        <f t="shared" si="1"/>
        <v>2500000000000</v>
      </c>
      <c r="P37" s="4"/>
      <c r="Q37" s="14">
        <v>-453125000</v>
      </c>
    </row>
    <row r="38" spans="1:17" ht="18.75" x14ac:dyDescent="0.45">
      <c r="A38" s="2" t="s">
        <v>92</v>
      </c>
      <c r="C38" s="6">
        <v>1839750</v>
      </c>
      <c r="D38" s="4"/>
      <c r="E38" s="40">
        <v>588763812542</v>
      </c>
      <c r="F38" s="4"/>
      <c r="G38" s="6">
        <f t="shared" si="0"/>
        <v>592479251643</v>
      </c>
      <c r="H38" s="4"/>
      <c r="I38" s="14">
        <v>-3715439101</v>
      </c>
      <c r="J38" s="4"/>
      <c r="K38" s="6">
        <v>1839750</v>
      </c>
      <c r="L38" s="4"/>
      <c r="M38" s="40">
        <v>588763812542</v>
      </c>
      <c r="N38" s="4"/>
      <c r="O38" s="6">
        <f t="shared" si="1"/>
        <v>592479251643</v>
      </c>
      <c r="P38" s="4"/>
      <c r="Q38" s="14">
        <v>-3715439101</v>
      </c>
    </row>
    <row r="39" spans="1:17" ht="18.75" x14ac:dyDescent="0.45">
      <c r="A39" s="2" t="s">
        <v>95</v>
      </c>
      <c r="C39" s="6">
        <v>200</v>
      </c>
      <c r="D39" s="4"/>
      <c r="E39" s="40">
        <f>407653236-1287</f>
        <v>407651949</v>
      </c>
      <c r="F39" s="4"/>
      <c r="G39" s="6">
        <f t="shared" si="0"/>
        <v>402657977</v>
      </c>
      <c r="H39" s="4"/>
      <c r="I39" s="14">
        <f>4993976-4</f>
        <v>4993972</v>
      </c>
      <c r="J39" s="4"/>
      <c r="K39" s="6">
        <v>200</v>
      </c>
      <c r="L39" s="4"/>
      <c r="M39" s="40">
        <f>407653236-1287</f>
        <v>407651949</v>
      </c>
      <c r="N39" s="4"/>
      <c r="O39" s="6">
        <f t="shared" si="1"/>
        <v>402657977</v>
      </c>
      <c r="P39" s="4"/>
      <c r="Q39" s="14">
        <f>4993976-4</f>
        <v>4993972</v>
      </c>
    </row>
    <row r="40" spans="1:17" ht="18.75" thickBot="1" x14ac:dyDescent="0.45">
      <c r="C40" s="42">
        <f>SUM(C10:C39)</f>
        <v>77366855</v>
      </c>
      <c r="D40" s="45"/>
      <c r="E40" s="42">
        <f>SUM(E8:E39)</f>
        <v>13474057335126</v>
      </c>
      <c r="F40" s="45"/>
      <c r="G40" s="42">
        <f>SUM(G10:G39)</f>
        <v>13244992769186</v>
      </c>
      <c r="H40" s="45"/>
      <c r="I40" s="46">
        <f>SUM(I8:I39)</f>
        <v>77803555227</v>
      </c>
      <c r="J40" s="45"/>
      <c r="K40" s="42">
        <f>SUM(K10:K39)</f>
        <v>77366855</v>
      </c>
      <c r="L40" s="45"/>
      <c r="M40" s="42">
        <f>SUM(M8:M39)</f>
        <v>13474057335126</v>
      </c>
      <c r="N40" s="45"/>
      <c r="O40" s="42">
        <f>SUM(O10:O39)</f>
        <v>13244992769186</v>
      </c>
      <c r="P40" s="45"/>
      <c r="Q40" s="46">
        <f>SUM(Q8:Q39)</f>
        <v>77803555227</v>
      </c>
    </row>
    <row r="41" spans="1:17" ht="18.75" thickTop="1" x14ac:dyDescent="0.4"/>
    <row r="42" spans="1:17" x14ac:dyDescent="0.4">
      <c r="M42" s="43"/>
    </row>
    <row r="43" spans="1:17" x14ac:dyDescent="0.4">
      <c r="M43" s="28"/>
    </row>
    <row r="44" spans="1:17" x14ac:dyDescent="0.4">
      <c r="I44" s="3"/>
      <c r="M44" s="28"/>
      <c r="Q44" s="34"/>
    </row>
    <row r="46" spans="1:17" x14ac:dyDescent="0.4">
      <c r="I46" s="34"/>
      <c r="Q46" s="34"/>
    </row>
  </sheetData>
  <mergeCells count="8">
    <mergeCell ref="A2:Q2"/>
    <mergeCell ref="A3:Q3"/>
    <mergeCell ref="A4:Q4"/>
    <mergeCell ref="O7"/>
    <mergeCell ref="Q7"/>
    <mergeCell ref="K6:Q6"/>
    <mergeCell ref="A6:A7"/>
    <mergeCell ref="C6:I6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'درآمد ناشی از تغییر قیمت اوراق'!Print_Area</vt:lpstr>
      <vt:lpstr>'سرمایه‌گذاری در سهام'!Print_Area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2022-01-29T11:41:58Z</cp:lastPrinted>
  <dcterms:created xsi:type="dcterms:W3CDTF">2022-01-23T11:58:21Z</dcterms:created>
  <dcterms:modified xsi:type="dcterms:W3CDTF">2022-01-29T11:55:08Z</dcterms:modified>
</cp:coreProperties>
</file>