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079E875F-31B5-41EF-89B4-E8D4949DBED9}" xr6:coauthVersionLast="45" xr6:coauthVersionMax="45" xr10:uidLastSave="{00000000-0000-0000-0000-000000000000}"/>
  <bookViews>
    <workbookView xWindow="15" yWindow="210" windowWidth="26595" windowHeight="15525" firstSheet="9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0">'سرمایه‌گذاری در سهام'!$A$1:$W$48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7" i="11" l="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AD16" i="11"/>
  <c r="AD8" i="11"/>
  <c r="U48" i="11"/>
  <c r="U47" i="11"/>
  <c r="U46" i="11"/>
  <c r="U45" i="11"/>
  <c r="U44" i="11"/>
  <c r="U43" i="11"/>
  <c r="U42" i="11"/>
  <c r="U41" i="11"/>
  <c r="U40" i="11"/>
  <c r="U39" i="11"/>
  <c r="U38" i="11"/>
  <c r="U37" i="11"/>
  <c r="U36" i="11"/>
  <c r="U35" i="11"/>
  <c r="U34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AA27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Y18" i="1"/>
  <c r="Y17" i="1"/>
  <c r="Y16" i="1"/>
  <c r="Y15" i="1"/>
  <c r="Y14" i="1"/>
  <c r="Y13" i="1"/>
  <c r="Y12" i="1"/>
  <c r="Y11" i="1"/>
  <c r="Y10" i="1"/>
  <c r="Y9" i="1"/>
  <c r="K48" i="11" l="1"/>
  <c r="I11" i="2"/>
  <c r="C11" i="2"/>
  <c r="G34" i="13" l="1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M27" i="12"/>
  <c r="O48" i="11"/>
  <c r="O30" i="9"/>
  <c r="Q30" i="9"/>
  <c r="O53" i="10"/>
  <c r="Q53" i="10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Q18" i="1" l="1"/>
  <c r="M18" i="1"/>
  <c r="C18" i="1"/>
  <c r="I18" i="1"/>
  <c r="U16" i="1"/>
  <c r="W16" i="1"/>
  <c r="W18" i="1" s="1"/>
  <c r="C10" i="15"/>
  <c r="I34" i="13"/>
  <c r="E34" i="13"/>
  <c r="Q32" i="12"/>
  <c r="O32" i="12"/>
  <c r="M32" i="12"/>
  <c r="K32" i="12"/>
  <c r="I32" i="12"/>
  <c r="G32" i="12"/>
  <c r="E32" i="12"/>
  <c r="C32" i="12"/>
  <c r="C48" i="11"/>
  <c r="E48" i="11"/>
  <c r="G48" i="11"/>
  <c r="I48" i="11"/>
  <c r="M48" i="11"/>
  <c r="Q48" i="11"/>
  <c r="S48" i="11"/>
  <c r="G54" i="10"/>
  <c r="I54" i="10"/>
  <c r="M54" i="10"/>
  <c r="O54" i="10"/>
  <c r="Q54" i="10"/>
  <c r="E54" i="10"/>
  <c r="G32" i="9"/>
  <c r="I32" i="9"/>
  <c r="M32" i="9"/>
  <c r="O32" i="9"/>
  <c r="Q32" i="9"/>
  <c r="E32" i="9"/>
  <c r="O18" i="8"/>
  <c r="Q18" i="8"/>
  <c r="S18" i="8"/>
  <c r="S47" i="7"/>
  <c r="Q47" i="7"/>
  <c r="O47" i="7"/>
  <c r="M47" i="7"/>
  <c r="K47" i="7"/>
  <c r="I47" i="7"/>
  <c r="Q29" i="6"/>
  <c r="O29" i="6"/>
  <c r="M29" i="6"/>
  <c r="K29" i="6"/>
  <c r="AC10" i="5"/>
  <c r="M10" i="5"/>
  <c r="O10" i="5"/>
  <c r="AA10" i="5"/>
  <c r="K11" i="4"/>
  <c r="AG27" i="3"/>
  <c r="AI27" i="3"/>
  <c r="W27" i="3"/>
  <c r="S27" i="3"/>
  <c r="Q27" i="3"/>
  <c r="U18" i="1"/>
  <c r="O18" i="1"/>
  <c r="K18" i="1"/>
  <c r="G18" i="1"/>
  <c r="E18" i="1"/>
  <c r="K29" i="13" l="1"/>
  <c r="K28" i="13"/>
  <c r="K27" i="13"/>
  <c r="K11" i="13"/>
  <c r="K26" i="13"/>
  <c r="K10" i="13"/>
  <c r="K8" i="13"/>
  <c r="K22" i="13"/>
  <c r="K32" i="13"/>
  <c r="K14" i="13"/>
  <c r="K25" i="13"/>
  <c r="K9" i="13"/>
  <c r="K23" i="13"/>
  <c r="K17" i="13"/>
  <c r="K31" i="13"/>
  <c r="K13" i="13"/>
  <c r="K24" i="13"/>
  <c r="K21" i="13"/>
  <c r="K33" i="13"/>
  <c r="K30" i="13"/>
  <c r="K12" i="13"/>
  <c r="K20" i="13"/>
  <c r="K19" i="13"/>
  <c r="K18" i="13"/>
  <c r="K16" i="13"/>
  <c r="K15" i="13"/>
  <c r="K34" i="13" l="1"/>
</calcChain>
</file>

<file path=xl/sharedStrings.xml><?xml version="1.0" encoding="utf-8"?>
<sst xmlns="http://schemas.openxmlformats.org/spreadsheetml/2006/main" count="971" uniqueCount="266">
  <si>
    <t>صندوق سرمایه‌گذاری با درآمد ثابت نگین سامان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</si>
  <si>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</si>
  <si>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</si>
  <si>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</si>
  <si>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</si>
  <si>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</si>
  <si>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</si>
  <si>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</si>
  <si>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</si>
  <si>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</si>
  <si>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</si>
  <si>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</si>
  <si>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</si>
  <si>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</si>
  <si>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</si>
  <si>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 برق عسلویه  مپنا</t>
  </si>
  <si>
    <t>سپید ماکیان</t>
  </si>
  <si>
    <t>سرمایه‌ گذاری‌ پارس‌ توشه‌</t>
  </si>
  <si>
    <t>سرمایه‌گذاری‌ ملی‌ایران‌</t>
  </si>
  <si>
    <t>محصولات کاغذی لطیف</t>
  </si>
  <si>
    <t>س. و خدمات مدیریت صند. ب کشوری</t>
  </si>
  <si>
    <t>سرمایه‌گذاری‌غدیر(هلدینگ‌</t>
  </si>
  <si>
    <t>سرمایه گذاری هامون صبا</t>
  </si>
  <si>
    <t>توسعه حمل و نقل ریلی پارسیان</t>
  </si>
  <si>
    <t>تعداد اوراق تبعی</t>
  </si>
  <si>
    <t>قیمت اعمال</t>
  </si>
  <si>
    <t>تاریخ اعمال</t>
  </si>
  <si>
    <t>نرخ موثر</t>
  </si>
  <si>
    <t>اختیارف.تبعی لطیف010404</t>
  </si>
  <si>
    <t>1401/04/02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</si>
  <si>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</si>
  <si>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</si>
  <si>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</si>
  <si>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</si>
  <si>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</si>
  <si>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</si>
  <si>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</si>
  <si>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</si>
  <si>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</si>
  <si>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</si>
  <si>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</si>
  <si>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</si>
  <si>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</si>
  <si>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</si>
  <si>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</si>
  <si>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</si>
  <si>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</si>
  <si>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</si>
  <si>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</si>
  <si>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اسنادخزانه-م2بودجه99-011019</t>
  </si>
  <si>
    <t>1399/06/19</t>
  </si>
  <si>
    <t>1401/10/19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</si>
  <si>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</si>
  <si>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</si>
  <si>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</si>
  <si>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</si>
  <si>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</si>
  <si>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</si>
  <si>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</si>
  <si>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</si>
  <si>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</si>
  <si>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</si>
  <si>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</si>
  <si>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0205</t>
  </si>
  <si>
    <t>1399/05/07</t>
  </si>
  <si>
    <t>1402/05/07</t>
  </si>
  <si>
    <t>مرابحه عام دولت5-ش.خ 0010</t>
  </si>
  <si>
    <t>1399/06/25</t>
  </si>
  <si>
    <t>1400/10/25</t>
  </si>
  <si>
    <t>مرابحه گندم2-واجدشرایط خاص1400</t>
  </si>
  <si>
    <t>1396/08/20</t>
  </si>
  <si>
    <t>1400/08/20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</si>
  <si>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</si>
  <si>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</si>
  <si>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</si>
  <si>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</si>
  <si>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</si>
  <si>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</si>
  <si>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</si>
  <si>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</si>
  <si>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</si>
  <si>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سلف موازی برق نیروی برق حرارتی</t>
  </si>
  <si>
    <t>1399/10/23</t>
  </si>
  <si>
    <t>1401/10/22</t>
  </si>
  <si>
    <t>مرابحه عام دولت76-ش.خ030406</t>
  </si>
  <si>
    <t>1399/12/06</t>
  </si>
  <si>
    <t>1403/04/06</t>
  </si>
  <si>
    <t>اوراق مشارکت شرکت واحد اتوبوسرانی شهر کرج</t>
  </si>
  <si>
    <t>خیر</t>
  </si>
  <si>
    <t>1400/04/21</t>
  </si>
  <si>
    <t>1401/04/20</t>
  </si>
  <si>
    <t>اوراق مشارکت اتوبوسرانی قم</t>
  </si>
  <si>
    <t>1400/04/16</t>
  </si>
  <si>
    <t>1401/04/15</t>
  </si>
  <si>
    <t>قیمت پایانی</t>
  </si>
  <si>
    <t>قیمت پس از تعدیل</t>
  </si>
  <si>
    <t>درصد تعدیل</t>
  </si>
  <si>
    <t>ارزش ناشی از تعدیل قیمت</t>
  </si>
  <si>
    <t>4.93 %</t>
  </si>
  <si>
    <t>1.11 %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</si>
  <si>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</si>
  <si>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</si>
  <si>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</si>
  <si>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</si>
  <si>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</si>
  <si>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</si>
  <si>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4.99 %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</si>
  <si>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</si>
  <si>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</si>
  <si>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</si>
  <si>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</si>
  <si>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</si>
  <si>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</si>
  <si>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</si>
  <si>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</si>
  <si>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</si>
  <si>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</si>
  <si>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</si>
  <si>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</si>
  <si>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</si>
  <si>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</si>
  <si>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</si>
  <si>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</si>
  <si>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</si>
  <si>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</si>
  <si>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</si>
  <si>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</si>
  <si>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</si>
  <si>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</si>
  <si>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</si>
  <si>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</si>
  <si>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</si>
  <si>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</si>
  <si>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</si>
  <si>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</si>
  <si>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سپرده بلند مدت</t>
  </si>
  <si>
    <t>895112134700001</t>
  </si>
  <si>
    <t>1399/05/14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</si>
  <si>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</si>
  <si>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</si>
  <si>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</si>
  <si>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</si>
  <si>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</si>
  <si>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</si>
  <si>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</si>
  <si>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0.02 %</t>
  </si>
  <si>
    <t>279-9012-14681876-1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</si>
  <si>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</si>
  <si>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</si>
  <si>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</si>
  <si>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</si>
  <si>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</si>
  <si>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</si>
  <si>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051560304000000083</t>
  </si>
  <si>
    <t>1400/03/05</t>
  </si>
  <si>
    <t>بانک تجارت آفریقا</t>
  </si>
  <si>
    <t>98038868</t>
  </si>
  <si>
    <t>051560304000000093</t>
  </si>
  <si>
    <t>1400/03/13</t>
  </si>
  <si>
    <t>205-283-6681650-3</t>
  </si>
  <si>
    <t>1400/04/03</t>
  </si>
  <si>
    <t>279-9012-14681876-2</t>
  </si>
  <si>
    <t>1400/05/13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</si>
  <si>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</si>
  <si>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</si>
  <si>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</si>
  <si>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</si>
  <si>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</si>
  <si>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</si>
  <si>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</si>
  <si>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</si>
  <si>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</si>
  <si>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دولت تعاون-کاردان991118</t>
  </si>
  <si>
    <t>1399/11/18</t>
  </si>
  <si>
    <t>صکوک منفعت نفت1312-6ماهه 18/5%</t>
  </si>
  <si>
    <t>1403/12/17</t>
  </si>
  <si>
    <t>اطلاعات مجمع</t>
  </si>
  <si>
    <t>تاریخ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</si>
  <si>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</si>
  <si>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</si>
  <si>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</si>
  <si>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</si>
  <si>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1400/03/23</t>
  </si>
  <si>
    <t>1400/04/24</t>
  </si>
  <si>
    <t>1399/12/25</t>
  </si>
  <si>
    <t>پخش البرز</t>
  </si>
  <si>
    <t>1400/04/28</t>
  </si>
  <si>
    <t>سبحان دارو</t>
  </si>
  <si>
    <t>1400/03/03</t>
  </si>
  <si>
    <t>1400/04/27</t>
  </si>
  <si>
    <t>سپیدار سیستم آسیا</t>
  </si>
  <si>
    <t>1400/03/04</t>
  </si>
  <si>
    <t>تولید و توسعه سرب روی ایرانیان</t>
  </si>
  <si>
    <t>1400/04/06</t>
  </si>
  <si>
    <t>لیزینگ کارآفرین</t>
  </si>
  <si>
    <t>1400/04/07</t>
  </si>
  <si>
    <t>بهای فروش</t>
  </si>
  <si>
    <t>ارزش دفتری</t>
  </si>
  <si>
    <t>مدیریت سرمایه گذاری کوثربهمن</t>
  </si>
  <si>
    <t>پتروشیمی جم</t>
  </si>
  <si>
    <t>پتروشیمی بوعلی سینا</t>
  </si>
  <si>
    <t>مدیریت صنعت شوینده ت.ص.بهشهر</t>
  </si>
  <si>
    <t>پتروشیمی پردیس</t>
  </si>
  <si>
    <t>پدیده شیمی قرن</t>
  </si>
  <si>
    <t>ملی‌ صنایع‌ مس‌ ایران‌</t>
  </si>
  <si>
    <t>ح . البرزدارو</t>
  </si>
  <si>
    <t>صنایع پتروشیمی خلیج فارس</t>
  </si>
  <si>
    <t>ح . پتروشیمی جم</t>
  </si>
  <si>
    <t>سرمایه گذاری گروه توسعه ملی</t>
  </si>
  <si>
    <t>تامین سرمایه نوین</t>
  </si>
  <si>
    <t>معدنی و صنعتی گل گهر</t>
  </si>
  <si>
    <t>مبین انرژی خلیج فارس</t>
  </si>
  <si>
    <t>پلی پروپیلن جم - جم پیلن</t>
  </si>
  <si>
    <t>گ.مدیریت ارزش سرمایه ص ب کشوری</t>
  </si>
  <si>
    <t>صنعت غذایی کورش</t>
  </si>
  <si>
    <t>ح . ‌توکافولاد(هلدینگ‌</t>
  </si>
  <si>
    <t>بانک ملت</t>
  </si>
  <si>
    <t>ح. سبحان دارو</t>
  </si>
  <si>
    <t>فرآوری معدنی اپال کانی پارس</t>
  </si>
  <si>
    <t>توسعه‌ صنایع‌ بهشهر(هلدینگ</t>
  </si>
  <si>
    <t>البرزدارو</t>
  </si>
  <si>
    <t>ح. پخش البرز</t>
  </si>
  <si>
    <t>پلیمر آریا ساسول</t>
  </si>
  <si>
    <t>اسنادخزانه-م17بودجه98-010512</t>
  </si>
  <si>
    <t>اسنادخزانه-م20بودجه97-000324</t>
  </si>
  <si>
    <t>اسنادخزانه-م14بودجه98-010318</t>
  </si>
  <si>
    <t>اسنادخزانه-م13بودجه98-010219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</si>
  <si>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</si>
  <si>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</si>
  <si>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</si>
  <si>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</si>
  <si>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</si>
  <si>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</si>
  <si>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</si>
  <si>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</si>
  <si>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829-111-13470000-1</t>
  </si>
  <si>
    <t>869-111-13470000-1</t>
  </si>
  <si>
    <t>6251694085</t>
  </si>
  <si>
    <t>051560304000000058</t>
  </si>
  <si>
    <t>205-283-6681650-1</t>
  </si>
  <si>
    <t>205-283-6681650-2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</si>
  <si>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</si>
  <si>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</si>
  <si>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</si>
  <si>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</si>
  <si>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0.98 %</t>
  </si>
  <si>
    <t>سرمایه‌گذاری در اوراق بهادار</t>
  </si>
  <si>
    <t>60.68 %</t>
  </si>
  <si>
    <t>درآمد سپرده بانکی</t>
  </si>
  <si>
    <t>38.33 %</t>
  </si>
  <si>
    <t>0.70 %</t>
  </si>
  <si>
    <t>درصد به کل
 دارایی‌های صندوق</t>
  </si>
  <si>
    <t>درصد از کل 
درآمدها</t>
  </si>
  <si>
    <t>درصد از کل
 درآمدها</t>
  </si>
  <si>
    <t>سود و زیان
 ناشی از فروش</t>
  </si>
  <si>
    <t>سود و زیان ناشی
 از تغییر قیمت</t>
  </si>
  <si>
    <t>تعداد سهام متعلقه
 در زمان مجمع</t>
  </si>
  <si>
    <t>سرمایه‌گذاری‌غدیر(هلدینگ‌)</t>
  </si>
  <si>
    <t>-</t>
  </si>
  <si>
    <t>اختیارف ت سپید22620-01/04/22</t>
  </si>
  <si>
    <t>اختیار ف.تبعی وهامون 010508</t>
  </si>
  <si>
    <t>1401/05/08</t>
  </si>
  <si>
    <t>1401/04/022</t>
  </si>
  <si>
    <t>درصد سود به
 میانگین سپرده</t>
  </si>
  <si>
    <t>سود سپرده بانکی
 و گواهی سپرده</t>
  </si>
  <si>
    <t>درصد سود به 
میانگین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</si>
</sst>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14" x14ac:knownFonts="1">
    <font>
      <sz val="11"/>
      <name val="Calibri"/>
    </font>
    <font>
      <sz val="11"/>
      <name val="Calibri"/>
      <family val="2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9"/>
      <color rgb="FF000000"/>
      <name val="Tahoma"/>
      <family val="2"/>
    </font>
    <font>
      <sz val="12"/>
      <color theme="0"/>
      <name val="B Mitra"/>
      <charset val="178"/>
    </font>
    <font>
      <b/>
      <sz val="14"/>
      <color rgb="FF000000"/>
      <name val="B Mitra"/>
      <charset val="178"/>
    </font>
    <font>
      <sz val="14"/>
      <name val="B Mitra"/>
      <charset val="178"/>
    </font>
    <font>
      <b/>
      <sz val="16"/>
      <name val="B Mitra"/>
      <charset val="178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8"/>
      <name val="Calibri"/>
      <family val="2"/>
    </font>
    <font>
      <sz val="14"/>
      <color theme="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" xfId="0" applyNumberFormat="1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/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9" fontId="2" fillId="0" borderId="0" xfId="1" applyFont="1"/>
    <xf numFmtId="10" fontId="2" fillId="0" borderId="0" xfId="1" applyNumberFormat="1" applyFont="1"/>
    <xf numFmtId="3" fontId="6" fillId="0" borderId="0" xfId="0" applyNumberFormat="1" applyFont="1"/>
    <xf numFmtId="10" fontId="2" fillId="0" borderId="0" xfId="1" applyNumberFormat="1" applyFont="1" applyAlignment="1">
      <alignment horizontal="center" vertical="center"/>
    </xf>
    <xf numFmtId="164" fontId="2" fillId="0" borderId="0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0" fontId="2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/>
    </xf>
    <xf numFmtId="2" fontId="2" fillId="0" borderId="0" xfId="0" applyNumberFormat="1" applyFont="1"/>
    <xf numFmtId="10" fontId="2" fillId="0" borderId="0" xfId="1" applyNumberFormat="1" applyFont="1" applyAlignment="1">
      <alignment horizontal="center"/>
    </xf>
    <xf numFmtId="10" fontId="2" fillId="0" borderId="0" xfId="1" applyNumberFormat="1" applyFont="1" applyFill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0" fontId="10" fillId="0" borderId="0" xfId="0" applyFont="1" applyAlignment="1">
      <alignment vertical="center"/>
    </xf>
    <xf numFmtId="10" fontId="10" fillId="0" borderId="0" xfId="0" applyNumberFormat="1" applyFont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/>
    <xf numFmtId="10" fontId="13" fillId="0" borderId="0" xfId="1" applyNumberFormat="1" applyFont="1"/>
    <xf numFmtId="0" fontId="6" fillId="0" borderId="0" xfId="0" applyFont="1"/>
    <xf numFmtId="10" fontId="6" fillId="0" borderId="0" xfId="1" applyNumberFormat="1" applyFont="1"/>
    <xf numFmtId="10" fontId="6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26"/>
  <sheetViews>
    <sheetView rightToLeft="1" topLeftCell="B4" workbookViewId="0">
      <selection activeCell="W20" sqref="W20"/>
    </sheetView>
  </sheetViews>
  <sheetFormatPr defaultRowHeight="18" x14ac:dyDescent="0.4"/>
  <cols>
    <col min="1" max="1" width="32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14.8554687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11.28515625" style="1" customWidth="1"/>
    <col min="28" max="16384" width="9.140625" style="1"/>
  </cols>
  <sheetData>
    <row r="2" spans="1:27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spans="1:27" ht="27.75" x14ac:dyDescent="0.4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7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6" spans="1:27" ht="27.75" x14ac:dyDescent="0.4">
      <c r="A6" s="63" t="s">
        <v>3</v>
      </c>
      <c r="C6" s="66" t="s">
        <v>4</v>
      </c>
      <c r="D6" s="66" t="s">
        <v>4</v>
      </c>
      <c r="E6" s="66" t="s">
        <v>4</v>
      </c>
      <c r="F6" s="66" t="s">
        <v>4</v>
      </c>
      <c r="G6" s="66" t="s">
        <v>4</v>
      </c>
      <c r="I6" s="66" t="s">
        <v>5</v>
      </c>
      <c r="J6" s="66" t="s">
        <v>5</v>
      </c>
      <c r="K6" s="66" t="s">
        <v>5</v>
      </c>
      <c r="L6" s="66" t="s">
        <v>5</v>
      </c>
      <c r="M6" s="66" t="s">
        <v>5</v>
      </c>
      <c r="N6" s="66" t="s">
        <v>5</v>
      </c>
      <c r="O6" s="66" t="s">
        <v>5</v>
      </c>
      <c r="Q6" s="66" t="s">
        <v>6</v>
      </c>
      <c r="R6" s="66" t="s">
        <v>6</v>
      </c>
      <c r="S6" s="66" t="s">
        <v>6</v>
      </c>
      <c r="T6" s="66" t="s">
        <v>6</v>
      </c>
      <c r="U6" s="66" t="s">
        <v>6</v>
      </c>
      <c r="V6" s="66" t="s">
        <v>6</v>
      </c>
      <c r="W6" s="66" t="s">
        <v>6</v>
      </c>
      <c r="X6" s="66" t="s">
        <v>6</v>
      </c>
      <c r="Y6" s="66" t="s">
        <v>6</v>
      </c>
    </row>
    <row r="7" spans="1:27" ht="27.75" customHeight="1" x14ac:dyDescent="0.4">
      <c r="A7" s="63" t="s">
        <v>3</v>
      </c>
      <c r="C7" s="67" t="s">
        <v>7</v>
      </c>
      <c r="E7" s="67" t="s">
        <v>8</v>
      </c>
      <c r="G7" s="67" t="s">
        <v>9</v>
      </c>
      <c r="I7" s="63" t="s">
        <v>10</v>
      </c>
      <c r="J7" s="63" t="s">
        <v>10</v>
      </c>
      <c r="K7" s="63" t="s">
        <v>10</v>
      </c>
      <c r="M7" s="63" t="s">
        <v>11</v>
      </c>
      <c r="N7" s="63" t="s">
        <v>11</v>
      </c>
      <c r="O7" s="63" t="s">
        <v>11</v>
      </c>
      <c r="Q7" s="67" t="s">
        <v>7</v>
      </c>
      <c r="S7" s="67" t="s">
        <v>12</v>
      </c>
      <c r="U7" s="67" t="s">
        <v>8</v>
      </c>
      <c r="W7" s="67" t="s">
        <v>9</v>
      </c>
      <c r="Y7" s="64" t="s">
        <v>251</v>
      </c>
    </row>
    <row r="8" spans="1:27" ht="22.5" customHeight="1" x14ac:dyDescent="0.4">
      <c r="A8" s="63" t="s">
        <v>3</v>
      </c>
      <c r="C8" s="66" t="s">
        <v>7</v>
      </c>
      <c r="E8" s="66" t="s">
        <v>8</v>
      </c>
      <c r="G8" s="66" t="s">
        <v>9</v>
      </c>
      <c r="I8" s="49" t="s">
        <v>7</v>
      </c>
      <c r="K8" s="49" t="s">
        <v>8</v>
      </c>
      <c r="M8" s="49" t="s">
        <v>7</v>
      </c>
      <c r="O8" s="49" t="s">
        <v>14</v>
      </c>
      <c r="Q8" s="66" t="s">
        <v>7</v>
      </c>
      <c r="S8" s="66" t="s">
        <v>12</v>
      </c>
      <c r="U8" s="66" t="s">
        <v>8</v>
      </c>
      <c r="W8" s="66" t="s">
        <v>9</v>
      </c>
      <c r="Y8" s="65" t="s">
        <v>13</v>
      </c>
    </row>
    <row r="9" spans="1:27" ht="18.75" customHeight="1" x14ac:dyDescent="0.45">
      <c r="A9" s="2" t="s">
        <v>15</v>
      </c>
      <c r="C9" s="15">
        <v>7803879</v>
      </c>
      <c r="D9" s="15"/>
      <c r="E9" s="15">
        <v>51522776907</v>
      </c>
      <c r="F9" s="15"/>
      <c r="G9" s="15">
        <v>51602530259.507401</v>
      </c>
      <c r="H9" s="15"/>
      <c r="I9" s="15">
        <v>0</v>
      </c>
      <c r="J9" s="15"/>
      <c r="K9" s="15">
        <v>0</v>
      </c>
      <c r="L9" s="15"/>
      <c r="M9" s="15">
        <v>-1</v>
      </c>
      <c r="N9" s="15"/>
      <c r="O9" s="15">
        <v>1</v>
      </c>
      <c r="P9" s="15"/>
      <c r="Q9" s="15">
        <v>7803878</v>
      </c>
      <c r="R9" s="15"/>
      <c r="S9" s="15">
        <v>6652</v>
      </c>
      <c r="T9" s="15"/>
      <c r="U9" s="15">
        <v>51522770305</v>
      </c>
      <c r="V9" s="15"/>
      <c r="W9" s="15">
        <v>51602523647.0868</v>
      </c>
      <c r="X9" s="9"/>
      <c r="Y9" s="56">
        <f>W9/W20</f>
        <v>2.7418719884947256E-3</v>
      </c>
    </row>
    <row r="10" spans="1:27" ht="18.75" x14ac:dyDescent="0.45">
      <c r="A10" s="2" t="s">
        <v>16</v>
      </c>
      <c r="C10" s="15">
        <v>13766</v>
      </c>
      <c r="D10" s="15"/>
      <c r="E10" s="15">
        <v>289354270</v>
      </c>
      <c r="F10" s="15"/>
      <c r="G10" s="15">
        <v>246313661.40000001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13766</v>
      </c>
      <c r="R10" s="15"/>
      <c r="S10" s="15">
        <v>50030</v>
      </c>
      <c r="T10" s="15"/>
      <c r="U10" s="15">
        <v>289368036</v>
      </c>
      <c r="V10" s="15"/>
      <c r="W10" s="15">
        <v>684615137</v>
      </c>
      <c r="X10" s="9"/>
      <c r="Y10" s="56">
        <f>W10/W20</f>
        <v>3.6376652426489446E-5</v>
      </c>
      <c r="AA10" s="55"/>
    </row>
    <row r="11" spans="1:27" ht="18.75" x14ac:dyDescent="0.45">
      <c r="A11" s="2" t="s">
        <v>17</v>
      </c>
      <c r="C11" s="15">
        <v>1</v>
      </c>
      <c r="D11" s="15"/>
      <c r="E11" s="15">
        <v>6709</v>
      </c>
      <c r="F11" s="15"/>
      <c r="G11" s="15">
        <v>6560.73</v>
      </c>
      <c r="H11" s="15"/>
      <c r="I11" s="15">
        <v>0</v>
      </c>
      <c r="J11" s="15"/>
      <c r="K11" s="15">
        <v>0</v>
      </c>
      <c r="L11" s="15"/>
      <c r="M11" s="15">
        <v>-1</v>
      </c>
      <c r="N11" s="15"/>
      <c r="O11" s="15">
        <v>1</v>
      </c>
      <c r="P11" s="15"/>
      <c r="Q11" s="15">
        <v>0</v>
      </c>
      <c r="R11" s="15"/>
      <c r="S11" s="15">
        <v>0</v>
      </c>
      <c r="T11" s="15"/>
      <c r="U11" s="15">
        <v>0</v>
      </c>
      <c r="V11" s="15"/>
      <c r="W11" s="15">
        <v>0</v>
      </c>
      <c r="X11" s="9"/>
      <c r="Y11" s="56">
        <f>W11/W20</f>
        <v>0</v>
      </c>
    </row>
    <row r="12" spans="1:27" ht="18.75" x14ac:dyDescent="0.45">
      <c r="A12" s="2" t="s">
        <v>18</v>
      </c>
      <c r="C12" s="15">
        <v>3289003</v>
      </c>
      <c r="D12" s="15"/>
      <c r="E12" s="15">
        <v>30974795454</v>
      </c>
      <c r="F12" s="15"/>
      <c r="G12" s="15">
        <v>31386560948.639999</v>
      </c>
      <c r="H12" s="15"/>
      <c r="I12" s="15">
        <v>24386461</v>
      </c>
      <c r="J12" s="15"/>
      <c r="K12" s="15">
        <v>246466660886</v>
      </c>
      <c r="L12" s="15"/>
      <c r="M12" s="15">
        <v>0</v>
      </c>
      <c r="N12" s="15"/>
      <c r="O12" s="15">
        <v>0</v>
      </c>
      <c r="P12" s="15"/>
      <c r="Q12" s="15">
        <v>27675464</v>
      </c>
      <c r="R12" s="15"/>
      <c r="S12" s="15">
        <v>12440</v>
      </c>
      <c r="T12" s="15"/>
      <c r="U12" s="15">
        <v>277441456340</v>
      </c>
      <c r="V12" s="15"/>
      <c r="W12" s="15">
        <v>342234289665</v>
      </c>
      <c r="X12" s="9"/>
      <c r="Y12" s="56">
        <f>W12/W20</f>
        <v>1.8184432582258568E-2</v>
      </c>
    </row>
    <row r="13" spans="1:27" ht="18.75" x14ac:dyDescent="0.45">
      <c r="A13" s="2" t="s">
        <v>19</v>
      </c>
      <c r="C13" s="15">
        <v>1327</v>
      </c>
      <c r="D13" s="15"/>
      <c r="E13" s="15">
        <v>43167985</v>
      </c>
      <c r="F13" s="15"/>
      <c r="G13" s="15">
        <v>89050096.459800005</v>
      </c>
      <c r="H13" s="15"/>
      <c r="I13" s="15">
        <v>0</v>
      </c>
      <c r="J13" s="15"/>
      <c r="K13" s="15">
        <v>0</v>
      </c>
      <c r="L13" s="15"/>
      <c r="M13" s="15">
        <v>-1327</v>
      </c>
      <c r="N13" s="15"/>
      <c r="O13" s="15">
        <v>76613583</v>
      </c>
      <c r="P13" s="15"/>
      <c r="Q13" s="15">
        <v>0</v>
      </c>
      <c r="R13" s="15"/>
      <c r="S13" s="15">
        <v>0</v>
      </c>
      <c r="T13" s="15"/>
      <c r="U13" s="15">
        <v>0</v>
      </c>
      <c r="V13" s="15"/>
      <c r="W13" s="15">
        <v>0</v>
      </c>
      <c r="X13" s="9"/>
      <c r="Y13" s="56">
        <f>W13/W20</f>
        <v>0</v>
      </c>
    </row>
    <row r="14" spans="1:27" ht="18.75" x14ac:dyDescent="0.45">
      <c r="A14" s="2" t="s">
        <v>20</v>
      </c>
      <c r="C14" s="15">
        <v>0</v>
      </c>
      <c r="D14" s="15"/>
      <c r="E14" s="15">
        <v>0</v>
      </c>
      <c r="F14" s="15"/>
      <c r="G14" s="15">
        <v>0</v>
      </c>
      <c r="H14" s="15"/>
      <c r="I14" s="15">
        <v>7845</v>
      </c>
      <c r="J14" s="15"/>
      <c r="K14" s="15">
        <v>39441213</v>
      </c>
      <c r="L14" s="15"/>
      <c r="M14" s="15">
        <v>0</v>
      </c>
      <c r="N14" s="15"/>
      <c r="O14" s="15">
        <v>0</v>
      </c>
      <c r="P14" s="15"/>
      <c r="Q14" s="15">
        <v>7845</v>
      </c>
      <c r="R14" s="15"/>
      <c r="S14" s="15">
        <v>5609</v>
      </c>
      <c r="T14" s="15"/>
      <c r="U14" s="15">
        <v>39441213</v>
      </c>
      <c r="V14" s="15"/>
      <c r="W14" s="15">
        <v>43740789</v>
      </c>
      <c r="X14" s="9"/>
      <c r="Y14" s="56">
        <f>W14/W20</f>
        <v>2.3241429999427736E-6</v>
      </c>
    </row>
    <row r="15" spans="1:27" ht="18.75" x14ac:dyDescent="0.45">
      <c r="A15" s="2" t="s">
        <v>257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v>1800000</v>
      </c>
      <c r="J15" s="15"/>
      <c r="K15" s="15">
        <v>28880776307</v>
      </c>
      <c r="L15" s="15"/>
      <c r="M15" s="15">
        <v>0</v>
      </c>
      <c r="N15" s="15"/>
      <c r="O15" s="15">
        <v>0</v>
      </c>
      <c r="P15" s="15"/>
      <c r="Q15" s="15">
        <v>1800000</v>
      </c>
      <c r="R15" s="15"/>
      <c r="S15" s="15">
        <v>16280</v>
      </c>
      <c r="T15" s="15"/>
      <c r="U15" s="15">
        <v>28880776307</v>
      </c>
      <c r="V15" s="15"/>
      <c r="W15" s="15">
        <v>29129641200</v>
      </c>
      <c r="X15" s="9"/>
      <c r="Y15" s="56">
        <f>W15/W20</f>
        <v>1.5477876196020289E-3</v>
      </c>
    </row>
    <row r="16" spans="1:27" ht="18.75" x14ac:dyDescent="0.45">
      <c r="A16" s="2" t="s">
        <v>22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v>14754</v>
      </c>
      <c r="J16" s="15"/>
      <c r="K16" s="15">
        <v>28087586</v>
      </c>
      <c r="L16" s="15"/>
      <c r="M16" s="15">
        <v>0</v>
      </c>
      <c r="N16" s="15"/>
      <c r="O16" s="15">
        <v>0</v>
      </c>
      <c r="P16" s="15"/>
      <c r="Q16" s="15">
        <v>14754</v>
      </c>
      <c r="R16" s="15"/>
      <c r="S16" s="15">
        <v>3318</v>
      </c>
      <c r="T16" s="15"/>
      <c r="U16" s="15">
        <f>28102340-1286</f>
        <v>28101054</v>
      </c>
      <c r="V16" s="15"/>
      <c r="W16" s="15">
        <f>48662497.0566-1286</f>
        <v>48661211.056599997</v>
      </c>
      <c r="X16" s="9"/>
      <c r="Y16" s="56">
        <f>W16/W20</f>
        <v>2.5855869459952991E-6</v>
      </c>
    </row>
    <row r="17" spans="1:25" ht="18.75" x14ac:dyDescent="0.45">
      <c r="A17" s="2" t="s">
        <v>23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v>200000</v>
      </c>
      <c r="J17" s="15"/>
      <c r="K17" s="15">
        <v>6807375483</v>
      </c>
      <c r="L17" s="15"/>
      <c r="M17" s="15">
        <v>-200000</v>
      </c>
      <c r="N17" s="15"/>
      <c r="O17" s="15">
        <v>7038800734</v>
      </c>
      <c r="P17" s="15"/>
      <c r="Q17" s="15">
        <v>0</v>
      </c>
      <c r="R17" s="15"/>
      <c r="S17" s="15">
        <v>0</v>
      </c>
      <c r="T17" s="15"/>
      <c r="U17" s="15">
        <v>0</v>
      </c>
      <c r="V17" s="15"/>
      <c r="W17" s="15">
        <v>0</v>
      </c>
      <c r="X17" s="9"/>
      <c r="Y17" s="9">
        <f>W17/W20</f>
        <v>0</v>
      </c>
    </row>
    <row r="18" spans="1:25" ht="18.75" thickBot="1" x14ac:dyDescent="0.45">
      <c r="C18" s="18">
        <f>SUM(C9:C17)</f>
        <v>11107976</v>
      </c>
      <c r="D18" s="9"/>
      <c r="E18" s="10">
        <f>SUM(E9:E17)</f>
        <v>82830101325</v>
      </c>
      <c r="F18" s="9"/>
      <c r="G18" s="10">
        <f>SUM(G9:G17)</f>
        <v>83324461526.737198</v>
      </c>
      <c r="H18" s="9"/>
      <c r="I18" s="18">
        <f>SUM(I9:I17)</f>
        <v>26409060</v>
      </c>
      <c r="J18" s="9"/>
      <c r="K18" s="10">
        <f>SUM(K9:K17)</f>
        <v>282222341475</v>
      </c>
      <c r="L18" s="9"/>
      <c r="M18" s="18">
        <f>SUM(M9:M17)</f>
        <v>-201329</v>
      </c>
      <c r="N18" s="9"/>
      <c r="O18" s="10">
        <f>SUM(O9:O17)</f>
        <v>7115414319</v>
      </c>
      <c r="P18" s="9"/>
      <c r="Q18" s="18">
        <f>SUM(Q9:Q17)</f>
        <v>37315707</v>
      </c>
      <c r="R18" s="9"/>
      <c r="S18" s="12"/>
      <c r="T18" s="9"/>
      <c r="U18" s="10">
        <f>SUM(U9:U17)</f>
        <v>358201913255</v>
      </c>
      <c r="V18" s="9"/>
      <c r="W18" s="10">
        <f>SUM(W9:W17)</f>
        <v>423743471649.14337</v>
      </c>
      <c r="Y18" s="48">
        <f>SUM(Y9:Y17)</f>
        <v>2.251537857272775E-2</v>
      </c>
    </row>
    <row r="19" spans="1:25" ht="18.75" thickTop="1" x14ac:dyDescent="0.4"/>
    <row r="20" spans="1:25" x14ac:dyDescent="0.4">
      <c r="W20" s="31">
        <v>18820179739834</v>
      </c>
      <c r="Y20" s="3"/>
    </row>
    <row r="21" spans="1:25" x14ac:dyDescent="0.4">
      <c r="U21" s="3"/>
    </row>
    <row r="22" spans="1:25" x14ac:dyDescent="0.4">
      <c r="U22" s="3"/>
      <c r="W22" s="21"/>
    </row>
    <row r="23" spans="1:25" x14ac:dyDescent="0.4">
      <c r="U23" s="3"/>
      <c r="W23" s="11"/>
    </row>
    <row r="24" spans="1:25" x14ac:dyDescent="0.4">
      <c r="I24" s="17"/>
      <c r="W24" s="11"/>
    </row>
    <row r="25" spans="1:25" x14ac:dyDescent="0.4">
      <c r="W25" s="22"/>
    </row>
    <row r="26" spans="1:25" x14ac:dyDescent="0.4">
      <c r="W26" s="11"/>
    </row>
  </sheetData>
  <mergeCells count="17"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58"/>
  <sheetViews>
    <sheetView rightToLeft="1" topLeftCell="A40" workbookViewId="0">
      <selection activeCell="Q7" sqref="Q7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3.28515625" style="1" bestFit="1" customWidth="1"/>
    <col min="18" max="18" width="1" style="1" customWidth="1"/>
    <col min="19" max="19" width="13.28515625" style="1" bestFit="1" customWidth="1"/>
    <col min="20" max="16384" width="9.140625" style="1"/>
  </cols>
  <sheetData>
    <row r="2" spans="1:19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9" ht="27.75" x14ac:dyDescent="0.4">
      <c r="A3" s="63" t="s">
        <v>163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9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6" spans="1:19" ht="27.75" x14ac:dyDescent="0.4">
      <c r="A6" s="63" t="s">
        <v>3</v>
      </c>
      <c r="C6" s="66" t="s">
        <v>165</v>
      </c>
      <c r="D6" s="66" t="s">
        <v>165</v>
      </c>
      <c r="E6" s="66" t="s">
        <v>165</v>
      </c>
      <c r="F6" s="66" t="s">
        <v>165</v>
      </c>
      <c r="G6" s="66" t="s">
        <v>165</v>
      </c>
      <c r="H6" s="66" t="s">
        <v>165</v>
      </c>
      <c r="I6" s="66" t="s">
        <v>165</v>
      </c>
      <c r="K6" s="66" t="s">
        <v>166</v>
      </c>
      <c r="L6" s="66" t="s">
        <v>166</v>
      </c>
      <c r="M6" s="66" t="s">
        <v>166</v>
      </c>
      <c r="N6" s="66" t="s">
        <v>166</v>
      </c>
      <c r="O6" s="66" t="s">
        <v>166</v>
      </c>
      <c r="P6" s="66" t="s">
        <v>166</v>
      </c>
      <c r="Q6" s="66" t="s">
        <v>166</v>
      </c>
    </row>
    <row r="7" spans="1:19" ht="63.75" customHeight="1" x14ac:dyDescent="0.4">
      <c r="A7" s="63" t="s">
        <v>3</v>
      </c>
      <c r="C7" s="68" t="s">
        <v>7</v>
      </c>
      <c r="E7" s="63" t="s">
        <v>196</v>
      </c>
      <c r="G7" s="68" t="s">
        <v>197</v>
      </c>
      <c r="I7" s="75" t="s">
        <v>254</v>
      </c>
      <c r="K7" s="68" t="s">
        <v>7</v>
      </c>
      <c r="M7" s="68" t="s">
        <v>196</v>
      </c>
      <c r="O7" s="68" t="s">
        <v>197</v>
      </c>
      <c r="Q7" s="75" t="s">
        <v>254</v>
      </c>
    </row>
    <row r="8" spans="1:19" ht="18.75" x14ac:dyDescent="0.45">
      <c r="A8" s="2" t="s">
        <v>19</v>
      </c>
      <c r="C8" s="15">
        <v>1327</v>
      </c>
      <c r="D8" s="15"/>
      <c r="E8" s="15">
        <v>76613583</v>
      </c>
      <c r="F8" s="15"/>
      <c r="G8" s="15">
        <v>57516812</v>
      </c>
      <c r="H8" s="15"/>
      <c r="I8" s="15">
        <v>19096771</v>
      </c>
      <c r="J8" s="15"/>
      <c r="K8" s="15">
        <v>1327</v>
      </c>
      <c r="L8" s="15"/>
      <c r="M8" s="15">
        <v>76613583</v>
      </c>
      <c r="N8" s="15"/>
      <c r="O8" s="15">
        <v>57516812</v>
      </c>
      <c r="P8" s="15"/>
      <c r="Q8" s="15">
        <v>19096771</v>
      </c>
      <c r="S8" s="17"/>
    </row>
    <row r="9" spans="1:19" ht="18.75" x14ac:dyDescent="0.45">
      <c r="A9" s="2" t="s">
        <v>15</v>
      </c>
      <c r="C9" s="15">
        <v>1</v>
      </c>
      <c r="D9" s="15"/>
      <c r="E9" s="15">
        <v>1</v>
      </c>
      <c r="F9" s="15"/>
      <c r="G9" s="15">
        <v>6673</v>
      </c>
      <c r="H9" s="15"/>
      <c r="I9" s="15">
        <v>-6672</v>
      </c>
      <c r="J9" s="15"/>
      <c r="K9" s="15">
        <v>1</v>
      </c>
      <c r="L9" s="15"/>
      <c r="M9" s="15">
        <v>1</v>
      </c>
      <c r="N9" s="15"/>
      <c r="O9" s="15">
        <v>6673</v>
      </c>
      <c r="P9" s="15"/>
      <c r="Q9" s="15">
        <v>-6672</v>
      </c>
      <c r="S9" s="17"/>
    </row>
    <row r="10" spans="1:19" ht="18.75" x14ac:dyDescent="0.45">
      <c r="A10" s="2" t="s">
        <v>17</v>
      </c>
      <c r="C10" s="15">
        <v>1</v>
      </c>
      <c r="D10" s="15"/>
      <c r="E10" s="15">
        <v>1</v>
      </c>
      <c r="F10" s="15"/>
      <c r="G10" s="15">
        <v>6177</v>
      </c>
      <c r="H10" s="15"/>
      <c r="I10" s="15">
        <v>-6176</v>
      </c>
      <c r="J10" s="15"/>
      <c r="K10" s="15">
        <v>3427469</v>
      </c>
      <c r="L10" s="15"/>
      <c r="M10" s="15">
        <v>18614905129</v>
      </c>
      <c r="N10" s="15"/>
      <c r="O10" s="15">
        <v>19669904403</v>
      </c>
      <c r="P10" s="15"/>
      <c r="Q10" s="15">
        <v>-1054999274</v>
      </c>
      <c r="S10" s="17"/>
    </row>
    <row r="11" spans="1:19" ht="18.75" x14ac:dyDescent="0.45">
      <c r="A11" s="2" t="s">
        <v>23</v>
      </c>
      <c r="C11" s="15">
        <v>200000</v>
      </c>
      <c r="D11" s="15"/>
      <c r="E11" s="15">
        <v>7038800734</v>
      </c>
      <c r="F11" s="15"/>
      <c r="G11" s="15">
        <v>6695478829</v>
      </c>
      <c r="H11" s="15"/>
      <c r="I11" s="15">
        <v>343321905</v>
      </c>
      <c r="J11" s="15"/>
      <c r="K11" s="15">
        <v>200000</v>
      </c>
      <c r="L11" s="15"/>
      <c r="M11" s="15">
        <v>7038800734</v>
      </c>
      <c r="N11" s="15"/>
      <c r="O11" s="15">
        <v>6695478829</v>
      </c>
      <c r="P11" s="15"/>
      <c r="Q11" s="15">
        <v>343321905</v>
      </c>
      <c r="S11" s="17"/>
    </row>
    <row r="12" spans="1:19" ht="18.75" x14ac:dyDescent="0.45">
      <c r="A12" s="2" t="s">
        <v>198</v>
      </c>
      <c r="C12" s="15">
        <v>0</v>
      </c>
      <c r="D12" s="15"/>
      <c r="E12" s="15">
        <v>0</v>
      </c>
      <c r="F12" s="15"/>
      <c r="G12" s="15">
        <v>0</v>
      </c>
      <c r="H12" s="15"/>
      <c r="I12" s="15">
        <v>0</v>
      </c>
      <c r="J12" s="15"/>
      <c r="K12" s="15">
        <v>18975</v>
      </c>
      <c r="L12" s="15"/>
      <c r="M12" s="15">
        <v>302133102</v>
      </c>
      <c r="N12" s="15"/>
      <c r="O12" s="15">
        <v>289398120</v>
      </c>
      <c r="P12" s="15"/>
      <c r="Q12" s="15">
        <v>12734982</v>
      </c>
      <c r="S12" s="17"/>
    </row>
    <row r="13" spans="1:19" ht="18.75" x14ac:dyDescent="0.45">
      <c r="A13" s="2" t="s">
        <v>199</v>
      </c>
      <c r="C13" s="15">
        <v>0</v>
      </c>
      <c r="D13" s="15"/>
      <c r="E13" s="15">
        <v>0</v>
      </c>
      <c r="F13" s="15"/>
      <c r="G13" s="15">
        <v>0</v>
      </c>
      <c r="H13" s="15"/>
      <c r="I13" s="15">
        <v>0</v>
      </c>
      <c r="J13" s="15"/>
      <c r="K13" s="15">
        <v>100000</v>
      </c>
      <c r="L13" s="15"/>
      <c r="M13" s="15">
        <v>3498350298</v>
      </c>
      <c r="N13" s="15"/>
      <c r="O13" s="15">
        <v>3435439794</v>
      </c>
      <c r="P13" s="15"/>
      <c r="Q13" s="15">
        <v>62910504</v>
      </c>
      <c r="S13" s="17"/>
    </row>
    <row r="14" spans="1:19" ht="18.75" x14ac:dyDescent="0.45">
      <c r="A14" s="2" t="s">
        <v>200</v>
      </c>
      <c r="C14" s="15">
        <v>0</v>
      </c>
      <c r="D14" s="15"/>
      <c r="E14" s="15">
        <v>0</v>
      </c>
      <c r="F14" s="15"/>
      <c r="G14" s="15">
        <v>0</v>
      </c>
      <c r="H14" s="15"/>
      <c r="I14" s="15">
        <v>0</v>
      </c>
      <c r="J14" s="15"/>
      <c r="K14" s="15">
        <v>33612</v>
      </c>
      <c r="L14" s="15"/>
      <c r="M14" s="15">
        <v>1569362060</v>
      </c>
      <c r="N14" s="15"/>
      <c r="O14" s="15">
        <v>1495896850</v>
      </c>
      <c r="P14" s="15"/>
      <c r="Q14" s="15">
        <v>73465210</v>
      </c>
      <c r="S14" s="17"/>
    </row>
    <row r="15" spans="1:19" ht="18.75" x14ac:dyDescent="0.45">
      <c r="A15" s="2" t="s">
        <v>185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v>0</v>
      </c>
      <c r="J15" s="15"/>
      <c r="K15" s="15">
        <v>200000</v>
      </c>
      <c r="L15" s="15"/>
      <c r="M15" s="15">
        <v>3186901951</v>
      </c>
      <c r="N15" s="15"/>
      <c r="O15" s="15">
        <v>2529130217</v>
      </c>
      <c r="P15" s="15"/>
      <c r="Q15" s="15">
        <v>657771734</v>
      </c>
      <c r="S15" s="17"/>
    </row>
    <row r="16" spans="1:19" ht="18.75" x14ac:dyDescent="0.45">
      <c r="A16" s="2" t="s">
        <v>21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v>0</v>
      </c>
      <c r="J16" s="15"/>
      <c r="K16" s="15">
        <v>1500000</v>
      </c>
      <c r="L16" s="15"/>
      <c r="M16" s="15">
        <v>14814079901</v>
      </c>
      <c r="N16" s="15"/>
      <c r="O16" s="15">
        <v>16325082443</v>
      </c>
      <c r="P16" s="15"/>
      <c r="Q16" s="15">
        <v>-1511002542</v>
      </c>
      <c r="S16" s="17"/>
    </row>
    <row r="17" spans="1:19" ht="18.75" x14ac:dyDescent="0.45">
      <c r="A17" s="2" t="s">
        <v>201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v>0</v>
      </c>
      <c r="J17" s="15"/>
      <c r="K17" s="15">
        <v>250000</v>
      </c>
      <c r="L17" s="15"/>
      <c r="M17" s="15">
        <v>8443763559</v>
      </c>
      <c r="N17" s="15"/>
      <c r="O17" s="15">
        <v>8497455290</v>
      </c>
      <c r="P17" s="15"/>
      <c r="Q17" s="15">
        <v>-53691731</v>
      </c>
      <c r="S17" s="17"/>
    </row>
    <row r="18" spans="1:19" ht="18.75" x14ac:dyDescent="0.45">
      <c r="A18" s="2" t="s">
        <v>194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v>0</v>
      </c>
      <c r="J18" s="15"/>
      <c r="K18" s="15">
        <v>24768</v>
      </c>
      <c r="L18" s="15"/>
      <c r="M18" s="15">
        <v>118179040</v>
      </c>
      <c r="N18" s="15"/>
      <c r="O18" s="15">
        <v>54564932</v>
      </c>
      <c r="P18" s="15"/>
      <c r="Q18" s="15">
        <v>63614108</v>
      </c>
      <c r="S18" s="17"/>
    </row>
    <row r="19" spans="1:19" ht="18.75" x14ac:dyDescent="0.45">
      <c r="A19" s="2" t="s">
        <v>202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v>0</v>
      </c>
      <c r="J19" s="15"/>
      <c r="K19" s="15">
        <v>180000</v>
      </c>
      <c r="L19" s="15"/>
      <c r="M19" s="15">
        <v>16540201678</v>
      </c>
      <c r="N19" s="15"/>
      <c r="O19" s="15">
        <v>16919900497</v>
      </c>
      <c r="P19" s="15"/>
      <c r="Q19" s="15">
        <v>-379698819</v>
      </c>
      <c r="S19" s="17"/>
    </row>
    <row r="20" spans="1:19" ht="18.75" x14ac:dyDescent="0.45">
      <c r="A20" s="2" t="s">
        <v>203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v>0</v>
      </c>
      <c r="J20" s="15"/>
      <c r="K20" s="15">
        <v>500000</v>
      </c>
      <c r="L20" s="15"/>
      <c r="M20" s="15">
        <v>30288703525</v>
      </c>
      <c r="N20" s="15"/>
      <c r="O20" s="15">
        <v>30738224938</v>
      </c>
      <c r="P20" s="15"/>
      <c r="Q20" s="15">
        <v>-449521413</v>
      </c>
      <c r="S20" s="17"/>
    </row>
    <row r="21" spans="1:19" ht="18.75" x14ac:dyDescent="0.45">
      <c r="A21" s="2" t="s">
        <v>204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v>0</v>
      </c>
      <c r="J21" s="15"/>
      <c r="K21" s="15">
        <v>3100000</v>
      </c>
      <c r="L21" s="15"/>
      <c r="M21" s="15">
        <v>38873506713</v>
      </c>
      <c r="N21" s="15"/>
      <c r="O21" s="15">
        <v>37429108944</v>
      </c>
      <c r="P21" s="15"/>
      <c r="Q21" s="15">
        <v>1444397769</v>
      </c>
      <c r="S21" s="17"/>
    </row>
    <row r="22" spans="1:19" ht="18.75" x14ac:dyDescent="0.45">
      <c r="A22" s="2" t="s">
        <v>205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v>0</v>
      </c>
      <c r="J22" s="15"/>
      <c r="K22" s="15">
        <v>160000</v>
      </c>
      <c r="L22" s="15"/>
      <c r="M22" s="15">
        <v>1612212956</v>
      </c>
      <c r="N22" s="15"/>
      <c r="O22" s="15">
        <v>2129924573</v>
      </c>
      <c r="P22" s="15"/>
      <c r="Q22" s="15">
        <v>-517711617</v>
      </c>
      <c r="S22" s="17"/>
    </row>
    <row r="23" spans="1:19" ht="18.75" x14ac:dyDescent="0.45">
      <c r="A23" s="2" t="s">
        <v>206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15"/>
      <c r="K23" s="15">
        <v>3500000</v>
      </c>
      <c r="L23" s="15"/>
      <c r="M23" s="15">
        <v>30653981824</v>
      </c>
      <c r="N23" s="15"/>
      <c r="O23" s="15">
        <v>31417265429</v>
      </c>
      <c r="P23" s="15"/>
      <c r="Q23" s="15">
        <v>-763283605</v>
      </c>
      <c r="S23" s="17"/>
    </row>
    <row r="24" spans="1:19" ht="18.75" x14ac:dyDescent="0.45">
      <c r="A24" s="2" t="s">
        <v>207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v>0</v>
      </c>
      <c r="J24" s="15"/>
      <c r="K24" s="15">
        <v>30434</v>
      </c>
      <c r="L24" s="15"/>
      <c r="M24" s="15">
        <v>877469035</v>
      </c>
      <c r="N24" s="15"/>
      <c r="O24" s="15">
        <v>1041406650</v>
      </c>
      <c r="P24" s="15"/>
      <c r="Q24" s="15">
        <v>-163937615</v>
      </c>
      <c r="S24" s="17"/>
    </row>
    <row r="25" spans="1:19" ht="18.75" x14ac:dyDescent="0.45">
      <c r="A25" s="2" t="s">
        <v>208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v>0</v>
      </c>
      <c r="J25" s="15"/>
      <c r="K25" s="15">
        <v>1700000</v>
      </c>
      <c r="L25" s="15"/>
      <c r="M25" s="15">
        <v>11862992785</v>
      </c>
      <c r="N25" s="15"/>
      <c r="O25" s="15">
        <v>12137363440</v>
      </c>
      <c r="P25" s="15"/>
      <c r="Q25" s="15">
        <v>-274370655</v>
      </c>
      <c r="S25" s="17"/>
    </row>
    <row r="26" spans="1:19" ht="18.75" x14ac:dyDescent="0.45">
      <c r="A26" s="2" t="s">
        <v>209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15"/>
      <c r="K26" s="15">
        <v>2300000</v>
      </c>
      <c r="L26" s="15"/>
      <c r="M26" s="15">
        <v>15735309840</v>
      </c>
      <c r="N26" s="15"/>
      <c r="O26" s="15">
        <v>15488394236</v>
      </c>
      <c r="P26" s="15"/>
      <c r="Q26" s="15">
        <v>246915604</v>
      </c>
      <c r="S26" s="17"/>
    </row>
    <row r="27" spans="1:19" ht="18.75" x14ac:dyDescent="0.45">
      <c r="A27" s="2" t="s">
        <v>210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585210</v>
      </c>
      <c r="L27" s="15"/>
      <c r="M27" s="15">
        <v>10333871706</v>
      </c>
      <c r="N27" s="15"/>
      <c r="O27" s="15">
        <v>10533284562</v>
      </c>
      <c r="P27" s="15"/>
      <c r="Q27" s="15">
        <v>-199412856</v>
      </c>
      <c r="S27" s="17"/>
    </row>
    <row r="28" spans="1:19" ht="18.75" x14ac:dyDescent="0.45">
      <c r="A28" s="2" t="s">
        <v>211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v>0</v>
      </c>
      <c r="J28" s="15"/>
      <c r="K28" s="15">
        <v>639000</v>
      </c>
      <c r="L28" s="15"/>
      <c r="M28" s="15">
        <v>10161687569</v>
      </c>
      <c r="N28" s="15"/>
      <c r="O28" s="15">
        <v>9949458562</v>
      </c>
      <c r="P28" s="15"/>
      <c r="Q28" s="15">
        <v>212229007</v>
      </c>
      <c r="S28" s="17"/>
    </row>
    <row r="29" spans="1:19" ht="18.75" x14ac:dyDescent="0.45">
      <c r="A29" s="2" t="s">
        <v>212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J29" s="15"/>
      <c r="K29" s="15">
        <v>250000</v>
      </c>
      <c r="L29" s="15"/>
      <c r="M29" s="15">
        <v>16565843440</v>
      </c>
      <c r="N29" s="15"/>
      <c r="O29" s="15">
        <v>16912491576</v>
      </c>
      <c r="P29" s="15"/>
      <c r="Q29" s="15">
        <v>-346648136</v>
      </c>
      <c r="S29" s="17"/>
    </row>
    <row r="30" spans="1:19" ht="18.75" x14ac:dyDescent="0.45">
      <c r="A30" s="2" t="s">
        <v>213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v>0</v>
      </c>
      <c r="J30" s="15"/>
      <c r="K30" s="15">
        <v>148610</v>
      </c>
      <c r="L30" s="15"/>
      <c r="M30" s="15">
        <v>643430467</v>
      </c>
      <c r="N30" s="15"/>
      <c r="O30" s="15">
        <v>466248911</v>
      </c>
      <c r="P30" s="15"/>
      <c r="Q30" s="15">
        <v>177181556</v>
      </c>
      <c r="S30" s="17"/>
    </row>
    <row r="31" spans="1:19" ht="18.75" x14ac:dyDescent="0.45">
      <c r="A31" s="2" t="s">
        <v>181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v>0</v>
      </c>
      <c r="J31" s="15"/>
      <c r="K31" s="15">
        <v>9672386</v>
      </c>
      <c r="L31" s="15"/>
      <c r="M31" s="15">
        <v>106398108422</v>
      </c>
      <c r="N31" s="15"/>
      <c r="O31" s="15">
        <v>98528221995</v>
      </c>
      <c r="P31" s="15"/>
      <c r="Q31" s="15">
        <v>7869886427</v>
      </c>
      <c r="S31" s="17"/>
    </row>
    <row r="32" spans="1:19" ht="18.75" x14ac:dyDescent="0.45">
      <c r="A32" s="2" t="s">
        <v>214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J32" s="15"/>
      <c r="K32" s="15">
        <v>23778</v>
      </c>
      <c r="L32" s="15"/>
      <c r="M32" s="15">
        <v>910138681</v>
      </c>
      <c r="N32" s="15"/>
      <c r="O32" s="15">
        <v>905192681</v>
      </c>
      <c r="P32" s="15"/>
      <c r="Q32" s="15">
        <v>4946000</v>
      </c>
      <c r="S32" s="17"/>
    </row>
    <row r="33" spans="1:19" ht="18.75" x14ac:dyDescent="0.45">
      <c r="A33" s="2" t="s">
        <v>190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v>0</v>
      </c>
      <c r="J33" s="15"/>
      <c r="K33" s="15">
        <v>1294</v>
      </c>
      <c r="L33" s="15"/>
      <c r="M33" s="15">
        <v>63041599</v>
      </c>
      <c r="N33" s="15"/>
      <c r="O33" s="15">
        <v>70476282</v>
      </c>
      <c r="P33" s="15"/>
      <c r="Q33" s="15">
        <v>-7434683</v>
      </c>
      <c r="S33" s="17"/>
    </row>
    <row r="34" spans="1:19" ht="18.75" x14ac:dyDescent="0.45">
      <c r="A34" s="2" t="s">
        <v>215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v>0</v>
      </c>
      <c r="J34" s="15"/>
      <c r="K34" s="15">
        <v>2929830</v>
      </c>
      <c r="L34" s="15"/>
      <c r="M34" s="15">
        <v>12580690020</v>
      </c>
      <c r="N34" s="15"/>
      <c r="O34" s="15">
        <v>27753215713</v>
      </c>
      <c r="P34" s="15"/>
      <c r="Q34" s="15">
        <v>-15172525693</v>
      </c>
      <c r="S34" s="17"/>
    </row>
    <row r="35" spans="1:19" ht="18.75" x14ac:dyDescent="0.45">
      <c r="A35" s="2" t="s">
        <v>216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v>0</v>
      </c>
      <c r="J35" s="15"/>
      <c r="K35" s="15">
        <v>10000000</v>
      </c>
      <c r="L35" s="15"/>
      <c r="M35" s="15">
        <v>46212697024</v>
      </c>
      <c r="N35" s="15"/>
      <c r="O35" s="15">
        <v>46748543418</v>
      </c>
      <c r="P35" s="15"/>
      <c r="Q35" s="15">
        <v>-535846394</v>
      </c>
      <c r="S35" s="17"/>
    </row>
    <row r="36" spans="1:19" ht="18.75" x14ac:dyDescent="0.45">
      <c r="A36" s="2" t="s">
        <v>217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v>0</v>
      </c>
      <c r="J36" s="15"/>
      <c r="K36" s="15">
        <v>75187</v>
      </c>
      <c r="L36" s="15"/>
      <c r="M36" s="15">
        <v>828228707</v>
      </c>
      <c r="N36" s="15"/>
      <c r="O36" s="15">
        <v>942293792</v>
      </c>
      <c r="P36" s="15"/>
      <c r="Q36" s="15">
        <v>-114065085</v>
      </c>
      <c r="S36" s="17"/>
    </row>
    <row r="37" spans="1:19" ht="18.75" x14ac:dyDescent="0.45">
      <c r="A37" s="2" t="s">
        <v>218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v>0</v>
      </c>
      <c r="J37" s="15"/>
      <c r="K37" s="15">
        <v>69526</v>
      </c>
      <c r="L37" s="15"/>
      <c r="M37" s="15">
        <v>951437485</v>
      </c>
      <c r="N37" s="15"/>
      <c r="O37" s="15">
        <v>914243195</v>
      </c>
      <c r="P37" s="15"/>
      <c r="Q37" s="15">
        <v>37194290</v>
      </c>
      <c r="S37" s="17"/>
    </row>
    <row r="38" spans="1:19" ht="18.75" x14ac:dyDescent="0.45">
      <c r="A38" s="2" t="s">
        <v>192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v>0</v>
      </c>
      <c r="J38" s="15"/>
      <c r="K38" s="15">
        <v>4300</v>
      </c>
      <c r="L38" s="15"/>
      <c r="M38" s="15">
        <v>64774488</v>
      </c>
      <c r="N38" s="15"/>
      <c r="O38" s="15">
        <v>51318901</v>
      </c>
      <c r="P38" s="15"/>
      <c r="Q38" s="15">
        <v>13455587</v>
      </c>
      <c r="S38" s="17"/>
    </row>
    <row r="39" spans="1:19" ht="18.75" x14ac:dyDescent="0.45">
      <c r="A39" s="2" t="s">
        <v>219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v>0</v>
      </c>
      <c r="J39" s="15"/>
      <c r="K39" s="15">
        <v>600000</v>
      </c>
      <c r="L39" s="15"/>
      <c r="M39" s="15">
        <v>5665525866</v>
      </c>
      <c r="N39" s="15"/>
      <c r="O39" s="15">
        <v>5866922349</v>
      </c>
      <c r="P39" s="15"/>
      <c r="Q39" s="15">
        <v>-201396483</v>
      </c>
      <c r="S39" s="17"/>
    </row>
    <row r="40" spans="1:19" ht="18.75" x14ac:dyDescent="0.45">
      <c r="A40" s="2" t="s">
        <v>220</v>
      </c>
      <c r="C40" s="15">
        <v>0</v>
      </c>
      <c r="D40" s="15"/>
      <c r="E40" s="15">
        <v>0</v>
      </c>
      <c r="F40" s="15"/>
      <c r="G40" s="15">
        <v>0</v>
      </c>
      <c r="H40" s="15"/>
      <c r="I40" s="15">
        <v>0</v>
      </c>
      <c r="J40" s="15"/>
      <c r="K40" s="15">
        <v>400000</v>
      </c>
      <c r="L40" s="15"/>
      <c r="M40" s="15">
        <v>5484665314</v>
      </c>
      <c r="N40" s="15"/>
      <c r="O40" s="15">
        <v>5351137136</v>
      </c>
      <c r="P40" s="15"/>
      <c r="Q40" s="15">
        <v>133528178</v>
      </c>
      <c r="S40" s="17"/>
    </row>
    <row r="41" spans="1:19" ht="18.75" x14ac:dyDescent="0.45">
      <c r="A41" s="2" t="s">
        <v>221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v>0</v>
      </c>
      <c r="J41" s="15"/>
      <c r="K41" s="15">
        <v>94736</v>
      </c>
      <c r="L41" s="15"/>
      <c r="M41" s="15">
        <v>1202917270</v>
      </c>
      <c r="N41" s="15"/>
      <c r="O41" s="15">
        <v>2757236183</v>
      </c>
      <c r="P41" s="15"/>
      <c r="Q41" s="15">
        <v>-1554318913</v>
      </c>
      <c r="S41" s="17"/>
    </row>
    <row r="42" spans="1:19" ht="18.75" x14ac:dyDescent="0.45">
      <c r="A42" s="2" t="s">
        <v>187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v>0</v>
      </c>
      <c r="J42" s="15"/>
      <c r="K42" s="15">
        <v>500000</v>
      </c>
      <c r="L42" s="15"/>
      <c r="M42" s="15">
        <v>7261319831</v>
      </c>
      <c r="N42" s="15"/>
      <c r="O42" s="15">
        <v>8484430458</v>
      </c>
      <c r="P42" s="15"/>
      <c r="Q42" s="15">
        <v>-1223110627</v>
      </c>
      <c r="S42" s="17"/>
    </row>
    <row r="43" spans="1:19" ht="18.75" x14ac:dyDescent="0.45">
      <c r="A43" s="2" t="s">
        <v>222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v>0</v>
      </c>
      <c r="J43" s="15"/>
      <c r="K43" s="15">
        <v>808340</v>
      </c>
      <c r="L43" s="15"/>
      <c r="M43" s="15">
        <v>65890777743</v>
      </c>
      <c r="N43" s="15"/>
      <c r="O43" s="15">
        <v>65591697634</v>
      </c>
      <c r="P43" s="15"/>
      <c r="Q43" s="15">
        <v>299080109</v>
      </c>
      <c r="S43" s="17"/>
    </row>
    <row r="44" spans="1:19" ht="18.75" x14ac:dyDescent="0.45">
      <c r="A44" s="2" t="s">
        <v>63</v>
      </c>
      <c r="C44" s="15">
        <v>100</v>
      </c>
      <c r="D44" s="15"/>
      <c r="E44" s="15">
        <v>94482873</v>
      </c>
      <c r="F44" s="15"/>
      <c r="G44" s="15">
        <v>91076499</v>
      </c>
      <c r="H44" s="15"/>
      <c r="I44" s="15">
        <v>3406374</v>
      </c>
      <c r="J44" s="15"/>
      <c r="K44" s="15">
        <v>100</v>
      </c>
      <c r="L44" s="15"/>
      <c r="M44" s="15">
        <v>94482873</v>
      </c>
      <c r="N44" s="15"/>
      <c r="O44" s="15">
        <v>91076499</v>
      </c>
      <c r="P44" s="15"/>
      <c r="Q44" s="15">
        <v>3406374</v>
      </c>
      <c r="S44" s="17"/>
    </row>
    <row r="45" spans="1:19" ht="18.75" x14ac:dyDescent="0.45">
      <c r="A45" s="2" t="s">
        <v>223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v>0</v>
      </c>
      <c r="J45" s="15"/>
      <c r="K45" s="15">
        <v>38546</v>
      </c>
      <c r="L45" s="15"/>
      <c r="M45" s="15">
        <v>29019877199</v>
      </c>
      <c r="N45" s="15"/>
      <c r="O45" s="15">
        <v>29342371659</v>
      </c>
      <c r="P45" s="15"/>
      <c r="Q45" s="15">
        <v>-322494460</v>
      </c>
      <c r="S45" s="17"/>
    </row>
    <row r="46" spans="1:19" ht="18.75" x14ac:dyDescent="0.45">
      <c r="A46" s="2" t="s">
        <v>172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v>0</v>
      </c>
      <c r="J46" s="15"/>
      <c r="K46" s="15">
        <v>645600</v>
      </c>
      <c r="L46" s="15"/>
      <c r="M46" s="15">
        <v>645600000000</v>
      </c>
      <c r="N46" s="15"/>
      <c r="O46" s="15">
        <v>645482985000</v>
      </c>
      <c r="P46" s="15"/>
      <c r="Q46" s="15">
        <v>117015000</v>
      </c>
      <c r="S46" s="17"/>
    </row>
    <row r="47" spans="1:19" ht="18.75" x14ac:dyDescent="0.45">
      <c r="A47" s="2" t="s">
        <v>224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v>0</v>
      </c>
      <c r="J47" s="15"/>
      <c r="K47" s="15">
        <v>15000</v>
      </c>
      <c r="L47" s="15"/>
      <c r="M47" s="15">
        <v>14922770907</v>
      </c>
      <c r="N47" s="15"/>
      <c r="O47" s="15">
        <v>14552617182</v>
      </c>
      <c r="P47" s="15"/>
      <c r="Q47" s="15">
        <v>370153725</v>
      </c>
      <c r="S47" s="17"/>
    </row>
    <row r="48" spans="1:19" ht="18.75" x14ac:dyDescent="0.45">
      <c r="A48" s="2" t="s">
        <v>46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v>0</v>
      </c>
      <c r="J48" s="15"/>
      <c r="K48" s="15">
        <v>109983</v>
      </c>
      <c r="L48" s="15"/>
      <c r="M48" s="15">
        <v>63189891850</v>
      </c>
      <c r="N48" s="15"/>
      <c r="O48" s="15">
        <v>63175320653</v>
      </c>
      <c r="P48" s="15"/>
      <c r="Q48" s="15">
        <v>14571197</v>
      </c>
      <c r="S48" s="17"/>
    </row>
    <row r="49" spans="1:19" ht="18.75" x14ac:dyDescent="0.45">
      <c r="A49" s="2" t="s">
        <v>174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v>0</v>
      </c>
      <c r="J49" s="15"/>
      <c r="K49" s="15">
        <v>100</v>
      </c>
      <c r="L49" s="15"/>
      <c r="M49" s="15">
        <v>102491422</v>
      </c>
      <c r="N49" s="15"/>
      <c r="O49" s="15">
        <v>100518214</v>
      </c>
      <c r="P49" s="15"/>
      <c r="Q49" s="15">
        <v>1973208</v>
      </c>
      <c r="S49" s="17"/>
    </row>
    <row r="50" spans="1:19" ht="18.75" x14ac:dyDescent="0.45">
      <c r="A50" s="2" t="s">
        <v>225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v>0</v>
      </c>
      <c r="J50" s="15"/>
      <c r="K50" s="15">
        <v>17562</v>
      </c>
      <c r="L50" s="15"/>
      <c r="M50" s="15">
        <v>14120831430</v>
      </c>
      <c r="N50" s="15"/>
      <c r="O50" s="15">
        <v>14070166449</v>
      </c>
      <c r="P50" s="15"/>
      <c r="Q50" s="15">
        <v>50664981</v>
      </c>
      <c r="S50" s="17"/>
    </row>
    <row r="51" spans="1:19" ht="18.75" x14ac:dyDescent="0.45">
      <c r="A51" s="2" t="s">
        <v>52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v>0</v>
      </c>
      <c r="J51" s="15"/>
      <c r="K51" s="15">
        <v>50000</v>
      </c>
      <c r="L51" s="15"/>
      <c r="M51" s="15">
        <v>30694435626</v>
      </c>
      <c r="N51" s="15"/>
      <c r="O51" s="15">
        <v>30158085652</v>
      </c>
      <c r="P51" s="15"/>
      <c r="Q51" s="15">
        <v>536349974</v>
      </c>
      <c r="S51" s="17"/>
    </row>
    <row r="52" spans="1:19" ht="18.75" x14ac:dyDescent="0.45">
      <c r="A52" s="2" t="s">
        <v>226</v>
      </c>
      <c r="C52" s="15">
        <v>0</v>
      </c>
      <c r="D52" s="15"/>
      <c r="E52" s="15">
        <v>0</v>
      </c>
      <c r="F52" s="15"/>
      <c r="G52" s="15">
        <v>0</v>
      </c>
      <c r="H52" s="15"/>
      <c r="I52" s="15">
        <v>0</v>
      </c>
      <c r="J52" s="15"/>
      <c r="K52" s="15">
        <v>21160</v>
      </c>
      <c r="L52" s="15"/>
      <c r="M52" s="15">
        <v>16581682159</v>
      </c>
      <c r="N52" s="15"/>
      <c r="O52" s="15">
        <v>16544480489</v>
      </c>
      <c r="P52" s="15"/>
      <c r="Q52" s="15">
        <v>37201670</v>
      </c>
      <c r="S52" s="17"/>
    </row>
    <row r="53" spans="1:19" ht="18.75" x14ac:dyDescent="0.45">
      <c r="A53" s="2" t="s">
        <v>43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v>0</v>
      </c>
      <c r="J53" s="15"/>
      <c r="K53" s="15">
        <v>217064</v>
      </c>
      <c r="L53" s="15"/>
      <c r="M53" s="15">
        <v>132734896060</v>
      </c>
      <c r="N53" s="15"/>
      <c r="O53" s="15">
        <f>M53-Q53</f>
        <v>127839566688</v>
      </c>
      <c r="P53" s="15"/>
      <c r="Q53" s="15">
        <f>4895349315-19943</f>
        <v>4895329372</v>
      </c>
      <c r="S53" s="17"/>
    </row>
    <row r="54" spans="1:19" ht="18.75" thickBot="1" x14ac:dyDescent="0.45">
      <c r="C54" s="17"/>
      <c r="D54" s="17"/>
      <c r="E54" s="19">
        <f>SUM(E8:E53)</f>
        <v>7209897192</v>
      </c>
      <c r="F54" s="20"/>
      <c r="G54" s="19">
        <f>SUM(G8:G53)</f>
        <v>6844084990</v>
      </c>
      <c r="H54" s="20"/>
      <c r="I54" s="19">
        <f>SUM(I8:I53)</f>
        <v>365812202</v>
      </c>
      <c r="J54" s="20"/>
      <c r="K54" s="20"/>
      <c r="L54" s="20"/>
      <c r="M54" s="19">
        <f>SUM(M8:M53)</f>
        <v>1442387982872</v>
      </c>
      <c r="N54" s="20"/>
      <c r="O54" s="19">
        <f>SUM(O8:O53)</f>
        <v>1449535064903</v>
      </c>
      <c r="P54" s="20"/>
      <c r="Q54" s="19">
        <f>SUM(Q8:Q53)</f>
        <v>-7147082031</v>
      </c>
    </row>
    <row r="55" spans="1:19" ht="18.75" thickTop="1" x14ac:dyDescent="0.4"/>
    <row r="56" spans="1:19" x14ac:dyDescent="0.4">
      <c r="Q56" s="43"/>
    </row>
    <row r="58" spans="1:19" x14ac:dyDescent="0.4">
      <c r="Q58" s="3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E49"/>
  <sheetViews>
    <sheetView rightToLeft="1" view="pageBreakPreview" topLeftCell="A40" zoomScale="70" zoomScaleNormal="100" zoomScaleSheetLayoutView="70" workbookViewId="0">
      <selection activeCell="X11" sqref="X11"/>
    </sheetView>
  </sheetViews>
  <sheetFormatPr defaultRowHeight="18" x14ac:dyDescent="0.4"/>
  <cols>
    <col min="1" max="1" width="44" style="7" bestFit="1" customWidth="1"/>
    <col min="2" max="2" width="1" style="1" customWidth="1"/>
    <col min="3" max="3" width="18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0.5703125" style="1" customWidth="1"/>
    <col min="12" max="12" width="1" style="1" customWidth="1"/>
    <col min="13" max="13" width="18.7109375" style="1" bestFit="1" customWidth="1"/>
    <col min="14" max="14" width="0.42578125" style="1" customWidth="1"/>
    <col min="15" max="15" width="19.7109375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11.7109375" style="1" customWidth="1"/>
    <col min="22" max="22" width="1" style="1" customWidth="1"/>
    <col min="23" max="23" width="9.140625" style="1" customWidth="1"/>
    <col min="24" max="24" width="11" style="1" bestFit="1" customWidth="1"/>
    <col min="25" max="26" width="9.140625" style="1"/>
    <col min="27" max="27" width="18.42578125" style="1" bestFit="1" customWidth="1"/>
    <col min="28" max="29" width="9.140625" style="1"/>
    <col min="30" max="30" width="13" style="1" bestFit="1" customWidth="1"/>
    <col min="31" max="31" width="16.7109375" style="1" customWidth="1"/>
    <col min="32" max="16384" width="9.140625" style="1"/>
  </cols>
  <sheetData>
    <row r="2" spans="1:31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31" ht="27.75" x14ac:dyDescent="0.4">
      <c r="A3" s="63" t="s">
        <v>163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31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31" ht="30.75" customHeight="1" x14ac:dyDescent="0.4"/>
    <row r="6" spans="1:31" s="34" customFormat="1" ht="24.75" x14ac:dyDescent="0.55000000000000004">
      <c r="A6" s="83" t="s">
        <v>3</v>
      </c>
      <c r="B6" s="36"/>
      <c r="C6" s="82" t="s">
        <v>165</v>
      </c>
      <c r="D6" s="82" t="s">
        <v>165</v>
      </c>
      <c r="E6" s="82" t="s">
        <v>165</v>
      </c>
      <c r="F6" s="82" t="s">
        <v>165</v>
      </c>
      <c r="G6" s="82" t="s">
        <v>165</v>
      </c>
      <c r="H6" s="82" t="s">
        <v>165</v>
      </c>
      <c r="I6" s="82" t="s">
        <v>165</v>
      </c>
      <c r="J6" s="82" t="s">
        <v>165</v>
      </c>
      <c r="K6" s="82" t="s">
        <v>165</v>
      </c>
      <c r="L6" s="36"/>
      <c r="M6" s="82" t="s">
        <v>166</v>
      </c>
      <c r="N6" s="82" t="s">
        <v>166</v>
      </c>
      <c r="O6" s="82" t="s">
        <v>166</v>
      </c>
      <c r="P6" s="82" t="s">
        <v>166</v>
      </c>
      <c r="Q6" s="82" t="s">
        <v>166</v>
      </c>
      <c r="R6" s="82" t="s">
        <v>166</v>
      </c>
      <c r="S6" s="82" t="s">
        <v>166</v>
      </c>
      <c r="T6" s="82" t="s">
        <v>166</v>
      </c>
      <c r="U6" s="82" t="s">
        <v>166</v>
      </c>
    </row>
    <row r="7" spans="1:31" s="34" customFormat="1" ht="73.5" customHeight="1" x14ac:dyDescent="0.55000000000000004">
      <c r="A7" s="82" t="s">
        <v>3</v>
      </c>
      <c r="B7" s="36"/>
      <c r="C7" s="80" t="s">
        <v>227</v>
      </c>
      <c r="D7" s="36"/>
      <c r="E7" s="80" t="s">
        <v>228</v>
      </c>
      <c r="F7" s="36"/>
      <c r="G7" s="80" t="s">
        <v>229</v>
      </c>
      <c r="H7" s="36"/>
      <c r="I7" s="80" t="s">
        <v>112</v>
      </c>
      <c r="J7" s="36"/>
      <c r="K7" s="81" t="s">
        <v>253</v>
      </c>
      <c r="L7" s="36"/>
      <c r="M7" s="80" t="s">
        <v>227</v>
      </c>
      <c r="N7" s="36"/>
      <c r="O7" s="80" t="s">
        <v>228</v>
      </c>
      <c r="P7" s="36"/>
      <c r="Q7" s="80" t="s">
        <v>229</v>
      </c>
      <c r="R7" s="36"/>
      <c r="S7" s="80" t="s">
        <v>112</v>
      </c>
      <c r="T7" s="36"/>
      <c r="U7" s="81" t="s">
        <v>252</v>
      </c>
      <c r="Z7" s="84"/>
      <c r="AA7" s="85"/>
      <c r="AB7" s="84"/>
      <c r="AC7" s="84"/>
      <c r="AD7" s="84"/>
      <c r="AE7" s="84"/>
    </row>
    <row r="8" spans="1:31" ht="36.75" customHeight="1" x14ac:dyDescent="0.55000000000000004">
      <c r="A8" s="60" t="s">
        <v>19</v>
      </c>
      <c r="B8" s="36"/>
      <c r="C8" s="39">
        <v>0</v>
      </c>
      <c r="D8" s="39"/>
      <c r="E8" s="39">
        <v>-31533284</v>
      </c>
      <c r="F8" s="39"/>
      <c r="G8" s="39">
        <v>19096771</v>
      </c>
      <c r="H8" s="39"/>
      <c r="I8" s="39">
        <v>-12436513</v>
      </c>
      <c r="J8" s="38"/>
      <c r="K8" s="61">
        <f>I8/AE8</f>
        <v>-3.6833731661669264E-5</v>
      </c>
      <c r="L8" s="38"/>
      <c r="M8" s="39">
        <v>0</v>
      </c>
      <c r="N8" s="39"/>
      <c r="O8" s="39">
        <v>0</v>
      </c>
      <c r="P8" s="39"/>
      <c r="Q8" s="39">
        <v>19096771</v>
      </c>
      <c r="R8" s="39"/>
      <c r="S8" s="39">
        <v>19096771</v>
      </c>
      <c r="T8" s="38"/>
      <c r="U8" s="61">
        <f>S8/AA8</f>
        <v>1.2162272403252446E-5</v>
      </c>
      <c r="X8" s="30"/>
      <c r="Z8" s="86"/>
      <c r="AA8" s="31">
        <v>1570164716496</v>
      </c>
      <c r="AB8" s="86"/>
      <c r="AC8" s="86"/>
      <c r="AD8" s="87">
        <f>I8/AE8</f>
        <v>-3.6833731661669264E-5</v>
      </c>
      <c r="AE8" s="31">
        <v>337639235531</v>
      </c>
    </row>
    <row r="9" spans="1:31" ht="36.75" customHeight="1" x14ac:dyDescent="0.55000000000000004">
      <c r="A9" s="60" t="s">
        <v>15</v>
      </c>
      <c r="B9" s="36"/>
      <c r="C9" s="39">
        <v>0</v>
      </c>
      <c r="D9" s="39"/>
      <c r="E9" s="39">
        <v>61</v>
      </c>
      <c r="F9" s="39"/>
      <c r="G9" s="39">
        <v>-6672</v>
      </c>
      <c r="H9" s="39"/>
      <c r="I9" s="39">
        <v>-6611</v>
      </c>
      <c r="J9" s="38"/>
      <c r="K9" s="61">
        <f>I9/AE8</f>
        <v>-1.9580070395559873E-8</v>
      </c>
      <c r="L9" s="38"/>
      <c r="M9" s="39">
        <v>209632047</v>
      </c>
      <c r="N9" s="39"/>
      <c r="O9" s="39">
        <v>-479360435</v>
      </c>
      <c r="P9" s="39"/>
      <c r="Q9" s="39">
        <v>-6672</v>
      </c>
      <c r="R9" s="39"/>
      <c r="S9" s="39">
        <v>-269735060</v>
      </c>
      <c r="T9" s="38"/>
      <c r="U9" s="61">
        <f>S9/AA8</f>
        <v>-1.7178774759500664E-4</v>
      </c>
      <c r="X9" s="30"/>
      <c r="Z9" s="86"/>
      <c r="AA9" s="86"/>
      <c r="AB9" s="86"/>
      <c r="AC9" s="86"/>
      <c r="AD9" s="86"/>
      <c r="AE9" s="86"/>
    </row>
    <row r="10" spans="1:31" ht="36.75" customHeight="1" x14ac:dyDescent="0.55000000000000004">
      <c r="A10" s="60" t="s">
        <v>17</v>
      </c>
      <c r="B10" s="36"/>
      <c r="C10" s="39">
        <v>0</v>
      </c>
      <c r="D10" s="39"/>
      <c r="E10" s="39">
        <v>294</v>
      </c>
      <c r="F10" s="39"/>
      <c r="G10" s="39">
        <v>-6176</v>
      </c>
      <c r="H10" s="39"/>
      <c r="I10" s="39">
        <v>-5882</v>
      </c>
      <c r="J10" s="38"/>
      <c r="K10" s="61">
        <f>I10/AE8</f>
        <v>-1.7420961135483765E-8</v>
      </c>
      <c r="L10" s="38"/>
      <c r="M10" s="39">
        <v>110</v>
      </c>
      <c r="N10" s="39"/>
      <c r="O10" s="39">
        <v>0</v>
      </c>
      <c r="P10" s="39"/>
      <c r="Q10" s="39">
        <v>-1054999274</v>
      </c>
      <c r="R10" s="39"/>
      <c r="S10" s="39">
        <v>-1054999164</v>
      </c>
      <c r="T10" s="38"/>
      <c r="U10" s="61">
        <f>S10/AA8</f>
        <v>-6.7190349707663144E-4</v>
      </c>
      <c r="X10" s="30"/>
      <c r="Z10" s="86"/>
      <c r="AA10" s="87"/>
      <c r="AB10" s="86"/>
      <c r="AC10" s="86"/>
      <c r="AD10" s="86"/>
      <c r="AE10" s="86"/>
    </row>
    <row r="11" spans="1:31" ht="36.75" customHeight="1" x14ac:dyDescent="0.55000000000000004">
      <c r="A11" s="60" t="s">
        <v>23</v>
      </c>
      <c r="B11" s="36"/>
      <c r="C11" s="39">
        <v>0</v>
      </c>
      <c r="D11" s="39"/>
      <c r="E11" s="39">
        <v>0</v>
      </c>
      <c r="F11" s="39"/>
      <c r="G11" s="39">
        <v>343321905</v>
      </c>
      <c r="H11" s="39"/>
      <c r="I11" s="39">
        <v>343321905</v>
      </c>
      <c r="J11" s="38"/>
      <c r="K11" s="61">
        <f>I11/AE8</f>
        <v>1.016830595709835E-3</v>
      </c>
      <c r="L11" s="38"/>
      <c r="M11" s="39">
        <v>0</v>
      </c>
      <c r="N11" s="39"/>
      <c r="O11" s="39">
        <v>0</v>
      </c>
      <c r="P11" s="39"/>
      <c r="Q11" s="39">
        <v>343321905</v>
      </c>
      <c r="R11" s="39"/>
      <c r="S11" s="39">
        <v>343321905</v>
      </c>
      <c r="T11" s="38"/>
      <c r="U11" s="61">
        <f>S11/AA8</f>
        <v>2.1865343259410493E-4</v>
      </c>
      <c r="X11" s="30"/>
      <c r="Z11" s="86"/>
      <c r="AA11" s="86"/>
      <c r="AB11" s="86"/>
      <c r="AC11" s="86"/>
      <c r="AD11" s="86"/>
      <c r="AE11" s="86"/>
    </row>
    <row r="12" spans="1:31" ht="36.75" customHeight="1" x14ac:dyDescent="0.55000000000000004">
      <c r="A12" s="60" t="s">
        <v>198</v>
      </c>
      <c r="B12" s="36"/>
      <c r="C12" s="39">
        <v>0</v>
      </c>
      <c r="D12" s="39"/>
      <c r="E12" s="39">
        <v>0</v>
      </c>
      <c r="F12" s="39"/>
      <c r="G12" s="39">
        <v>0</v>
      </c>
      <c r="H12" s="39"/>
      <c r="I12" s="39">
        <v>0</v>
      </c>
      <c r="J12" s="38"/>
      <c r="K12" s="61">
        <f>I12/AE8</f>
        <v>0</v>
      </c>
      <c r="L12" s="38"/>
      <c r="M12" s="39">
        <v>0</v>
      </c>
      <c r="N12" s="39"/>
      <c r="O12" s="39">
        <v>0</v>
      </c>
      <c r="P12" s="39"/>
      <c r="Q12" s="39">
        <v>12734982</v>
      </c>
      <c r="R12" s="39"/>
      <c r="S12" s="39">
        <v>12734982</v>
      </c>
      <c r="T12" s="38"/>
      <c r="U12" s="61">
        <f>S12/AA8</f>
        <v>8.1106025795940395E-6</v>
      </c>
      <c r="X12" s="30"/>
      <c r="Z12" s="86"/>
      <c r="AA12" s="86"/>
      <c r="AB12" s="86"/>
      <c r="AC12" s="86"/>
      <c r="AD12" s="86"/>
      <c r="AE12" s="86"/>
    </row>
    <row r="13" spans="1:31" ht="36.75" customHeight="1" x14ac:dyDescent="0.55000000000000004">
      <c r="A13" s="60" t="s">
        <v>199</v>
      </c>
      <c r="B13" s="36"/>
      <c r="C13" s="39">
        <v>0</v>
      </c>
      <c r="D13" s="39"/>
      <c r="E13" s="39">
        <v>0</v>
      </c>
      <c r="F13" s="39"/>
      <c r="G13" s="39">
        <v>0</v>
      </c>
      <c r="H13" s="39"/>
      <c r="I13" s="39">
        <v>0</v>
      </c>
      <c r="J13" s="38"/>
      <c r="K13" s="61">
        <f>I13/AE8</f>
        <v>0</v>
      </c>
      <c r="L13" s="38"/>
      <c r="M13" s="39">
        <v>0</v>
      </c>
      <c r="N13" s="39"/>
      <c r="O13" s="39">
        <v>0</v>
      </c>
      <c r="P13" s="39"/>
      <c r="Q13" s="39">
        <v>62910504</v>
      </c>
      <c r="R13" s="39"/>
      <c r="S13" s="39">
        <v>62910504</v>
      </c>
      <c r="T13" s="38"/>
      <c r="U13" s="61">
        <f>S13/AA8</f>
        <v>4.0066181171356277E-5</v>
      </c>
      <c r="X13" s="30"/>
      <c r="Z13" s="86"/>
      <c r="AA13" s="86"/>
      <c r="AB13" s="86"/>
      <c r="AC13" s="86"/>
      <c r="AD13" s="86"/>
      <c r="AE13" s="86"/>
    </row>
    <row r="14" spans="1:31" ht="36.75" customHeight="1" x14ac:dyDescent="0.55000000000000004">
      <c r="A14" s="60" t="s">
        <v>200</v>
      </c>
      <c r="B14" s="36"/>
      <c r="C14" s="39">
        <v>0</v>
      </c>
      <c r="D14" s="39"/>
      <c r="E14" s="39">
        <v>0</v>
      </c>
      <c r="F14" s="39"/>
      <c r="G14" s="39">
        <v>0</v>
      </c>
      <c r="H14" s="39"/>
      <c r="I14" s="39">
        <v>0</v>
      </c>
      <c r="J14" s="38"/>
      <c r="K14" s="61">
        <f>I14/AE8</f>
        <v>0</v>
      </c>
      <c r="L14" s="38"/>
      <c r="M14" s="39">
        <v>0</v>
      </c>
      <c r="N14" s="39"/>
      <c r="O14" s="39">
        <v>0</v>
      </c>
      <c r="P14" s="39"/>
      <c r="Q14" s="39">
        <v>73465210</v>
      </c>
      <c r="R14" s="39"/>
      <c r="S14" s="39">
        <v>73465210</v>
      </c>
      <c r="T14" s="38"/>
      <c r="U14" s="61">
        <f>S14/AA8</f>
        <v>4.6788218604189451E-5</v>
      </c>
      <c r="Z14" s="86"/>
      <c r="AA14" s="86"/>
      <c r="AB14" s="86"/>
      <c r="AC14" s="86"/>
      <c r="AD14" s="86"/>
      <c r="AE14" s="86"/>
    </row>
    <row r="15" spans="1:31" ht="36.75" customHeight="1" x14ac:dyDescent="0.55000000000000004">
      <c r="A15" s="60" t="s">
        <v>185</v>
      </c>
      <c r="B15" s="36"/>
      <c r="C15" s="39">
        <v>0</v>
      </c>
      <c r="D15" s="39"/>
      <c r="E15" s="39">
        <v>0</v>
      </c>
      <c r="F15" s="39"/>
      <c r="G15" s="39">
        <v>0</v>
      </c>
      <c r="H15" s="39"/>
      <c r="I15" s="39">
        <v>0</v>
      </c>
      <c r="J15" s="38"/>
      <c r="K15" s="61">
        <f>I15/AE8</f>
        <v>0</v>
      </c>
      <c r="L15" s="38"/>
      <c r="M15" s="39">
        <v>243640961</v>
      </c>
      <c r="N15" s="39"/>
      <c r="O15" s="39">
        <v>0</v>
      </c>
      <c r="P15" s="39"/>
      <c r="Q15" s="39">
        <v>657771734</v>
      </c>
      <c r="R15" s="39"/>
      <c r="S15" s="39">
        <v>901412695</v>
      </c>
      <c r="T15" s="38"/>
      <c r="U15" s="61">
        <f>S15/AA8</f>
        <v>5.7408798295481014E-4</v>
      </c>
      <c r="Z15" s="86"/>
      <c r="AA15" s="86"/>
      <c r="AB15" s="86"/>
      <c r="AC15" s="86"/>
      <c r="AD15" s="86"/>
      <c r="AE15" s="86"/>
    </row>
    <row r="16" spans="1:31" ht="36.75" customHeight="1" x14ac:dyDescent="0.55000000000000004">
      <c r="A16" s="60" t="s">
        <v>21</v>
      </c>
      <c r="B16" s="36"/>
      <c r="C16" s="39">
        <v>0</v>
      </c>
      <c r="D16" s="39"/>
      <c r="E16" s="39">
        <v>-164312761</v>
      </c>
      <c r="F16" s="39"/>
      <c r="G16" s="39">
        <v>0</v>
      </c>
      <c r="H16" s="39"/>
      <c r="I16" s="39">
        <v>-164312761</v>
      </c>
      <c r="J16" s="38"/>
      <c r="K16" s="61">
        <f>I16/AE8</f>
        <v>-4.8665185709708135E-4</v>
      </c>
      <c r="L16" s="38"/>
      <c r="M16" s="39">
        <v>1200000000</v>
      </c>
      <c r="N16" s="39"/>
      <c r="O16" s="39">
        <v>-164312761</v>
      </c>
      <c r="P16" s="39"/>
      <c r="Q16" s="39">
        <v>-1511002542</v>
      </c>
      <c r="R16" s="39"/>
      <c r="S16" s="39">
        <v>-475315303</v>
      </c>
      <c r="T16" s="38"/>
      <c r="U16" s="61">
        <f>S16/AA8</f>
        <v>-3.0271684110996956E-4</v>
      </c>
      <c r="Z16" s="86"/>
      <c r="AA16" s="86"/>
      <c r="AB16" s="86"/>
      <c r="AC16" s="86"/>
      <c r="AD16" s="88">
        <f>I16/AE8</f>
        <v>-4.8665185709708135E-4</v>
      </c>
      <c r="AE16" s="86"/>
    </row>
    <row r="17" spans="1:31" ht="36.75" customHeight="1" x14ac:dyDescent="0.55000000000000004">
      <c r="A17" s="60" t="s">
        <v>201</v>
      </c>
      <c r="B17" s="36"/>
      <c r="C17" s="39">
        <v>0</v>
      </c>
      <c r="D17" s="39"/>
      <c r="E17" s="39">
        <v>0</v>
      </c>
      <c r="F17" s="39"/>
      <c r="G17" s="39">
        <v>0</v>
      </c>
      <c r="H17" s="39"/>
      <c r="I17" s="39">
        <v>0</v>
      </c>
      <c r="J17" s="38"/>
      <c r="K17" s="61">
        <f>I17/AE8</f>
        <v>0</v>
      </c>
      <c r="L17" s="38"/>
      <c r="M17" s="39">
        <v>0</v>
      </c>
      <c r="N17" s="39"/>
      <c r="O17" s="39">
        <v>0</v>
      </c>
      <c r="P17" s="39"/>
      <c r="Q17" s="39">
        <v>-53691731</v>
      </c>
      <c r="R17" s="39"/>
      <c r="S17" s="39">
        <v>-53691731</v>
      </c>
      <c r="T17" s="38"/>
      <c r="U17" s="61">
        <f>S17/AA8</f>
        <v>-3.4194967213261019E-5</v>
      </c>
      <c r="Z17" s="86"/>
      <c r="AA17" s="86"/>
      <c r="AB17" s="86"/>
      <c r="AC17" s="86"/>
      <c r="AD17" s="86"/>
      <c r="AE17" s="86"/>
    </row>
    <row r="18" spans="1:31" ht="36.75" customHeight="1" x14ac:dyDescent="0.55000000000000004">
      <c r="A18" s="60" t="s">
        <v>194</v>
      </c>
      <c r="B18" s="36"/>
      <c r="C18" s="39">
        <v>0</v>
      </c>
      <c r="D18" s="39"/>
      <c r="E18" s="39">
        <v>0</v>
      </c>
      <c r="F18" s="39"/>
      <c r="G18" s="39">
        <v>0</v>
      </c>
      <c r="H18" s="39"/>
      <c r="I18" s="39">
        <v>0</v>
      </c>
      <c r="J18" s="38"/>
      <c r="K18" s="61">
        <f>I18/AE8</f>
        <v>0</v>
      </c>
      <c r="L18" s="38"/>
      <c r="M18" s="39">
        <v>3920244</v>
      </c>
      <c r="N18" s="39"/>
      <c r="O18" s="39">
        <v>0</v>
      </c>
      <c r="P18" s="39"/>
      <c r="Q18" s="39">
        <v>63614108</v>
      </c>
      <c r="R18" s="39"/>
      <c r="S18" s="39">
        <v>67534352</v>
      </c>
      <c r="T18" s="38"/>
      <c r="U18" s="61">
        <f>S18/AA8</f>
        <v>4.3010998330614977E-5</v>
      </c>
      <c r="Z18" s="86"/>
      <c r="AA18" s="86"/>
      <c r="AB18" s="86"/>
      <c r="AC18" s="86"/>
      <c r="AD18" s="86"/>
      <c r="AE18" s="86"/>
    </row>
    <row r="19" spans="1:31" ht="36.75" customHeight="1" x14ac:dyDescent="0.55000000000000004">
      <c r="A19" s="60" t="s">
        <v>202</v>
      </c>
      <c r="B19" s="36"/>
      <c r="C19" s="39">
        <v>0</v>
      </c>
      <c r="D19" s="39"/>
      <c r="E19" s="39">
        <v>0</v>
      </c>
      <c r="F19" s="39"/>
      <c r="G19" s="39">
        <v>0</v>
      </c>
      <c r="H19" s="39"/>
      <c r="I19" s="39">
        <v>0</v>
      </c>
      <c r="J19" s="38"/>
      <c r="K19" s="61">
        <f>I19/AE8</f>
        <v>0</v>
      </c>
      <c r="L19" s="38"/>
      <c r="M19" s="39">
        <v>0</v>
      </c>
      <c r="N19" s="39"/>
      <c r="O19" s="39">
        <v>0</v>
      </c>
      <c r="P19" s="39"/>
      <c r="Q19" s="39">
        <v>-379698819</v>
      </c>
      <c r="R19" s="39"/>
      <c r="S19" s="39">
        <v>-379698819</v>
      </c>
      <c r="T19" s="38"/>
      <c r="U19" s="61">
        <f>S19/AA8</f>
        <v>-2.4182101088562275E-4</v>
      </c>
      <c r="Z19" s="86"/>
      <c r="AA19" s="86"/>
      <c r="AB19" s="86"/>
      <c r="AC19" s="86"/>
      <c r="AD19" s="86"/>
      <c r="AE19" s="86"/>
    </row>
    <row r="20" spans="1:31" ht="36.75" customHeight="1" x14ac:dyDescent="0.55000000000000004">
      <c r="A20" s="60" t="s">
        <v>203</v>
      </c>
      <c r="B20" s="36"/>
      <c r="C20" s="39">
        <v>0</v>
      </c>
      <c r="D20" s="39"/>
      <c r="E20" s="39">
        <v>0</v>
      </c>
      <c r="F20" s="39"/>
      <c r="G20" s="39">
        <v>0</v>
      </c>
      <c r="H20" s="39"/>
      <c r="I20" s="39">
        <v>0</v>
      </c>
      <c r="J20" s="38"/>
      <c r="K20" s="61">
        <f>I20/AE8</f>
        <v>0</v>
      </c>
      <c r="L20" s="38"/>
      <c r="M20" s="39">
        <v>0</v>
      </c>
      <c r="N20" s="39"/>
      <c r="O20" s="39">
        <v>0</v>
      </c>
      <c r="P20" s="39"/>
      <c r="Q20" s="39">
        <v>-449521413</v>
      </c>
      <c r="R20" s="39"/>
      <c r="S20" s="39">
        <v>-449521413</v>
      </c>
      <c r="T20" s="38"/>
      <c r="U20" s="61">
        <f>S20/AA8</f>
        <v>-2.8628933530181334E-4</v>
      </c>
    </row>
    <row r="21" spans="1:31" ht="36.75" customHeight="1" x14ac:dyDescent="0.55000000000000004">
      <c r="A21" s="60" t="s">
        <v>204</v>
      </c>
      <c r="B21" s="36"/>
      <c r="C21" s="39">
        <v>0</v>
      </c>
      <c r="D21" s="39"/>
      <c r="E21" s="39">
        <v>0</v>
      </c>
      <c r="F21" s="39"/>
      <c r="G21" s="39">
        <v>0</v>
      </c>
      <c r="H21" s="39"/>
      <c r="I21" s="39">
        <v>0</v>
      </c>
      <c r="J21" s="38"/>
      <c r="K21" s="61">
        <f>I21/AE8</f>
        <v>0</v>
      </c>
      <c r="L21" s="38"/>
      <c r="M21" s="39">
        <v>0</v>
      </c>
      <c r="N21" s="39"/>
      <c r="O21" s="39">
        <v>0</v>
      </c>
      <c r="P21" s="39"/>
      <c r="Q21" s="39">
        <v>1444397769</v>
      </c>
      <c r="R21" s="39"/>
      <c r="S21" s="39">
        <v>1444397769</v>
      </c>
      <c r="T21" s="38"/>
      <c r="U21" s="61">
        <f>S21/AA8</f>
        <v>9.1990206748712125E-4</v>
      </c>
    </row>
    <row r="22" spans="1:31" ht="36.75" customHeight="1" x14ac:dyDescent="0.55000000000000004">
      <c r="A22" s="60" t="s">
        <v>205</v>
      </c>
      <c r="B22" s="36"/>
      <c r="C22" s="39">
        <v>0</v>
      </c>
      <c r="D22" s="39"/>
      <c r="E22" s="39">
        <v>0</v>
      </c>
      <c r="F22" s="39"/>
      <c r="G22" s="39">
        <v>0</v>
      </c>
      <c r="H22" s="39"/>
      <c r="I22" s="39">
        <v>0</v>
      </c>
      <c r="J22" s="38"/>
      <c r="K22" s="61">
        <f>I22/AE8</f>
        <v>0</v>
      </c>
      <c r="L22" s="38"/>
      <c r="M22" s="39">
        <v>0</v>
      </c>
      <c r="N22" s="39"/>
      <c r="O22" s="39">
        <v>0</v>
      </c>
      <c r="P22" s="39"/>
      <c r="Q22" s="39">
        <v>-517711617</v>
      </c>
      <c r="R22" s="39"/>
      <c r="S22" s="39">
        <v>-517711617</v>
      </c>
      <c r="T22" s="38"/>
      <c r="U22" s="61">
        <f>S22/AA8</f>
        <v>-3.2971802993722338E-4</v>
      </c>
    </row>
    <row r="23" spans="1:31" ht="36.75" customHeight="1" x14ac:dyDescent="0.55000000000000004">
      <c r="A23" s="60" t="s">
        <v>206</v>
      </c>
      <c r="B23" s="36"/>
      <c r="C23" s="39">
        <v>0</v>
      </c>
      <c r="D23" s="39"/>
      <c r="E23" s="39">
        <v>0</v>
      </c>
      <c r="F23" s="39"/>
      <c r="G23" s="39">
        <v>0</v>
      </c>
      <c r="H23" s="39"/>
      <c r="I23" s="39">
        <v>0</v>
      </c>
      <c r="J23" s="38"/>
      <c r="K23" s="61">
        <f>I23/AE8</f>
        <v>0</v>
      </c>
      <c r="L23" s="38"/>
      <c r="M23" s="39">
        <v>0</v>
      </c>
      <c r="N23" s="39"/>
      <c r="O23" s="39">
        <v>0</v>
      </c>
      <c r="P23" s="39"/>
      <c r="Q23" s="39">
        <v>-763283605</v>
      </c>
      <c r="R23" s="39"/>
      <c r="S23" s="39">
        <v>-763283605</v>
      </c>
      <c r="T23" s="38"/>
      <c r="U23" s="61">
        <f>S23/AA8</f>
        <v>-4.8611690033600652E-4</v>
      </c>
    </row>
    <row r="24" spans="1:31" ht="36.75" customHeight="1" x14ac:dyDescent="0.55000000000000004">
      <c r="A24" s="60" t="s">
        <v>207</v>
      </c>
      <c r="B24" s="36"/>
      <c r="C24" s="39">
        <v>0</v>
      </c>
      <c r="D24" s="39"/>
      <c r="E24" s="39">
        <v>0</v>
      </c>
      <c r="F24" s="39"/>
      <c r="G24" s="39">
        <v>0</v>
      </c>
      <c r="H24" s="39"/>
      <c r="I24" s="39">
        <v>0</v>
      </c>
      <c r="J24" s="38"/>
      <c r="K24" s="61">
        <f>I24/AE8</f>
        <v>0</v>
      </c>
      <c r="L24" s="38"/>
      <c r="M24" s="39">
        <v>0</v>
      </c>
      <c r="N24" s="39"/>
      <c r="O24" s="39">
        <v>0</v>
      </c>
      <c r="P24" s="39"/>
      <c r="Q24" s="39">
        <v>-163937615</v>
      </c>
      <c r="R24" s="39"/>
      <c r="S24" s="39">
        <v>-163937615</v>
      </c>
      <c r="T24" s="38"/>
      <c r="U24" s="61">
        <f>S24/AA8</f>
        <v>-1.0440790910513218E-4</v>
      </c>
    </row>
    <row r="25" spans="1:31" ht="36.75" customHeight="1" x14ac:dyDescent="0.55000000000000004">
      <c r="A25" s="60" t="s">
        <v>208</v>
      </c>
      <c r="B25" s="36"/>
      <c r="C25" s="39">
        <v>0</v>
      </c>
      <c r="D25" s="39"/>
      <c r="E25" s="39">
        <v>0</v>
      </c>
      <c r="F25" s="39"/>
      <c r="G25" s="39">
        <v>0</v>
      </c>
      <c r="H25" s="39"/>
      <c r="I25" s="39">
        <v>0</v>
      </c>
      <c r="J25" s="38"/>
      <c r="K25" s="61">
        <f>I25/AE8</f>
        <v>0</v>
      </c>
      <c r="L25" s="38"/>
      <c r="M25" s="39">
        <v>0</v>
      </c>
      <c r="N25" s="39"/>
      <c r="O25" s="39">
        <v>0</v>
      </c>
      <c r="P25" s="39"/>
      <c r="Q25" s="39">
        <v>-274370655</v>
      </c>
      <c r="R25" s="39"/>
      <c r="S25" s="39">
        <v>-274370655</v>
      </c>
      <c r="T25" s="38"/>
      <c r="U25" s="61">
        <f>S25/AA8</f>
        <v>-1.7474004613496163E-4</v>
      </c>
    </row>
    <row r="26" spans="1:31" ht="36.75" customHeight="1" x14ac:dyDescent="0.55000000000000004">
      <c r="A26" s="60" t="s">
        <v>209</v>
      </c>
      <c r="B26" s="36"/>
      <c r="C26" s="39">
        <v>0</v>
      </c>
      <c r="D26" s="39"/>
      <c r="E26" s="39">
        <v>0</v>
      </c>
      <c r="F26" s="39"/>
      <c r="G26" s="39">
        <v>0</v>
      </c>
      <c r="H26" s="39"/>
      <c r="I26" s="39">
        <v>0</v>
      </c>
      <c r="J26" s="38"/>
      <c r="K26" s="61">
        <f>I26/AE8</f>
        <v>0</v>
      </c>
      <c r="L26" s="38"/>
      <c r="M26" s="39">
        <v>0</v>
      </c>
      <c r="N26" s="39"/>
      <c r="O26" s="39">
        <v>0</v>
      </c>
      <c r="P26" s="39"/>
      <c r="Q26" s="39">
        <v>246915604</v>
      </c>
      <c r="R26" s="39"/>
      <c r="S26" s="39">
        <v>246915604</v>
      </c>
      <c r="T26" s="38"/>
      <c r="U26" s="61">
        <f>S26/AA8</f>
        <v>1.572545869907331E-4</v>
      </c>
    </row>
    <row r="27" spans="1:31" ht="36.75" customHeight="1" x14ac:dyDescent="0.55000000000000004">
      <c r="A27" s="60" t="s">
        <v>210</v>
      </c>
      <c r="B27" s="36"/>
      <c r="C27" s="39">
        <v>0</v>
      </c>
      <c r="D27" s="39"/>
      <c r="E27" s="39">
        <v>0</v>
      </c>
      <c r="F27" s="39"/>
      <c r="G27" s="39">
        <v>0</v>
      </c>
      <c r="H27" s="39"/>
      <c r="I27" s="39">
        <v>0</v>
      </c>
      <c r="J27" s="38"/>
      <c r="K27" s="61">
        <f>I27/AE8</f>
        <v>0</v>
      </c>
      <c r="L27" s="38"/>
      <c r="M27" s="39">
        <v>0</v>
      </c>
      <c r="N27" s="39"/>
      <c r="O27" s="39">
        <v>0</v>
      </c>
      <c r="P27" s="39"/>
      <c r="Q27" s="39">
        <v>-199412856</v>
      </c>
      <c r="R27" s="39"/>
      <c r="S27" s="39">
        <v>-199412856</v>
      </c>
      <c r="T27" s="38"/>
      <c r="U27" s="61">
        <f>S27/AA8</f>
        <v>-1.2700123363172517E-4</v>
      </c>
    </row>
    <row r="28" spans="1:31" ht="36.75" customHeight="1" x14ac:dyDescent="0.55000000000000004">
      <c r="A28" s="60" t="s">
        <v>211</v>
      </c>
      <c r="B28" s="36"/>
      <c r="C28" s="39">
        <v>0</v>
      </c>
      <c r="D28" s="39"/>
      <c r="E28" s="39">
        <v>0</v>
      </c>
      <c r="F28" s="39"/>
      <c r="G28" s="39">
        <v>0</v>
      </c>
      <c r="H28" s="39"/>
      <c r="I28" s="39">
        <v>0</v>
      </c>
      <c r="J28" s="38"/>
      <c r="K28" s="61">
        <f>I28/AE8</f>
        <v>0</v>
      </c>
      <c r="L28" s="38"/>
      <c r="M28" s="39">
        <v>0</v>
      </c>
      <c r="N28" s="39"/>
      <c r="O28" s="39">
        <v>0</v>
      </c>
      <c r="P28" s="39"/>
      <c r="Q28" s="39">
        <v>212229007</v>
      </c>
      <c r="R28" s="39"/>
      <c r="S28" s="39">
        <v>212229007</v>
      </c>
      <c r="T28" s="38"/>
      <c r="U28" s="61">
        <f>S28/AA8</f>
        <v>1.3516353078778449E-4</v>
      </c>
    </row>
    <row r="29" spans="1:31" ht="36.75" customHeight="1" x14ac:dyDescent="0.55000000000000004">
      <c r="A29" s="60" t="s">
        <v>212</v>
      </c>
      <c r="B29" s="36"/>
      <c r="C29" s="39">
        <v>0</v>
      </c>
      <c r="D29" s="39"/>
      <c r="E29" s="39">
        <v>0</v>
      </c>
      <c r="F29" s="39"/>
      <c r="G29" s="39">
        <v>0</v>
      </c>
      <c r="H29" s="39"/>
      <c r="I29" s="39">
        <v>0</v>
      </c>
      <c r="J29" s="38"/>
      <c r="K29" s="61">
        <f>I29/AE8</f>
        <v>0</v>
      </c>
      <c r="L29" s="38"/>
      <c r="M29" s="39">
        <v>0</v>
      </c>
      <c r="N29" s="39"/>
      <c r="O29" s="39">
        <v>0</v>
      </c>
      <c r="P29" s="39"/>
      <c r="Q29" s="39">
        <v>-346648136</v>
      </c>
      <c r="R29" s="39"/>
      <c r="S29" s="39">
        <v>-346648136</v>
      </c>
      <c r="T29" s="38"/>
      <c r="U29" s="61">
        <f>S29/AA8</f>
        <v>-2.2077182881397595E-4</v>
      </c>
    </row>
    <row r="30" spans="1:31" ht="36.75" customHeight="1" x14ac:dyDescent="0.55000000000000004">
      <c r="A30" s="60" t="s">
        <v>213</v>
      </c>
      <c r="B30" s="36"/>
      <c r="C30" s="39">
        <v>0</v>
      </c>
      <c r="D30" s="39"/>
      <c r="E30" s="39">
        <v>0</v>
      </c>
      <c r="F30" s="39"/>
      <c r="G30" s="39">
        <v>0</v>
      </c>
      <c r="H30" s="39"/>
      <c r="I30" s="39">
        <v>0</v>
      </c>
      <c r="J30" s="38"/>
      <c r="K30" s="61">
        <f>I30/AE8</f>
        <v>0</v>
      </c>
      <c r="L30" s="38"/>
      <c r="M30" s="39">
        <v>0</v>
      </c>
      <c r="N30" s="39"/>
      <c r="O30" s="39">
        <v>0</v>
      </c>
      <c r="P30" s="39"/>
      <c r="Q30" s="39">
        <v>177181556</v>
      </c>
      <c r="R30" s="39"/>
      <c r="S30" s="39">
        <v>177181556</v>
      </c>
      <c r="T30" s="38"/>
      <c r="U30" s="61">
        <f>S30/AA8</f>
        <v>1.128426553842075E-4</v>
      </c>
    </row>
    <row r="31" spans="1:31" ht="36.75" customHeight="1" x14ac:dyDescent="0.55000000000000004">
      <c r="A31" s="60" t="s">
        <v>181</v>
      </c>
      <c r="B31" s="36"/>
      <c r="C31" s="39">
        <v>0</v>
      </c>
      <c r="D31" s="39"/>
      <c r="E31" s="39">
        <v>0</v>
      </c>
      <c r="F31" s="39"/>
      <c r="G31" s="39">
        <v>0</v>
      </c>
      <c r="H31" s="39"/>
      <c r="I31" s="39">
        <v>0</v>
      </c>
      <c r="J31" s="38"/>
      <c r="K31" s="61">
        <f>I31/AE8</f>
        <v>0</v>
      </c>
      <c r="L31" s="38"/>
      <c r="M31" s="39">
        <v>455410477</v>
      </c>
      <c r="N31" s="39"/>
      <c r="O31" s="39">
        <v>0</v>
      </c>
      <c r="P31" s="39"/>
      <c r="Q31" s="39">
        <v>7869886427</v>
      </c>
      <c r="R31" s="39"/>
      <c r="S31" s="39">
        <v>8325296904</v>
      </c>
      <c r="T31" s="38"/>
      <c r="U31" s="61">
        <f>S31/AA8</f>
        <v>5.3021806034330215E-3</v>
      </c>
    </row>
    <row r="32" spans="1:31" ht="36.75" customHeight="1" x14ac:dyDescent="0.55000000000000004">
      <c r="A32" s="60" t="s">
        <v>214</v>
      </c>
      <c r="B32" s="36"/>
      <c r="C32" s="39">
        <v>0</v>
      </c>
      <c r="D32" s="39"/>
      <c r="E32" s="39">
        <v>0</v>
      </c>
      <c r="F32" s="39"/>
      <c r="G32" s="39">
        <v>0</v>
      </c>
      <c r="H32" s="39"/>
      <c r="I32" s="39">
        <v>0</v>
      </c>
      <c r="J32" s="38"/>
      <c r="K32" s="61">
        <f>I32/AE8</f>
        <v>0</v>
      </c>
      <c r="L32" s="38"/>
      <c r="M32" s="39">
        <v>0</v>
      </c>
      <c r="N32" s="39"/>
      <c r="O32" s="39">
        <v>0</v>
      </c>
      <c r="P32" s="39"/>
      <c r="Q32" s="39">
        <v>4946000</v>
      </c>
      <c r="R32" s="39"/>
      <c r="S32" s="39">
        <v>4946000</v>
      </c>
      <c r="T32" s="38"/>
      <c r="U32" s="61">
        <f>S32/AA8</f>
        <v>3.1499879904559047E-6</v>
      </c>
    </row>
    <row r="33" spans="1:21" ht="36.75" customHeight="1" x14ac:dyDescent="0.55000000000000004">
      <c r="A33" s="60" t="s">
        <v>190</v>
      </c>
      <c r="B33" s="36"/>
      <c r="C33" s="39">
        <v>0</v>
      </c>
      <c r="D33" s="39"/>
      <c r="E33" s="39">
        <v>0</v>
      </c>
      <c r="F33" s="39"/>
      <c r="G33" s="39">
        <v>0</v>
      </c>
      <c r="H33" s="39"/>
      <c r="I33" s="39">
        <v>0</v>
      </c>
      <c r="J33" s="38"/>
      <c r="K33" s="61">
        <f>I33/AE8</f>
        <v>0</v>
      </c>
      <c r="L33" s="38"/>
      <c r="M33" s="39">
        <v>2588000</v>
      </c>
      <c r="N33" s="39"/>
      <c r="O33" s="39">
        <v>0</v>
      </c>
      <c r="P33" s="39"/>
      <c r="Q33" s="39">
        <v>-7434683</v>
      </c>
      <c r="R33" s="39"/>
      <c r="S33" s="39">
        <v>-4846683</v>
      </c>
      <c r="T33" s="38"/>
      <c r="U33" s="61">
        <f>S33/AA8</f>
        <v>-3.086735390931418E-6</v>
      </c>
    </row>
    <row r="34" spans="1:21" ht="36.75" customHeight="1" x14ac:dyDescent="0.55000000000000004">
      <c r="A34" s="60" t="s">
        <v>215</v>
      </c>
      <c r="B34" s="36"/>
      <c r="C34" s="39">
        <v>0</v>
      </c>
      <c r="D34" s="39"/>
      <c r="E34" s="39">
        <v>0</v>
      </c>
      <c r="F34" s="39"/>
      <c r="G34" s="39">
        <v>0</v>
      </c>
      <c r="H34" s="39"/>
      <c r="I34" s="39">
        <v>0</v>
      </c>
      <c r="J34" s="38"/>
      <c r="K34" s="61">
        <f>I34/AE8</f>
        <v>0</v>
      </c>
      <c r="L34" s="38"/>
      <c r="M34" s="39">
        <v>0</v>
      </c>
      <c r="N34" s="39"/>
      <c r="O34" s="39">
        <v>0</v>
      </c>
      <c r="P34" s="39"/>
      <c r="Q34" s="39">
        <v>-15172525693</v>
      </c>
      <c r="R34" s="39"/>
      <c r="S34" s="39">
        <v>-15172525693</v>
      </c>
      <c r="T34" s="38"/>
      <c r="U34" s="61">
        <f>S34/AA8</f>
        <v>-9.6630153089028812E-3</v>
      </c>
    </row>
    <row r="35" spans="1:21" ht="36.75" customHeight="1" x14ac:dyDescent="0.55000000000000004">
      <c r="A35" s="60" t="s">
        <v>216</v>
      </c>
      <c r="B35" s="36"/>
      <c r="C35" s="39">
        <v>0</v>
      </c>
      <c r="D35" s="39"/>
      <c r="E35" s="39">
        <v>0</v>
      </c>
      <c r="F35" s="39"/>
      <c r="G35" s="39">
        <v>0</v>
      </c>
      <c r="H35" s="39"/>
      <c r="I35" s="39">
        <v>0</v>
      </c>
      <c r="J35" s="38"/>
      <c r="K35" s="61">
        <f>I35/AE8</f>
        <v>0</v>
      </c>
      <c r="L35" s="38"/>
      <c r="M35" s="39">
        <v>0</v>
      </c>
      <c r="N35" s="39"/>
      <c r="O35" s="39">
        <v>0</v>
      </c>
      <c r="P35" s="39"/>
      <c r="Q35" s="39">
        <v>-535846394</v>
      </c>
      <c r="R35" s="39"/>
      <c r="S35" s="39">
        <v>-535846394</v>
      </c>
      <c r="T35" s="38"/>
      <c r="U35" s="61">
        <f>S35/AA8</f>
        <v>-3.4126763158695973E-4</v>
      </c>
    </row>
    <row r="36" spans="1:21" ht="36.75" customHeight="1" x14ac:dyDescent="0.55000000000000004">
      <c r="A36" s="60" t="s">
        <v>217</v>
      </c>
      <c r="B36" s="36"/>
      <c r="C36" s="39">
        <v>0</v>
      </c>
      <c r="D36" s="39"/>
      <c r="E36" s="39">
        <v>0</v>
      </c>
      <c r="F36" s="39"/>
      <c r="G36" s="39">
        <v>0</v>
      </c>
      <c r="H36" s="39"/>
      <c r="I36" s="39">
        <v>0</v>
      </c>
      <c r="J36" s="38"/>
      <c r="K36" s="61">
        <f>I36/AE8</f>
        <v>0</v>
      </c>
      <c r="L36" s="38"/>
      <c r="M36" s="39">
        <v>0</v>
      </c>
      <c r="N36" s="39"/>
      <c r="O36" s="39">
        <v>0</v>
      </c>
      <c r="P36" s="39"/>
      <c r="Q36" s="39">
        <v>-114065085</v>
      </c>
      <c r="R36" s="39"/>
      <c r="S36" s="39">
        <v>-114065085</v>
      </c>
      <c r="T36" s="38"/>
      <c r="U36" s="61">
        <f>S36/AA8</f>
        <v>-7.2645298803140305E-5</v>
      </c>
    </row>
    <row r="37" spans="1:21" ht="36.75" customHeight="1" x14ac:dyDescent="0.55000000000000004">
      <c r="A37" s="60" t="s">
        <v>218</v>
      </c>
      <c r="B37" s="36"/>
      <c r="C37" s="39">
        <v>0</v>
      </c>
      <c r="D37" s="39"/>
      <c r="E37" s="39">
        <v>0</v>
      </c>
      <c r="F37" s="39"/>
      <c r="G37" s="39">
        <v>0</v>
      </c>
      <c r="H37" s="39"/>
      <c r="I37" s="39">
        <v>0</v>
      </c>
      <c r="J37" s="38"/>
      <c r="K37" s="61">
        <f>I37/AE8</f>
        <v>0</v>
      </c>
      <c r="L37" s="38"/>
      <c r="M37" s="39">
        <v>0</v>
      </c>
      <c r="N37" s="39"/>
      <c r="O37" s="39">
        <v>0</v>
      </c>
      <c r="P37" s="39"/>
      <c r="Q37" s="39">
        <v>37194290</v>
      </c>
      <c r="R37" s="39"/>
      <c r="S37" s="39">
        <v>37194290</v>
      </c>
      <c r="T37" s="38"/>
      <c r="U37" s="61">
        <f>S37/AA8</f>
        <v>2.368814533229562E-5</v>
      </c>
    </row>
    <row r="38" spans="1:21" ht="36.75" customHeight="1" x14ac:dyDescent="0.55000000000000004">
      <c r="A38" s="60" t="s">
        <v>192</v>
      </c>
      <c r="B38" s="36"/>
      <c r="C38" s="39">
        <v>0</v>
      </c>
      <c r="D38" s="39"/>
      <c r="E38" s="39">
        <v>0</v>
      </c>
      <c r="F38" s="39"/>
      <c r="G38" s="39">
        <v>0</v>
      </c>
      <c r="H38" s="39"/>
      <c r="I38" s="39">
        <v>0</v>
      </c>
      <c r="J38" s="38"/>
      <c r="K38" s="61">
        <f>I38/AE8</f>
        <v>0</v>
      </c>
      <c r="L38" s="38"/>
      <c r="M38" s="39">
        <v>462855</v>
      </c>
      <c r="N38" s="39"/>
      <c r="O38" s="39">
        <v>0</v>
      </c>
      <c r="P38" s="39"/>
      <c r="Q38" s="39">
        <v>13455587</v>
      </c>
      <c r="R38" s="39"/>
      <c r="S38" s="39">
        <v>13918442</v>
      </c>
      <c r="T38" s="38"/>
      <c r="U38" s="61">
        <f>S38/AA8</f>
        <v>8.8643196817341401E-6</v>
      </c>
    </row>
    <row r="39" spans="1:21" ht="36.75" customHeight="1" x14ac:dyDescent="0.55000000000000004">
      <c r="A39" s="60" t="s">
        <v>219</v>
      </c>
      <c r="B39" s="36"/>
      <c r="C39" s="39">
        <v>0</v>
      </c>
      <c r="D39" s="39"/>
      <c r="E39" s="39">
        <v>0</v>
      </c>
      <c r="F39" s="39"/>
      <c r="G39" s="39">
        <v>0</v>
      </c>
      <c r="H39" s="39"/>
      <c r="I39" s="39">
        <v>0</v>
      </c>
      <c r="J39" s="38"/>
      <c r="K39" s="61">
        <f>I39/AE8</f>
        <v>0</v>
      </c>
      <c r="L39" s="38"/>
      <c r="M39" s="39">
        <v>0</v>
      </c>
      <c r="N39" s="39"/>
      <c r="O39" s="39">
        <v>0</v>
      </c>
      <c r="P39" s="39"/>
      <c r="Q39" s="39">
        <v>-201396483</v>
      </c>
      <c r="R39" s="39"/>
      <c r="S39" s="39">
        <v>-201396483</v>
      </c>
      <c r="T39" s="38"/>
      <c r="U39" s="61">
        <f>S39/AA8</f>
        <v>-1.2826455777801388E-4</v>
      </c>
    </row>
    <row r="40" spans="1:21" ht="36.75" customHeight="1" x14ac:dyDescent="0.55000000000000004">
      <c r="A40" s="60" t="s">
        <v>220</v>
      </c>
      <c r="B40" s="36"/>
      <c r="C40" s="39">
        <v>0</v>
      </c>
      <c r="D40" s="39"/>
      <c r="E40" s="39">
        <v>0</v>
      </c>
      <c r="F40" s="39"/>
      <c r="G40" s="39">
        <v>0</v>
      </c>
      <c r="H40" s="39"/>
      <c r="I40" s="39">
        <v>0</v>
      </c>
      <c r="J40" s="38"/>
      <c r="K40" s="61">
        <f>I40/AE8</f>
        <v>0</v>
      </c>
      <c r="L40" s="38"/>
      <c r="M40" s="39">
        <v>0</v>
      </c>
      <c r="N40" s="39"/>
      <c r="O40" s="39">
        <v>0</v>
      </c>
      <c r="P40" s="39"/>
      <c r="Q40" s="39">
        <v>133528178</v>
      </c>
      <c r="R40" s="39"/>
      <c r="S40" s="39">
        <v>133528178</v>
      </c>
      <c r="T40" s="38"/>
      <c r="U40" s="61">
        <f>S40/AA8</f>
        <v>8.5040872844209127E-5</v>
      </c>
    </row>
    <row r="41" spans="1:21" ht="36.75" customHeight="1" x14ac:dyDescent="0.55000000000000004">
      <c r="A41" s="60" t="s">
        <v>221</v>
      </c>
      <c r="B41" s="36"/>
      <c r="C41" s="39">
        <v>0</v>
      </c>
      <c r="D41" s="39"/>
      <c r="E41" s="39">
        <v>0</v>
      </c>
      <c r="F41" s="39"/>
      <c r="G41" s="39">
        <v>0</v>
      </c>
      <c r="H41" s="39"/>
      <c r="I41" s="39">
        <v>0</v>
      </c>
      <c r="J41" s="38"/>
      <c r="K41" s="61">
        <f>I41/AE8</f>
        <v>0</v>
      </c>
      <c r="L41" s="38"/>
      <c r="M41" s="39">
        <v>0</v>
      </c>
      <c r="N41" s="39"/>
      <c r="O41" s="39">
        <v>0</v>
      </c>
      <c r="P41" s="39"/>
      <c r="Q41" s="39">
        <v>-1554318913</v>
      </c>
      <c r="R41" s="39"/>
      <c r="S41" s="39">
        <v>-1554318913</v>
      </c>
      <c r="T41" s="38"/>
      <c r="U41" s="61">
        <f>S41/AA8</f>
        <v>-9.8990819031307634E-4</v>
      </c>
    </row>
    <row r="42" spans="1:21" ht="36.75" customHeight="1" x14ac:dyDescent="0.55000000000000004">
      <c r="A42" s="60" t="s">
        <v>187</v>
      </c>
      <c r="B42" s="36"/>
      <c r="C42" s="39">
        <v>0</v>
      </c>
      <c r="D42" s="39"/>
      <c r="E42" s="39">
        <v>0</v>
      </c>
      <c r="F42" s="39"/>
      <c r="G42" s="39">
        <v>0</v>
      </c>
      <c r="H42" s="39"/>
      <c r="I42" s="39">
        <v>0</v>
      </c>
      <c r="J42" s="38"/>
      <c r="K42" s="61">
        <f>I42/AE8</f>
        <v>0</v>
      </c>
      <c r="L42" s="38"/>
      <c r="M42" s="39">
        <v>700979811</v>
      </c>
      <c r="N42" s="39"/>
      <c r="O42" s="39">
        <v>0</v>
      </c>
      <c r="P42" s="39"/>
      <c r="Q42" s="39">
        <v>-1223110627</v>
      </c>
      <c r="R42" s="39"/>
      <c r="S42" s="39">
        <v>-522130816</v>
      </c>
      <c r="T42" s="38"/>
      <c r="U42" s="61">
        <f>S42/AA8</f>
        <v>-3.3253251108915116E-4</v>
      </c>
    </row>
    <row r="43" spans="1:21" ht="36.75" customHeight="1" x14ac:dyDescent="0.55000000000000004">
      <c r="A43" s="60" t="s">
        <v>222</v>
      </c>
      <c r="B43" s="36"/>
      <c r="C43" s="39">
        <v>0</v>
      </c>
      <c r="D43" s="39"/>
      <c r="E43" s="39">
        <v>0</v>
      </c>
      <c r="F43" s="39"/>
      <c r="G43" s="39">
        <v>0</v>
      </c>
      <c r="H43" s="39"/>
      <c r="I43" s="39">
        <v>0</v>
      </c>
      <c r="J43" s="38"/>
      <c r="K43" s="61">
        <f>I43/AE8</f>
        <v>0</v>
      </c>
      <c r="L43" s="38"/>
      <c r="M43" s="39">
        <v>0</v>
      </c>
      <c r="N43" s="39"/>
      <c r="O43" s="39">
        <v>0</v>
      </c>
      <c r="P43" s="39"/>
      <c r="Q43" s="39">
        <v>299080109</v>
      </c>
      <c r="R43" s="39"/>
      <c r="S43" s="39">
        <v>299080109</v>
      </c>
      <c r="T43" s="38"/>
      <c r="U43" s="61">
        <f>S43/AA8</f>
        <v>1.9047690083587602E-4</v>
      </c>
    </row>
    <row r="44" spans="1:21" ht="36.75" customHeight="1" x14ac:dyDescent="0.55000000000000004">
      <c r="A44" s="60" t="s">
        <v>16</v>
      </c>
      <c r="B44" s="36"/>
      <c r="C44" s="39">
        <v>0</v>
      </c>
      <c r="D44" s="39"/>
      <c r="E44" s="39">
        <v>243761506</v>
      </c>
      <c r="F44" s="39"/>
      <c r="G44" s="39">
        <v>0</v>
      </c>
      <c r="H44" s="39"/>
      <c r="I44" s="39">
        <v>243761506</v>
      </c>
      <c r="J44" s="38"/>
      <c r="K44" s="61">
        <f>I44/AE8</f>
        <v>7.2195847030822723E-4</v>
      </c>
      <c r="L44" s="38"/>
      <c r="M44" s="39">
        <v>41298000</v>
      </c>
      <c r="N44" s="39"/>
      <c r="O44" s="39">
        <v>200727389</v>
      </c>
      <c r="P44" s="39"/>
      <c r="Q44" s="39">
        <v>0</v>
      </c>
      <c r="R44" s="39"/>
      <c r="S44" s="39">
        <v>242025389</v>
      </c>
      <c r="T44" s="38"/>
      <c r="U44" s="61">
        <f>S44/AA8</f>
        <v>1.5414012711997948E-4</v>
      </c>
    </row>
    <row r="45" spans="1:21" ht="36.75" customHeight="1" x14ac:dyDescent="0.55000000000000004">
      <c r="A45" s="60" t="s">
        <v>20</v>
      </c>
      <c r="B45" s="36"/>
      <c r="C45" s="39">
        <v>0</v>
      </c>
      <c r="D45" s="39"/>
      <c r="E45" s="39">
        <v>-134661</v>
      </c>
      <c r="F45" s="39"/>
      <c r="G45" s="39">
        <v>0</v>
      </c>
      <c r="H45" s="39"/>
      <c r="I45" s="39">
        <v>-134661</v>
      </c>
      <c r="J45" s="38"/>
      <c r="K45" s="61">
        <f>I45/AE8</f>
        <v>-3.9883101793019026E-7</v>
      </c>
      <c r="L45" s="38"/>
      <c r="M45" s="39">
        <v>0</v>
      </c>
      <c r="N45" s="39"/>
      <c r="O45" s="39">
        <v>-134661</v>
      </c>
      <c r="P45" s="39"/>
      <c r="Q45" s="39">
        <v>0</v>
      </c>
      <c r="R45" s="39"/>
      <c r="S45" s="39">
        <v>-134661</v>
      </c>
      <c r="T45" s="38"/>
      <c r="U45" s="61">
        <f>S45/AA8</f>
        <v>-8.5762339826684711E-8</v>
      </c>
    </row>
    <row r="46" spans="1:21" ht="36.75" customHeight="1" x14ac:dyDescent="0.55000000000000004">
      <c r="A46" s="60" t="s">
        <v>22</v>
      </c>
      <c r="B46" s="36"/>
      <c r="C46" s="39">
        <v>0</v>
      </c>
      <c r="D46" s="39"/>
      <c r="E46" s="39">
        <v>16281493</v>
      </c>
      <c r="F46" s="39"/>
      <c r="G46" s="39">
        <v>0</v>
      </c>
      <c r="H46" s="39"/>
      <c r="I46" s="39">
        <v>16281493</v>
      </c>
      <c r="J46" s="38"/>
      <c r="K46" s="61">
        <f>I46/AE8</f>
        <v>4.8221566946727464E-5</v>
      </c>
      <c r="L46" s="38"/>
      <c r="M46" s="39">
        <v>0</v>
      </c>
      <c r="N46" s="39"/>
      <c r="O46" s="39">
        <v>16281493</v>
      </c>
      <c r="P46" s="39"/>
      <c r="Q46" s="39">
        <v>0</v>
      </c>
      <c r="R46" s="39"/>
      <c r="S46" s="39">
        <v>16281493</v>
      </c>
      <c r="T46" s="38"/>
      <c r="U46" s="61">
        <f>S46/AA8</f>
        <v>1.0369289813322255E-5</v>
      </c>
    </row>
    <row r="47" spans="1:21" ht="36.75" customHeight="1" x14ac:dyDescent="0.55000000000000004">
      <c r="A47" s="60" t="s">
        <v>18</v>
      </c>
      <c r="B47" s="36"/>
      <c r="C47" s="39">
        <v>0</v>
      </c>
      <c r="D47" s="39"/>
      <c r="E47" s="39">
        <v>2935302681</v>
      </c>
      <c r="F47" s="39"/>
      <c r="G47" s="39">
        <v>0</v>
      </c>
      <c r="H47" s="39"/>
      <c r="I47" s="39">
        <v>2935302681</v>
      </c>
      <c r="J47" s="38"/>
      <c r="K47" s="61">
        <f>I47/AE8</f>
        <v>8.6936065839140261E-3</v>
      </c>
      <c r="L47" s="38"/>
      <c r="M47" s="39">
        <v>0</v>
      </c>
      <c r="N47" s="39"/>
      <c r="O47" s="39">
        <v>2806067631</v>
      </c>
      <c r="P47" s="39"/>
      <c r="Q47" s="39">
        <v>0</v>
      </c>
      <c r="R47" s="39"/>
      <c r="S47" s="39">
        <v>2806067631</v>
      </c>
      <c r="T47" s="38"/>
      <c r="U47" s="61">
        <f>S47/AA8</f>
        <v>1.7871167282767996E-3</v>
      </c>
    </row>
    <row r="48" spans="1:21" s="44" customFormat="1" ht="39.75" customHeight="1" thickBot="1" x14ac:dyDescent="0.3">
      <c r="A48" s="38"/>
      <c r="B48" s="38"/>
      <c r="C48" s="40">
        <f>SUM(C8:C47)</f>
        <v>0</v>
      </c>
      <c r="D48" s="39"/>
      <c r="E48" s="40">
        <f>SUM(E8:E47)</f>
        <v>2999365329</v>
      </c>
      <c r="F48" s="39"/>
      <c r="G48" s="40">
        <f>SUM(G8:G47)</f>
        <v>362405828</v>
      </c>
      <c r="H48" s="39"/>
      <c r="I48" s="40">
        <f>SUM(I8:I47)</f>
        <v>3361771157</v>
      </c>
      <c r="J48" s="38"/>
      <c r="K48" s="62">
        <f>SUM(K8:K47)</f>
        <v>9.9566957960706033E-3</v>
      </c>
      <c r="L48" s="38"/>
      <c r="M48" s="40">
        <f>SUM(M8:M47)</f>
        <v>2857932505</v>
      </c>
      <c r="N48" s="39"/>
      <c r="O48" s="40">
        <f>SUM(O8:O47)</f>
        <v>2379268656</v>
      </c>
      <c r="P48" s="39"/>
      <c r="Q48" s="40">
        <f>SUM(Q8:Q47)</f>
        <v>-12851253072</v>
      </c>
      <c r="R48" s="39"/>
      <c r="S48" s="40">
        <f>SUM(S8:S47)</f>
        <v>-7614051911</v>
      </c>
      <c r="T48" s="38"/>
      <c r="U48" s="62">
        <f>SUM(U8:U47)</f>
        <v>-4.84920583872985E-3</v>
      </c>
    </row>
    <row r="49" ht="18.7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47" bottom="0.68" header="0.21" footer="0.3"/>
  <pageSetup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T33"/>
  <sheetViews>
    <sheetView rightToLeft="1" view="pageBreakPreview" zoomScale="60" zoomScaleNormal="100" workbookViewId="0">
      <selection activeCell="A6" sqref="A6:A7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8.140625" style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9.28515625" style="1" customWidth="1"/>
    <col min="18" max="18" width="1" style="1" customWidth="1"/>
    <col min="19" max="19" width="9.140625" style="1" customWidth="1"/>
    <col min="20" max="20" width="9.7109375" style="1" bestFit="1" customWidth="1"/>
    <col min="21" max="16384" width="9.140625" style="1"/>
  </cols>
  <sheetData>
    <row r="2" spans="1:17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7.75" x14ac:dyDescent="0.4">
      <c r="A3" s="63" t="s">
        <v>163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6" spans="1:17" ht="27.75" x14ac:dyDescent="0.4">
      <c r="A6" s="69" t="s">
        <v>167</v>
      </c>
      <c r="C6" s="66" t="s">
        <v>165</v>
      </c>
      <c r="D6" s="66" t="s">
        <v>165</v>
      </c>
      <c r="E6" s="66" t="s">
        <v>165</v>
      </c>
      <c r="F6" s="66" t="s">
        <v>165</v>
      </c>
      <c r="G6" s="66" t="s">
        <v>165</v>
      </c>
      <c r="H6" s="66" t="s">
        <v>165</v>
      </c>
      <c r="I6" s="66" t="s">
        <v>165</v>
      </c>
      <c r="K6" s="66" t="s">
        <v>166</v>
      </c>
      <c r="L6" s="66" t="s">
        <v>166</v>
      </c>
      <c r="M6" s="66" t="s">
        <v>166</v>
      </c>
      <c r="N6" s="66" t="s">
        <v>166</v>
      </c>
      <c r="O6" s="66" t="s">
        <v>166</v>
      </c>
      <c r="P6" s="66" t="s">
        <v>166</v>
      </c>
      <c r="Q6" s="66" t="s">
        <v>166</v>
      </c>
    </row>
    <row r="7" spans="1:17" ht="27.75" x14ac:dyDescent="0.4">
      <c r="A7" s="66" t="s">
        <v>167</v>
      </c>
      <c r="C7" s="68" t="s">
        <v>231</v>
      </c>
      <c r="E7" s="68" t="s">
        <v>228</v>
      </c>
      <c r="G7" s="68" t="s">
        <v>229</v>
      </c>
      <c r="I7" s="68" t="s">
        <v>232</v>
      </c>
      <c r="K7" s="68" t="s">
        <v>231</v>
      </c>
      <c r="M7" s="68" t="s">
        <v>228</v>
      </c>
      <c r="O7" s="68" t="s">
        <v>229</v>
      </c>
      <c r="Q7" s="68" t="s">
        <v>232</v>
      </c>
    </row>
    <row r="8" spans="1:17" ht="27.75" customHeight="1" x14ac:dyDescent="0.45">
      <c r="A8" s="2" t="s">
        <v>63</v>
      </c>
      <c r="C8" s="39">
        <v>22144688622</v>
      </c>
      <c r="D8" s="39"/>
      <c r="E8" s="39">
        <v>40768703301</v>
      </c>
      <c r="F8" s="39"/>
      <c r="G8" s="39">
        <v>3406374</v>
      </c>
      <c r="H8" s="39"/>
      <c r="I8" s="39">
        <v>62916798297</v>
      </c>
      <c r="J8" s="39"/>
      <c r="K8" s="39">
        <v>150924476306</v>
      </c>
      <c r="L8" s="39"/>
      <c r="M8" s="39">
        <v>79198991871</v>
      </c>
      <c r="N8" s="39"/>
      <c r="O8" s="39">
        <v>3406374</v>
      </c>
      <c r="P8" s="39"/>
      <c r="Q8" s="39">
        <v>230126874551</v>
      </c>
    </row>
    <row r="9" spans="1:17" ht="27.75" customHeight="1" x14ac:dyDescent="0.45">
      <c r="A9" s="2" t="s">
        <v>223</v>
      </c>
      <c r="C9" s="39">
        <v>0</v>
      </c>
      <c r="D9" s="39"/>
      <c r="E9" s="39">
        <v>0</v>
      </c>
      <c r="F9" s="39"/>
      <c r="G9" s="39">
        <v>0</v>
      </c>
      <c r="H9" s="39"/>
      <c r="I9" s="39">
        <v>0</v>
      </c>
      <c r="J9" s="39"/>
      <c r="K9" s="39">
        <v>0</v>
      </c>
      <c r="L9" s="39"/>
      <c r="M9" s="39">
        <v>0</v>
      </c>
      <c r="N9" s="39"/>
      <c r="O9" s="39">
        <v>-322494460</v>
      </c>
      <c r="P9" s="39"/>
      <c r="Q9" s="39">
        <v>-322494460</v>
      </c>
    </row>
    <row r="10" spans="1:17" ht="27.75" customHeight="1" x14ac:dyDescent="0.45">
      <c r="A10" s="2" t="s">
        <v>172</v>
      </c>
      <c r="C10" s="39">
        <v>0</v>
      </c>
      <c r="D10" s="39"/>
      <c r="E10" s="39">
        <v>0</v>
      </c>
      <c r="F10" s="39"/>
      <c r="G10" s="39">
        <v>0</v>
      </c>
      <c r="H10" s="39"/>
      <c r="I10" s="39">
        <v>0</v>
      </c>
      <c r="J10" s="39"/>
      <c r="K10" s="39">
        <v>18237259428</v>
      </c>
      <c r="L10" s="39"/>
      <c r="M10" s="39">
        <v>0</v>
      </c>
      <c r="N10" s="39"/>
      <c r="O10" s="39">
        <v>117015000</v>
      </c>
      <c r="P10" s="39"/>
      <c r="Q10" s="39">
        <v>18354274428</v>
      </c>
    </row>
    <row r="11" spans="1:17" ht="27.75" customHeight="1" x14ac:dyDescent="0.45">
      <c r="A11" s="2" t="s">
        <v>224</v>
      </c>
      <c r="C11" s="39">
        <v>0</v>
      </c>
      <c r="D11" s="39"/>
      <c r="E11" s="39">
        <v>0</v>
      </c>
      <c r="F11" s="39"/>
      <c r="G11" s="39">
        <v>0</v>
      </c>
      <c r="H11" s="39"/>
      <c r="I11" s="39">
        <v>0</v>
      </c>
      <c r="J11" s="39"/>
      <c r="K11" s="39">
        <v>0</v>
      </c>
      <c r="L11" s="39"/>
      <c r="M11" s="39">
        <v>0</v>
      </c>
      <c r="N11" s="39"/>
      <c r="O11" s="39">
        <v>370153725</v>
      </c>
      <c r="P11" s="39"/>
      <c r="Q11" s="39">
        <v>370153725</v>
      </c>
    </row>
    <row r="12" spans="1:17" ht="27.75" customHeight="1" x14ac:dyDescent="0.45">
      <c r="A12" s="2" t="s">
        <v>46</v>
      </c>
      <c r="C12" s="39">
        <v>0</v>
      </c>
      <c r="D12" s="39"/>
      <c r="E12" s="39">
        <v>1099342808</v>
      </c>
      <c r="F12" s="39"/>
      <c r="G12" s="39">
        <v>0</v>
      </c>
      <c r="H12" s="39"/>
      <c r="I12" s="39">
        <v>1099342808</v>
      </c>
      <c r="J12" s="39"/>
      <c r="K12" s="39">
        <v>0</v>
      </c>
      <c r="L12" s="39"/>
      <c r="M12" s="39">
        <v>4884325809</v>
      </c>
      <c r="N12" s="39"/>
      <c r="O12" s="39">
        <v>14571197</v>
      </c>
      <c r="P12" s="39"/>
      <c r="Q12" s="39">
        <v>4898897006</v>
      </c>
    </row>
    <row r="13" spans="1:17" ht="27.75" customHeight="1" x14ac:dyDescent="0.45">
      <c r="A13" s="2" t="s">
        <v>174</v>
      </c>
      <c r="C13" s="39">
        <v>0</v>
      </c>
      <c r="D13" s="39"/>
      <c r="E13" s="39">
        <v>0</v>
      </c>
      <c r="F13" s="39"/>
      <c r="G13" s="39">
        <v>0</v>
      </c>
      <c r="H13" s="39"/>
      <c r="I13" s="39">
        <v>0</v>
      </c>
      <c r="J13" s="39"/>
      <c r="K13" s="39">
        <v>938652</v>
      </c>
      <c r="L13" s="39"/>
      <c r="M13" s="39">
        <v>0</v>
      </c>
      <c r="N13" s="39"/>
      <c r="O13" s="39">
        <v>1973208</v>
      </c>
      <c r="P13" s="39"/>
      <c r="Q13" s="39">
        <v>2911860</v>
      </c>
    </row>
    <row r="14" spans="1:17" ht="27.75" customHeight="1" x14ac:dyDescent="0.45">
      <c r="A14" s="2" t="s">
        <v>225</v>
      </c>
      <c r="C14" s="39">
        <v>0</v>
      </c>
      <c r="D14" s="39"/>
      <c r="E14" s="39">
        <v>0</v>
      </c>
      <c r="F14" s="39"/>
      <c r="G14" s="39">
        <v>0</v>
      </c>
      <c r="H14" s="39"/>
      <c r="I14" s="39">
        <v>0</v>
      </c>
      <c r="J14" s="39"/>
      <c r="K14" s="39">
        <v>0</v>
      </c>
      <c r="L14" s="39"/>
      <c r="M14" s="39">
        <v>0</v>
      </c>
      <c r="N14" s="39"/>
      <c r="O14" s="39">
        <v>50664981</v>
      </c>
      <c r="P14" s="39"/>
      <c r="Q14" s="39">
        <v>50664981</v>
      </c>
    </row>
    <row r="15" spans="1:17" ht="27.75" customHeight="1" x14ac:dyDescent="0.45">
      <c r="A15" s="2" t="s">
        <v>52</v>
      </c>
      <c r="C15" s="39">
        <v>0</v>
      </c>
      <c r="D15" s="39"/>
      <c r="E15" s="39">
        <v>775799361</v>
      </c>
      <c r="F15" s="39"/>
      <c r="G15" s="39">
        <v>0</v>
      </c>
      <c r="H15" s="39"/>
      <c r="I15" s="39">
        <v>775799361</v>
      </c>
      <c r="J15" s="39"/>
      <c r="K15" s="39">
        <v>0</v>
      </c>
      <c r="L15" s="39"/>
      <c r="M15" s="39">
        <v>2423630495</v>
      </c>
      <c r="N15" s="39"/>
      <c r="O15" s="39">
        <v>536349974</v>
      </c>
      <c r="P15" s="39"/>
      <c r="Q15" s="39">
        <v>2959980469</v>
      </c>
    </row>
    <row r="16" spans="1:17" ht="27.75" customHeight="1" x14ac:dyDescent="0.45">
      <c r="A16" s="2" t="s">
        <v>226</v>
      </c>
      <c r="C16" s="39">
        <v>0</v>
      </c>
      <c r="D16" s="39"/>
      <c r="E16" s="39">
        <v>0</v>
      </c>
      <c r="F16" s="39"/>
      <c r="G16" s="39">
        <v>0</v>
      </c>
      <c r="H16" s="39"/>
      <c r="I16" s="39">
        <v>0</v>
      </c>
      <c r="J16" s="39"/>
      <c r="K16" s="39">
        <v>0</v>
      </c>
      <c r="L16" s="39"/>
      <c r="M16" s="39">
        <v>0</v>
      </c>
      <c r="N16" s="39"/>
      <c r="O16" s="39">
        <v>37201670</v>
      </c>
      <c r="P16" s="39"/>
      <c r="Q16" s="39">
        <v>37201670</v>
      </c>
    </row>
    <row r="17" spans="1:20" ht="27.75" customHeight="1" x14ac:dyDescent="0.45">
      <c r="A17" s="2" t="s">
        <v>43</v>
      </c>
      <c r="C17" s="39">
        <v>0</v>
      </c>
      <c r="D17" s="39"/>
      <c r="E17" s="39">
        <v>6612079223</v>
      </c>
      <c r="F17" s="39"/>
      <c r="G17" s="39">
        <v>0</v>
      </c>
      <c r="H17" s="39"/>
      <c r="I17" s="39">
        <v>6612079223</v>
      </c>
      <c r="J17" s="39"/>
      <c r="K17" s="39">
        <v>0</v>
      </c>
      <c r="L17" s="39"/>
      <c r="M17" s="39">
        <v>20130976397</v>
      </c>
      <c r="N17" s="39"/>
      <c r="O17" s="39">
        <v>4895349315</v>
      </c>
      <c r="P17" s="39"/>
      <c r="Q17" s="39">
        <v>25026325712</v>
      </c>
    </row>
    <row r="18" spans="1:20" ht="27.75" customHeight="1" x14ac:dyDescent="0.45">
      <c r="A18" s="2" t="s">
        <v>72</v>
      </c>
      <c r="C18" s="39">
        <v>7471999505</v>
      </c>
      <c r="D18" s="39"/>
      <c r="E18" s="39">
        <v>14927038061</v>
      </c>
      <c r="F18" s="39"/>
      <c r="G18" s="39">
        <v>0</v>
      </c>
      <c r="H18" s="39"/>
      <c r="I18" s="39">
        <v>22399037566</v>
      </c>
      <c r="J18" s="39"/>
      <c r="K18" s="39">
        <v>55767237497</v>
      </c>
      <c r="L18" s="39"/>
      <c r="M18" s="39">
        <v>44903312287</v>
      </c>
      <c r="N18" s="39"/>
      <c r="O18" s="39">
        <v>0</v>
      </c>
      <c r="P18" s="39"/>
      <c r="Q18" s="39">
        <v>100670549784</v>
      </c>
    </row>
    <row r="19" spans="1:20" ht="27.75" customHeight="1" x14ac:dyDescent="0.45">
      <c r="A19" s="2" t="s">
        <v>78</v>
      </c>
      <c r="C19" s="39">
        <v>5342697733</v>
      </c>
      <c r="D19" s="39"/>
      <c r="E19" s="39">
        <v>5217447207</v>
      </c>
      <c r="F19" s="39"/>
      <c r="G19" s="39">
        <v>0</v>
      </c>
      <c r="H19" s="39"/>
      <c r="I19" s="39">
        <v>10560144940</v>
      </c>
      <c r="J19" s="39"/>
      <c r="K19" s="39">
        <v>43069273186</v>
      </c>
      <c r="L19" s="39"/>
      <c r="M19" s="39">
        <v>0</v>
      </c>
      <c r="N19" s="39"/>
      <c r="O19" s="39">
        <v>0</v>
      </c>
      <c r="P19" s="39"/>
      <c r="Q19" s="39">
        <v>43069273186</v>
      </c>
    </row>
    <row r="20" spans="1:20" ht="27.75" customHeight="1" x14ac:dyDescent="0.45">
      <c r="A20" s="2" t="s">
        <v>69</v>
      </c>
      <c r="C20" s="39">
        <v>1451784207</v>
      </c>
      <c r="D20" s="39"/>
      <c r="E20" s="39">
        <v>-3996675471</v>
      </c>
      <c r="F20" s="39"/>
      <c r="G20" s="39">
        <v>0</v>
      </c>
      <c r="H20" s="39"/>
      <c r="I20" s="39">
        <v>-2544891264</v>
      </c>
      <c r="J20" s="39"/>
      <c r="K20" s="39">
        <v>11458607232</v>
      </c>
      <c r="L20" s="39"/>
      <c r="M20" s="39">
        <v>3305098843</v>
      </c>
      <c r="N20" s="39"/>
      <c r="O20" s="39">
        <v>0</v>
      </c>
      <c r="P20" s="39"/>
      <c r="Q20" s="39">
        <v>14763706075</v>
      </c>
    </row>
    <row r="21" spans="1:20" ht="27.75" customHeight="1" x14ac:dyDescent="0.45">
      <c r="A21" s="2" t="s">
        <v>58</v>
      </c>
      <c r="C21" s="39">
        <v>15906457926</v>
      </c>
      <c r="D21" s="39"/>
      <c r="E21" s="39">
        <v>1299765</v>
      </c>
      <c r="F21" s="39"/>
      <c r="G21" s="39">
        <v>0</v>
      </c>
      <c r="H21" s="39"/>
      <c r="I21" s="39">
        <v>15907757691</v>
      </c>
      <c r="J21" s="39"/>
      <c r="K21" s="39">
        <v>59660321693</v>
      </c>
      <c r="L21" s="39"/>
      <c r="M21" s="39">
        <v>67506875000</v>
      </c>
      <c r="N21" s="39"/>
      <c r="O21" s="39">
        <v>0</v>
      </c>
      <c r="P21" s="39"/>
      <c r="Q21" s="39">
        <v>127167196693</v>
      </c>
    </row>
    <row r="22" spans="1:20" ht="27.75" customHeight="1" x14ac:dyDescent="0.45">
      <c r="A22" s="2" t="s">
        <v>61</v>
      </c>
      <c r="C22" s="39">
        <v>15906457926</v>
      </c>
      <c r="D22" s="39"/>
      <c r="E22" s="39">
        <v>0</v>
      </c>
      <c r="F22" s="39"/>
      <c r="G22" s="39">
        <v>0</v>
      </c>
      <c r="H22" s="39"/>
      <c r="I22" s="39">
        <v>15906457926</v>
      </c>
      <c r="J22" s="39"/>
      <c r="K22" s="39">
        <v>44658565253</v>
      </c>
      <c r="L22" s="39"/>
      <c r="M22" s="39">
        <v>69905375000</v>
      </c>
      <c r="N22" s="39"/>
      <c r="O22" s="39">
        <v>0</v>
      </c>
      <c r="P22" s="39"/>
      <c r="Q22" s="39">
        <v>114563940253</v>
      </c>
    </row>
    <row r="23" spans="1:20" ht="27.75" customHeight="1" x14ac:dyDescent="0.45">
      <c r="A23" s="2" t="s">
        <v>39</v>
      </c>
      <c r="C23" s="39">
        <v>2319885787</v>
      </c>
      <c r="D23" s="39"/>
      <c r="E23" s="39">
        <v>2888422578</v>
      </c>
      <c r="F23" s="39"/>
      <c r="G23" s="39">
        <v>0</v>
      </c>
      <c r="H23" s="39"/>
      <c r="I23" s="39">
        <v>5208308365</v>
      </c>
      <c r="J23" s="39"/>
      <c r="K23" s="39">
        <v>18595273339</v>
      </c>
      <c r="L23" s="39"/>
      <c r="M23" s="39">
        <v>2888422578</v>
      </c>
      <c r="N23" s="39"/>
      <c r="O23" s="39">
        <v>0</v>
      </c>
      <c r="P23" s="39"/>
      <c r="Q23" s="39">
        <v>21483695917</v>
      </c>
    </row>
    <row r="24" spans="1:20" ht="27.75" customHeight="1" x14ac:dyDescent="0.45">
      <c r="A24" s="2" t="s">
        <v>87</v>
      </c>
      <c r="C24" s="39">
        <v>30560054789</v>
      </c>
      <c r="D24" s="39"/>
      <c r="E24" s="39">
        <v>0</v>
      </c>
      <c r="F24" s="39"/>
      <c r="G24" s="39">
        <v>0</v>
      </c>
      <c r="H24" s="39"/>
      <c r="I24" s="39">
        <v>30560054789</v>
      </c>
      <c r="J24" s="39"/>
      <c r="K24" s="39">
        <v>40418136979</v>
      </c>
      <c r="L24" s="39"/>
      <c r="M24" s="39">
        <v>0</v>
      </c>
      <c r="N24" s="39"/>
      <c r="O24" s="39">
        <v>0</v>
      </c>
      <c r="P24" s="39"/>
      <c r="Q24" s="39">
        <v>40418136979</v>
      </c>
    </row>
    <row r="25" spans="1:20" ht="27.75" customHeight="1" x14ac:dyDescent="0.45">
      <c r="A25" s="2" t="s">
        <v>91</v>
      </c>
      <c r="C25" s="39">
        <v>30575327156</v>
      </c>
      <c r="D25" s="39"/>
      <c r="E25" s="39">
        <v>0</v>
      </c>
      <c r="F25" s="39"/>
      <c r="G25" s="39">
        <v>0</v>
      </c>
      <c r="H25" s="39"/>
      <c r="I25" s="39">
        <v>30575327156</v>
      </c>
      <c r="J25" s="39"/>
      <c r="K25" s="39">
        <v>80769840296</v>
      </c>
      <c r="L25" s="39"/>
      <c r="M25" s="39">
        <v>0</v>
      </c>
      <c r="N25" s="39"/>
      <c r="O25" s="39">
        <v>0</v>
      </c>
      <c r="P25" s="39"/>
      <c r="Q25" s="39">
        <v>80769840296</v>
      </c>
    </row>
    <row r="26" spans="1:20" ht="27.75" customHeight="1" x14ac:dyDescent="0.45">
      <c r="A26" s="2" t="s">
        <v>84</v>
      </c>
      <c r="C26" s="39">
        <v>12734230</v>
      </c>
      <c r="D26" s="39"/>
      <c r="E26" s="39">
        <v>-3700893</v>
      </c>
      <c r="F26" s="39"/>
      <c r="G26" s="39">
        <v>0</v>
      </c>
      <c r="H26" s="39"/>
      <c r="I26" s="39">
        <v>9033337</v>
      </c>
      <c r="J26" s="39"/>
      <c r="K26" s="39">
        <v>12734230</v>
      </c>
      <c r="L26" s="39"/>
      <c r="M26" s="39">
        <v>-3700893</v>
      </c>
      <c r="N26" s="39"/>
      <c r="O26" s="39">
        <v>0</v>
      </c>
      <c r="P26" s="39"/>
      <c r="Q26" s="39">
        <v>9033337</v>
      </c>
    </row>
    <row r="27" spans="1:20" ht="27.75" customHeight="1" x14ac:dyDescent="0.45">
      <c r="A27" s="2" t="s">
        <v>66</v>
      </c>
      <c r="C27" s="39">
        <v>13243496</v>
      </c>
      <c r="D27" s="39"/>
      <c r="E27" s="39">
        <v>0</v>
      </c>
      <c r="F27" s="39"/>
      <c r="G27" s="39">
        <v>0</v>
      </c>
      <c r="H27" s="39"/>
      <c r="I27" s="39">
        <v>13243496</v>
      </c>
      <c r="J27" s="39"/>
      <c r="K27" s="39">
        <v>47909167</v>
      </c>
      <c r="L27" s="39"/>
      <c r="M27" s="39">
        <f>19641125-3</f>
        <v>19641122</v>
      </c>
      <c r="N27" s="39"/>
      <c r="O27" s="39">
        <v>0</v>
      </c>
      <c r="P27" s="39"/>
      <c r="Q27" s="39">
        <v>67550292</v>
      </c>
      <c r="T27" s="17"/>
    </row>
    <row r="28" spans="1:20" ht="27.75" customHeight="1" x14ac:dyDescent="0.45">
      <c r="A28" s="2" t="s">
        <v>75</v>
      </c>
      <c r="C28" s="39">
        <v>22697557</v>
      </c>
      <c r="D28" s="39"/>
      <c r="E28" s="39">
        <v>-1499</v>
      </c>
      <c r="F28" s="39"/>
      <c r="G28" s="39">
        <v>0</v>
      </c>
      <c r="H28" s="39"/>
      <c r="I28" s="39">
        <v>22696058</v>
      </c>
      <c r="J28" s="39"/>
      <c r="K28" s="39">
        <v>178874965</v>
      </c>
      <c r="L28" s="39"/>
      <c r="M28" s="39">
        <v>-1499</v>
      </c>
      <c r="N28" s="39"/>
      <c r="O28" s="39">
        <v>0</v>
      </c>
      <c r="P28" s="39"/>
      <c r="Q28" s="39">
        <v>178873466</v>
      </c>
    </row>
    <row r="29" spans="1:20" ht="27.75" customHeight="1" x14ac:dyDescent="0.45">
      <c r="A29" s="2" t="s">
        <v>49</v>
      </c>
      <c r="C29" s="39">
        <v>0</v>
      </c>
      <c r="D29" s="39"/>
      <c r="E29" s="39">
        <v>2553737051</v>
      </c>
      <c r="F29" s="39"/>
      <c r="G29" s="39">
        <v>0</v>
      </c>
      <c r="H29" s="39"/>
      <c r="I29" s="39">
        <v>2553737051</v>
      </c>
      <c r="J29" s="39"/>
      <c r="K29" s="39">
        <v>0</v>
      </c>
      <c r="L29" s="39"/>
      <c r="M29" s="39">
        <v>9071705160</v>
      </c>
      <c r="N29" s="39"/>
      <c r="O29" s="39">
        <v>0</v>
      </c>
      <c r="P29" s="39"/>
      <c r="Q29" s="39">
        <v>9071705160</v>
      </c>
    </row>
    <row r="30" spans="1:20" ht="27.75" customHeight="1" x14ac:dyDescent="0.45">
      <c r="A30" s="2" t="s">
        <v>55</v>
      </c>
      <c r="C30" s="39">
        <v>0</v>
      </c>
      <c r="D30" s="39"/>
      <c r="E30" s="39">
        <v>753870885</v>
      </c>
      <c r="F30" s="39"/>
      <c r="G30" s="39">
        <v>0</v>
      </c>
      <c r="H30" s="39"/>
      <c r="I30" s="39">
        <v>753870885</v>
      </c>
      <c r="J30" s="39"/>
      <c r="K30" s="39">
        <v>0</v>
      </c>
      <c r="L30" s="39"/>
      <c r="M30" s="39">
        <v>2154023023</v>
      </c>
      <c r="N30" s="39"/>
      <c r="O30" s="39">
        <v>0</v>
      </c>
      <c r="P30" s="39"/>
      <c r="Q30" s="39">
        <v>2154023023</v>
      </c>
    </row>
    <row r="31" spans="1:20" ht="27.75" customHeight="1" x14ac:dyDescent="0.45">
      <c r="A31" s="2" t="s">
        <v>81</v>
      </c>
      <c r="C31" s="39">
        <v>0</v>
      </c>
      <c r="D31" s="39"/>
      <c r="E31" s="39">
        <v>5360821585</v>
      </c>
      <c r="F31" s="39"/>
      <c r="G31" s="39">
        <v>0</v>
      </c>
      <c r="H31" s="39"/>
      <c r="I31" s="39">
        <v>5360821585</v>
      </c>
      <c r="J31" s="39"/>
      <c r="K31" s="39">
        <v>0</v>
      </c>
      <c r="L31" s="39"/>
      <c r="M31" s="39">
        <v>60557097073</v>
      </c>
      <c r="N31" s="39"/>
      <c r="O31" s="39">
        <v>0</v>
      </c>
      <c r="P31" s="39"/>
      <c r="Q31" s="39">
        <v>60557097073</v>
      </c>
    </row>
    <row r="32" spans="1:20" s="5" customFormat="1" ht="27.75" customHeight="1" thickBot="1" x14ac:dyDescent="0.6">
      <c r="C32" s="46">
        <f>SUM(C8:C31)</f>
        <v>131728028934</v>
      </c>
      <c r="D32" s="47"/>
      <c r="E32" s="46">
        <f>SUM(E8:E31)</f>
        <v>76958183962</v>
      </c>
      <c r="F32" s="47"/>
      <c r="G32" s="46">
        <f>SUM(G8:G31)</f>
        <v>3406374</v>
      </c>
      <c r="H32" s="47"/>
      <c r="I32" s="46">
        <f>SUM(I8:I31)</f>
        <v>208689619270</v>
      </c>
      <c r="J32" s="47"/>
      <c r="K32" s="46">
        <f>SUM(K8:K31)</f>
        <v>523799448223</v>
      </c>
      <c r="L32" s="47"/>
      <c r="M32" s="46">
        <f>SUM(M8:M31)</f>
        <v>366945772266</v>
      </c>
      <c r="N32" s="47"/>
      <c r="O32" s="46">
        <f>SUM(O8:O31)</f>
        <v>5704190984</v>
      </c>
      <c r="P32" s="47"/>
      <c r="Q32" s="46">
        <f>SUM(Q8:Q31)</f>
        <v>896449411476</v>
      </c>
    </row>
    <row r="33" spans="7:7" ht="27.75" customHeight="1" thickTop="1" x14ac:dyDescent="0.4">
      <c r="G3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35"/>
  <sheetViews>
    <sheetView rightToLeft="1" topLeftCell="A10" workbookViewId="0">
      <selection activeCell="G8" sqref="G8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26.85546875" style="1" customWidth="1"/>
    <col min="8" max="8" width="1" style="1" customWidth="1"/>
    <col min="9" max="9" width="30.85546875" style="1" customWidth="1"/>
    <col min="10" max="10" width="1" style="1" customWidth="1"/>
    <col min="11" max="11" width="23.57031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7.75" x14ac:dyDescent="0.4">
      <c r="A3" s="63" t="s">
        <v>163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6" spans="1:11" ht="27.75" x14ac:dyDescent="0.4">
      <c r="A6" s="66" t="s">
        <v>233</v>
      </c>
      <c r="B6" s="66" t="s">
        <v>233</v>
      </c>
      <c r="C6" s="66" t="s">
        <v>233</v>
      </c>
      <c r="E6" s="66" t="s">
        <v>165</v>
      </c>
      <c r="F6" s="66" t="s">
        <v>165</v>
      </c>
      <c r="G6" s="66" t="s">
        <v>165</v>
      </c>
      <c r="I6" s="66" t="s">
        <v>166</v>
      </c>
      <c r="J6" s="66" t="s">
        <v>166</v>
      </c>
      <c r="K6" s="66" t="s">
        <v>166</v>
      </c>
    </row>
    <row r="7" spans="1:11" ht="56.25" customHeight="1" x14ac:dyDescent="0.4">
      <c r="A7" s="68" t="s">
        <v>234</v>
      </c>
      <c r="C7" s="66" t="s">
        <v>109</v>
      </c>
      <c r="E7" s="75" t="s">
        <v>264</v>
      </c>
      <c r="G7" s="75" t="s">
        <v>265</v>
      </c>
      <c r="I7" s="75" t="s">
        <v>264</v>
      </c>
      <c r="K7" s="75" t="s">
        <v>263</v>
      </c>
    </row>
    <row r="8" spans="1:11" ht="18.75" x14ac:dyDescent="0.45">
      <c r="A8" s="2" t="s">
        <v>104</v>
      </c>
      <c r="C8" s="1" t="s">
        <v>30</v>
      </c>
      <c r="E8" s="15">
        <v>17563835602</v>
      </c>
      <c r="F8" s="15"/>
      <c r="G8" s="32">
        <f>E8/E34</f>
        <v>0.13323821225915333</v>
      </c>
      <c r="H8" s="15"/>
      <c r="I8" s="15">
        <v>79887123222</v>
      </c>
      <c r="K8" s="32">
        <f>I8/I34</f>
        <v>0.11780330385089637</v>
      </c>
    </row>
    <row r="9" spans="1:11" ht="18.75" x14ac:dyDescent="0.45">
      <c r="A9" s="2" t="s">
        <v>115</v>
      </c>
      <c r="C9" s="1" t="s">
        <v>116</v>
      </c>
      <c r="E9" s="15">
        <v>5096</v>
      </c>
      <c r="F9" s="15"/>
      <c r="G9" s="32">
        <f>E9/E34</f>
        <v>3.8657952912934889E-8</v>
      </c>
      <c r="H9" s="15"/>
      <c r="I9" s="15">
        <v>171095</v>
      </c>
      <c r="K9" s="32">
        <f>I9/I34</f>
        <v>2.5230043916287253E-7</v>
      </c>
    </row>
    <row r="10" spans="1:11" ht="18.75" x14ac:dyDescent="0.45">
      <c r="A10" s="2" t="s">
        <v>123</v>
      </c>
      <c r="C10" s="1" t="s">
        <v>125</v>
      </c>
      <c r="E10" s="15">
        <v>691693</v>
      </c>
      <c r="F10" s="15"/>
      <c r="G10" s="32">
        <f>E10/E34</f>
        <v>5.2471419592242287E-6</v>
      </c>
      <c r="H10" s="15"/>
      <c r="I10" s="15">
        <v>43582747</v>
      </c>
      <c r="K10" s="32">
        <f>I10/I34</f>
        <v>6.4268074508456508E-5</v>
      </c>
    </row>
    <row r="11" spans="1:11" ht="18.75" x14ac:dyDescent="0.45">
      <c r="A11" s="2" t="s">
        <v>126</v>
      </c>
      <c r="C11" s="1" t="s">
        <v>127</v>
      </c>
      <c r="E11" s="15">
        <v>5096</v>
      </c>
      <c r="F11" s="15"/>
      <c r="G11" s="32">
        <f>E11/E34</f>
        <v>3.8657952912934889E-8</v>
      </c>
      <c r="H11" s="15"/>
      <c r="I11" s="15">
        <v>11683054</v>
      </c>
      <c r="K11" s="32">
        <f>I11/I34</f>
        <v>1.7228087641155819E-5</v>
      </c>
    </row>
    <row r="12" spans="1:11" ht="18.75" x14ac:dyDescent="0.45">
      <c r="A12" s="2" t="s">
        <v>126</v>
      </c>
      <c r="C12" s="1" t="s">
        <v>235</v>
      </c>
      <c r="E12" s="15">
        <v>0</v>
      </c>
      <c r="F12" s="15"/>
      <c r="G12" s="32">
        <f>E12/E34</f>
        <v>0</v>
      </c>
      <c r="H12" s="15"/>
      <c r="I12" s="15">
        <v>191780832</v>
      </c>
      <c r="K12" s="32">
        <f>I12/I34</f>
        <v>2.8280422067635571E-4</v>
      </c>
    </row>
    <row r="13" spans="1:11" ht="18.75" x14ac:dyDescent="0.45">
      <c r="A13" s="2" t="s">
        <v>126</v>
      </c>
      <c r="C13" s="1" t="s">
        <v>236</v>
      </c>
      <c r="E13" s="15">
        <v>0</v>
      </c>
      <c r="F13" s="15"/>
      <c r="G13" s="32">
        <f>E13/E34</f>
        <v>0</v>
      </c>
      <c r="H13" s="15"/>
      <c r="I13" s="15">
        <v>191780832</v>
      </c>
      <c r="K13" s="32">
        <f>I13/I34</f>
        <v>2.8280422067635571E-4</v>
      </c>
    </row>
    <row r="14" spans="1:11" ht="18.75" x14ac:dyDescent="0.45">
      <c r="A14" s="2" t="s">
        <v>128</v>
      </c>
      <c r="C14" s="1" t="s">
        <v>129</v>
      </c>
      <c r="E14" s="15">
        <v>8511</v>
      </c>
      <c r="F14" s="15"/>
      <c r="G14" s="32">
        <f>E14/E34</f>
        <v>6.4563939804157938E-8</v>
      </c>
      <c r="H14" s="15"/>
      <c r="I14" s="15">
        <v>82409</v>
      </c>
      <c r="K14" s="32">
        <f>I14/I34</f>
        <v>1.2152211865322286E-7</v>
      </c>
    </row>
    <row r="15" spans="1:11" ht="18.75" x14ac:dyDescent="0.45">
      <c r="A15" s="2" t="s">
        <v>130</v>
      </c>
      <c r="C15" s="1" t="s">
        <v>131</v>
      </c>
      <c r="E15" s="15">
        <v>0</v>
      </c>
      <c r="F15" s="15"/>
      <c r="G15" s="32">
        <f>E15/E34</f>
        <v>0</v>
      </c>
      <c r="H15" s="15"/>
      <c r="I15" s="15">
        <v>126137</v>
      </c>
      <c r="K15" s="32">
        <f>I15/I34</f>
        <v>1.8600438642091968E-7</v>
      </c>
    </row>
    <row r="16" spans="1:11" ht="18.75" x14ac:dyDescent="0.45">
      <c r="A16" s="2" t="s">
        <v>132</v>
      </c>
      <c r="C16" s="1" t="s">
        <v>133</v>
      </c>
      <c r="E16" s="15">
        <v>0</v>
      </c>
      <c r="F16" s="15"/>
      <c r="G16" s="32">
        <f>E16/E34</f>
        <v>0</v>
      </c>
      <c r="H16" s="15"/>
      <c r="I16" s="15">
        <v>9850</v>
      </c>
      <c r="K16" s="32">
        <f>I16/I34</f>
        <v>1.452502601335103E-8</v>
      </c>
    </row>
    <row r="17" spans="1:11" ht="18.75" x14ac:dyDescent="0.45">
      <c r="A17" s="2" t="s">
        <v>130</v>
      </c>
      <c r="C17" s="1" t="s">
        <v>134</v>
      </c>
      <c r="E17" s="15">
        <v>5675293132</v>
      </c>
      <c r="F17" s="15"/>
      <c r="G17" s="32">
        <f>E17/E34</f>
        <v>4.305243615854764E-2</v>
      </c>
      <c r="H17" s="15"/>
      <c r="I17" s="15">
        <v>46990931459</v>
      </c>
      <c r="K17" s="32">
        <f>I17/I34</f>
        <v>6.9293858054169571E-2</v>
      </c>
    </row>
    <row r="18" spans="1:11" ht="18.75" x14ac:dyDescent="0.45">
      <c r="A18" s="2" t="s">
        <v>126</v>
      </c>
      <c r="C18" s="1" t="s">
        <v>136</v>
      </c>
      <c r="E18" s="15">
        <v>4368821891</v>
      </c>
      <c r="F18" s="15"/>
      <c r="G18" s="32">
        <f>E18/E34</f>
        <v>3.3141623027330681E-2</v>
      </c>
      <c r="H18" s="15"/>
      <c r="I18" s="15">
        <v>53020109493</v>
      </c>
      <c r="K18" s="32">
        <f>I18/I34</f>
        <v>7.8184616204725374E-2</v>
      </c>
    </row>
    <row r="19" spans="1:11" ht="18.75" x14ac:dyDescent="0.45">
      <c r="A19" s="2" t="s">
        <v>155</v>
      </c>
      <c r="C19" s="1" t="s">
        <v>237</v>
      </c>
      <c r="E19" s="15">
        <v>0</v>
      </c>
      <c r="F19" s="15"/>
      <c r="G19" s="32">
        <f>E19/E34</f>
        <v>0</v>
      </c>
      <c r="H19" s="15"/>
      <c r="I19" s="15">
        <v>38633424538</v>
      </c>
      <c r="K19" s="32">
        <f>I19/I34</f>
        <v>5.6969695065917161E-2</v>
      </c>
    </row>
    <row r="20" spans="1:11" ht="18.75" x14ac:dyDescent="0.45">
      <c r="A20" s="2" t="s">
        <v>126</v>
      </c>
      <c r="C20" s="1" t="s">
        <v>138</v>
      </c>
      <c r="E20" s="15">
        <v>2259178072</v>
      </c>
      <c r="F20" s="15"/>
      <c r="G20" s="32">
        <f>E20/E34</f>
        <v>1.7137990488483325E-2</v>
      </c>
      <c r="H20" s="15"/>
      <c r="I20" s="15">
        <v>17417534168</v>
      </c>
      <c r="K20" s="32">
        <f>I20/I34</f>
        <v>2.5684277855698517E-2</v>
      </c>
    </row>
    <row r="21" spans="1:11" ht="18.75" x14ac:dyDescent="0.45">
      <c r="A21" s="2" t="s">
        <v>126</v>
      </c>
      <c r="C21" s="1" t="s">
        <v>140</v>
      </c>
      <c r="E21" s="15">
        <v>10701369849</v>
      </c>
      <c r="F21" s="15"/>
      <c r="G21" s="32">
        <f>E21/E34</f>
        <v>8.1179955205365598E-2</v>
      </c>
      <c r="H21" s="15"/>
      <c r="I21" s="15">
        <v>67621917793</v>
      </c>
      <c r="K21" s="32">
        <f>I21/I34</f>
        <v>9.971676294578781E-2</v>
      </c>
    </row>
    <row r="22" spans="1:11" ht="18.75" x14ac:dyDescent="0.45">
      <c r="A22" s="2" t="s">
        <v>142</v>
      </c>
      <c r="C22" s="1" t="s">
        <v>143</v>
      </c>
      <c r="E22" s="15">
        <v>-5808405</v>
      </c>
      <c r="F22" s="15"/>
      <c r="G22" s="32">
        <f>E22/E34</f>
        <v>-4.4062214872302899E-5</v>
      </c>
      <c r="H22" s="15"/>
      <c r="I22" s="15">
        <v>2521719</v>
      </c>
      <c r="K22" s="32">
        <f>I22/I34</f>
        <v>3.7185821394275682E-6</v>
      </c>
    </row>
    <row r="23" spans="1:11" ht="18.75" x14ac:dyDescent="0.45">
      <c r="A23" s="2" t="s">
        <v>142</v>
      </c>
      <c r="C23" s="1" t="s">
        <v>146</v>
      </c>
      <c r="E23" s="15">
        <v>4246575331</v>
      </c>
      <c r="F23" s="15"/>
      <c r="G23" s="32">
        <f>E23/E34</f>
        <v>3.2214267893843969E-2</v>
      </c>
      <c r="H23" s="15"/>
      <c r="I23" s="15">
        <v>47424657437</v>
      </c>
      <c r="K23" s="32">
        <f>I23/I34</f>
        <v>6.9933439893064608E-2</v>
      </c>
    </row>
    <row r="24" spans="1:11" ht="18.75" x14ac:dyDescent="0.45">
      <c r="A24" s="2" t="s">
        <v>147</v>
      </c>
      <c r="C24" s="1" t="s">
        <v>238</v>
      </c>
      <c r="E24" s="15">
        <v>0</v>
      </c>
      <c r="F24" s="15"/>
      <c r="G24" s="32">
        <f>E24/E34</f>
        <v>0</v>
      </c>
      <c r="H24" s="15"/>
      <c r="I24" s="15">
        <v>1133150684</v>
      </c>
      <c r="K24" s="32">
        <f>I24/I34</f>
        <v>1.6709688489488846E-3</v>
      </c>
    </row>
    <row r="25" spans="1:11" ht="18.75" x14ac:dyDescent="0.45">
      <c r="A25" s="2" t="s">
        <v>147</v>
      </c>
      <c r="C25" s="1" t="s">
        <v>148</v>
      </c>
      <c r="E25" s="15">
        <v>6369</v>
      </c>
      <c r="F25" s="15"/>
      <c r="G25" s="32">
        <f>E25/E34</f>
        <v>4.8314855200644095E-8</v>
      </c>
      <c r="H25" s="15"/>
      <c r="I25" s="15">
        <v>12738</v>
      </c>
      <c r="K25" s="32">
        <f>I25/I34</f>
        <v>1.8783734148026948E-8</v>
      </c>
    </row>
    <row r="26" spans="1:11" ht="18.75" x14ac:dyDescent="0.45">
      <c r="A26" s="2" t="s">
        <v>150</v>
      </c>
      <c r="C26" s="1" t="s">
        <v>151</v>
      </c>
      <c r="E26" s="15">
        <v>6370</v>
      </c>
      <c r="F26" s="15"/>
      <c r="G26" s="32">
        <f>E26/E34</f>
        <v>4.8322441141168608E-8</v>
      </c>
      <c r="H26" s="15"/>
      <c r="I26" s="15">
        <v>6370</v>
      </c>
      <c r="K26" s="32">
        <f>I26/I34</f>
        <v>9.3933416959437626E-9</v>
      </c>
    </row>
    <row r="27" spans="1:11" ht="18.75" x14ac:dyDescent="0.45">
      <c r="A27" s="2" t="s">
        <v>150</v>
      </c>
      <c r="C27" s="1" t="s">
        <v>239</v>
      </c>
      <c r="E27" s="15">
        <v>0</v>
      </c>
      <c r="F27" s="15"/>
      <c r="G27" s="32">
        <f>E27/E34</f>
        <v>0</v>
      </c>
      <c r="H27" s="15"/>
      <c r="I27" s="15">
        <v>38904109589</v>
      </c>
      <c r="K27" s="32">
        <f>I27/I34</f>
        <v>5.7368853178323277E-2</v>
      </c>
    </row>
    <row r="28" spans="1:11" ht="18.75" x14ac:dyDescent="0.45">
      <c r="A28" s="2" t="s">
        <v>150</v>
      </c>
      <c r="C28" s="1" t="s">
        <v>240</v>
      </c>
      <c r="E28" s="15">
        <v>0</v>
      </c>
      <c r="F28" s="15"/>
      <c r="G28" s="32">
        <f>E28/E34</f>
        <v>0</v>
      </c>
      <c r="H28" s="15"/>
      <c r="I28" s="15">
        <v>20794520547</v>
      </c>
      <c r="K28" s="32">
        <f>I28/I34</f>
        <v>3.0664056028460659E-2</v>
      </c>
    </row>
    <row r="29" spans="1:11" ht="18.75" x14ac:dyDescent="0.45">
      <c r="A29" s="2" t="s">
        <v>147</v>
      </c>
      <c r="C29" s="1" t="s">
        <v>153</v>
      </c>
      <c r="E29" s="15">
        <v>25504931506</v>
      </c>
      <c r="F29" s="15"/>
      <c r="G29" s="32">
        <f>E29/E34</f>
        <v>0.19347889348637706</v>
      </c>
      <c r="H29" s="15"/>
      <c r="I29" s="15">
        <v>125861917768</v>
      </c>
      <c r="K29" s="32">
        <f>I29/I34</f>
        <v>0.18559874412897953</v>
      </c>
    </row>
    <row r="30" spans="1:11" ht="18.75" x14ac:dyDescent="0.45">
      <c r="A30" s="2" t="s">
        <v>155</v>
      </c>
      <c r="C30" s="1" t="s">
        <v>156</v>
      </c>
      <c r="E30" s="15">
        <v>7338082168</v>
      </c>
      <c r="F30" s="15"/>
      <c r="G30" s="32">
        <f>E30/E34</f>
        <v>5.566625489046137E-2</v>
      </c>
      <c r="H30" s="15"/>
      <c r="I30" s="15">
        <v>20593972536</v>
      </c>
      <c r="K30" s="32">
        <f>I30/I34</f>
        <v>3.036832353336413E-2</v>
      </c>
    </row>
    <row r="31" spans="1:11" ht="18.75" x14ac:dyDescent="0.45">
      <c r="A31" s="2" t="s">
        <v>147</v>
      </c>
      <c r="C31" s="1" t="s">
        <v>157</v>
      </c>
      <c r="E31" s="15">
        <v>26717753403</v>
      </c>
      <c r="F31" s="15"/>
      <c r="G31" s="32">
        <f>E31/E34</f>
        <v>0.20267928826385004</v>
      </c>
      <c r="H31" s="15"/>
      <c r="I31" s="15">
        <v>68949041040</v>
      </c>
      <c r="K31" s="32">
        <f>I31/I34</f>
        <v>0.10167376799001095</v>
      </c>
    </row>
    <row r="32" spans="1:11" ht="18.75" x14ac:dyDescent="0.45">
      <c r="A32" s="2" t="s">
        <v>150</v>
      </c>
      <c r="C32" s="1" t="s">
        <v>159</v>
      </c>
      <c r="E32" s="15">
        <v>25479452048</v>
      </c>
      <c r="F32" s="15"/>
      <c r="G32" s="32">
        <f>E32/E34</f>
        <v>0.19328560783339213</v>
      </c>
      <c r="H32" s="15"/>
      <c r="I32" s="15">
        <v>48493150672</v>
      </c>
      <c r="K32" s="32">
        <f>I32/I34</f>
        <v>7.1509063449761517E-2</v>
      </c>
    </row>
    <row r="33" spans="1:11" ht="18.75" x14ac:dyDescent="0.45">
      <c r="A33" s="2" t="s">
        <v>142</v>
      </c>
      <c r="C33" s="1" t="s">
        <v>161</v>
      </c>
      <c r="E33" s="15">
        <v>1972602738</v>
      </c>
      <c r="F33" s="15"/>
      <c r="G33" s="32">
        <f>E33/E34</f>
        <v>1.496404704896594E-2</v>
      </c>
      <c r="H33" s="15"/>
      <c r="I33" s="15">
        <v>1972602738</v>
      </c>
      <c r="K33" s="32">
        <f>I33/I34</f>
        <v>2.9088432572038038E-3</v>
      </c>
    </row>
    <row r="34" spans="1:11" ht="18.75" thickBot="1" x14ac:dyDescent="0.45">
      <c r="E34" s="18">
        <f>SUM(E8:E33)</f>
        <v>131822810470</v>
      </c>
      <c r="F34" s="17"/>
      <c r="G34" s="48">
        <f>SUM(G8:G33)</f>
        <v>1.0000000000000002</v>
      </c>
      <c r="H34" s="17"/>
      <c r="I34" s="18">
        <f>SUM(I8:I33)</f>
        <v>678139921467</v>
      </c>
      <c r="K34" s="48">
        <f>SUM(K8:K33)</f>
        <v>0.99999999999999978</v>
      </c>
    </row>
    <row r="35" spans="1:11" ht="18.75" thickTop="1" x14ac:dyDescent="0.4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19" sqref="E19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63" t="s">
        <v>0</v>
      </c>
      <c r="B2" s="63"/>
      <c r="C2" s="63"/>
      <c r="D2" s="63"/>
      <c r="E2" s="63"/>
    </row>
    <row r="3" spans="1:5" ht="27.75" x14ac:dyDescent="0.4">
      <c r="A3" s="63" t="s">
        <v>163</v>
      </c>
      <c r="B3" s="63"/>
      <c r="C3" s="63"/>
      <c r="D3" s="63"/>
      <c r="E3" s="63"/>
    </row>
    <row r="4" spans="1:5" ht="27.75" x14ac:dyDescent="0.4">
      <c r="A4" s="63" t="s">
        <v>2</v>
      </c>
      <c r="B4" s="63"/>
      <c r="C4" s="63"/>
      <c r="D4" s="63"/>
      <c r="E4" s="63"/>
    </row>
    <row r="6" spans="1:5" ht="27.75" x14ac:dyDescent="0.4">
      <c r="A6" s="69" t="s">
        <v>241</v>
      </c>
      <c r="C6" s="66" t="s">
        <v>165</v>
      </c>
      <c r="E6" s="66" t="s">
        <v>6</v>
      </c>
    </row>
    <row r="7" spans="1:5" ht="27.75" x14ac:dyDescent="0.4">
      <c r="A7" s="66" t="s">
        <v>241</v>
      </c>
      <c r="C7" s="68" t="s">
        <v>112</v>
      </c>
      <c r="E7" s="68" t="s">
        <v>112</v>
      </c>
    </row>
    <row r="8" spans="1:5" ht="18.75" x14ac:dyDescent="0.45">
      <c r="A8" s="2" t="s">
        <v>241</v>
      </c>
      <c r="C8" s="8">
        <v>18790</v>
      </c>
      <c r="D8" s="9"/>
      <c r="E8" s="8">
        <v>17090176</v>
      </c>
    </row>
    <row r="9" spans="1:5" ht="18.75" x14ac:dyDescent="0.45">
      <c r="A9" s="2" t="s">
        <v>242</v>
      </c>
      <c r="C9" s="8">
        <v>0</v>
      </c>
      <c r="D9" s="9"/>
      <c r="E9" s="8">
        <v>28797978</v>
      </c>
    </row>
    <row r="10" spans="1:5" ht="18.75" x14ac:dyDescent="0.45">
      <c r="A10" s="2" t="s">
        <v>243</v>
      </c>
      <c r="C10" s="8">
        <v>27954823</v>
      </c>
      <c r="D10" s="9"/>
      <c r="E10" s="8">
        <v>80441468</v>
      </c>
    </row>
    <row r="11" spans="1:5" ht="19.5" thickBot="1" x14ac:dyDescent="0.5">
      <c r="A11" s="2" t="s">
        <v>30</v>
      </c>
      <c r="C11" s="10">
        <v>27973613</v>
      </c>
      <c r="D11" s="9"/>
      <c r="E11" s="10">
        <v>126329622</v>
      </c>
    </row>
    <row r="12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G16" sqref="G16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24.28515625" style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63" t="s">
        <v>0</v>
      </c>
      <c r="B2" s="63"/>
      <c r="C2" s="63"/>
      <c r="D2" s="63"/>
      <c r="E2" s="63"/>
      <c r="F2" s="63"/>
      <c r="G2" s="63"/>
    </row>
    <row r="3" spans="1:7" ht="27.75" x14ac:dyDescent="0.4">
      <c r="A3" s="63" t="s">
        <v>163</v>
      </c>
      <c r="B3" s="63"/>
      <c r="C3" s="63"/>
      <c r="D3" s="63"/>
      <c r="E3" s="63"/>
      <c r="F3" s="63"/>
      <c r="G3" s="63"/>
    </row>
    <row r="4" spans="1:7" ht="27.75" x14ac:dyDescent="0.4">
      <c r="A4" s="63" t="s">
        <v>2</v>
      </c>
      <c r="B4" s="63"/>
      <c r="C4" s="63"/>
      <c r="D4" s="63"/>
      <c r="E4" s="63"/>
      <c r="F4" s="63"/>
      <c r="G4" s="63"/>
    </row>
    <row r="6" spans="1:7" ht="63" customHeight="1" x14ac:dyDescent="0.4">
      <c r="A6" s="66" t="s">
        <v>167</v>
      </c>
      <c r="C6" s="66" t="s">
        <v>112</v>
      </c>
      <c r="E6" s="66" t="s">
        <v>230</v>
      </c>
      <c r="G6" s="65" t="s">
        <v>251</v>
      </c>
    </row>
    <row r="7" spans="1:7" ht="18.75" x14ac:dyDescent="0.45">
      <c r="A7" s="2" t="s">
        <v>244</v>
      </c>
      <c r="C7" s="8">
        <v>3361771157</v>
      </c>
      <c r="D7" s="9"/>
      <c r="E7" s="9" t="s">
        <v>245</v>
      </c>
      <c r="F7" s="9"/>
      <c r="G7" s="9" t="s">
        <v>145</v>
      </c>
    </row>
    <row r="8" spans="1:7" ht="18.75" x14ac:dyDescent="0.45">
      <c r="A8" s="2" t="s">
        <v>246</v>
      </c>
      <c r="C8" s="8">
        <v>208689619270</v>
      </c>
      <c r="D8" s="9"/>
      <c r="E8" s="9" t="s">
        <v>247</v>
      </c>
      <c r="F8" s="9"/>
      <c r="G8" s="9" t="s">
        <v>99</v>
      </c>
    </row>
    <row r="9" spans="1:7" ht="18.75" x14ac:dyDescent="0.45">
      <c r="A9" s="2" t="s">
        <v>248</v>
      </c>
      <c r="C9" s="8">
        <v>131822810470</v>
      </c>
      <c r="D9" s="9"/>
      <c r="E9" s="9" t="s">
        <v>249</v>
      </c>
      <c r="F9" s="9"/>
      <c r="G9" s="9" t="s">
        <v>250</v>
      </c>
    </row>
    <row r="10" spans="1:7" ht="18.75" thickBot="1" x14ac:dyDescent="0.45">
      <c r="C10" s="6">
        <f>SUM(C7:C9)</f>
        <v>343874200897</v>
      </c>
      <c r="E10" s="54">
        <v>0.99990000000000001</v>
      </c>
      <c r="G10" s="54">
        <v>1.8200000000000001E-2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2"/>
  <sheetViews>
    <sheetView rightToLeft="1" workbookViewId="0">
      <selection activeCell="E9" sqref="E9"/>
    </sheetView>
  </sheetViews>
  <sheetFormatPr defaultRowHeight="18" x14ac:dyDescent="0.4"/>
  <cols>
    <col min="1" max="1" width="31.1406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4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4"/>
    </row>
    <row r="3" spans="1:14" ht="27.75" x14ac:dyDescent="0.4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4"/>
    </row>
    <row r="4" spans="1:14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4"/>
    </row>
    <row r="6" spans="1:14" ht="27.75" x14ac:dyDescent="0.4">
      <c r="A6" s="69" t="s">
        <v>3</v>
      </c>
      <c r="C6" s="66" t="s">
        <v>4</v>
      </c>
      <c r="D6" s="66" t="s">
        <v>4</v>
      </c>
      <c r="E6" s="66" t="s">
        <v>4</v>
      </c>
      <c r="F6" s="66" t="s">
        <v>4</v>
      </c>
      <c r="G6" s="66" t="s">
        <v>4</v>
      </c>
      <c r="H6" s="66" t="s">
        <v>4</v>
      </c>
      <c r="I6" s="66" t="s">
        <v>6</v>
      </c>
      <c r="J6" s="66" t="s">
        <v>6</v>
      </c>
      <c r="K6" s="66" t="s">
        <v>6</v>
      </c>
      <c r="L6" s="66" t="s">
        <v>6</v>
      </c>
      <c r="M6" s="66" t="s">
        <v>6</v>
      </c>
      <c r="N6" s="66" t="s">
        <v>6</v>
      </c>
    </row>
    <row r="7" spans="1:14" ht="27.75" x14ac:dyDescent="0.4">
      <c r="A7" s="66" t="s">
        <v>3</v>
      </c>
      <c r="C7" s="68" t="s">
        <v>24</v>
      </c>
      <c r="E7" s="68" t="s">
        <v>25</v>
      </c>
      <c r="G7" s="68" t="s">
        <v>26</v>
      </c>
      <c r="I7" s="68" t="s">
        <v>24</v>
      </c>
      <c r="K7" s="68" t="s">
        <v>25</v>
      </c>
      <c r="M7" s="68" t="s">
        <v>26</v>
      </c>
    </row>
    <row r="8" spans="1:14" x14ac:dyDescent="0.4">
      <c r="A8" s="1" t="s">
        <v>259</v>
      </c>
      <c r="C8" s="8">
        <v>0</v>
      </c>
      <c r="D8" s="8"/>
      <c r="E8" s="8">
        <v>0</v>
      </c>
      <c r="F8" s="8"/>
      <c r="G8" s="8" t="s">
        <v>258</v>
      </c>
      <c r="H8" s="8"/>
      <c r="I8" s="8">
        <v>13766</v>
      </c>
      <c r="J8" s="8"/>
      <c r="K8" s="8">
        <v>31631</v>
      </c>
      <c r="L8" s="8"/>
      <c r="M8" s="8" t="s">
        <v>262</v>
      </c>
      <c r="N8" s="8"/>
    </row>
    <row r="9" spans="1:14" x14ac:dyDescent="0.4">
      <c r="A9" s="1" t="s">
        <v>260</v>
      </c>
      <c r="C9" s="8">
        <v>0</v>
      </c>
      <c r="D9" s="8"/>
      <c r="E9" s="8">
        <v>0</v>
      </c>
      <c r="F9" s="8"/>
      <c r="G9" s="8" t="s">
        <v>258</v>
      </c>
      <c r="H9" s="8"/>
      <c r="I9" s="8">
        <v>14754</v>
      </c>
      <c r="J9" s="8"/>
      <c r="K9" s="8">
        <v>2205</v>
      </c>
      <c r="L9" s="8"/>
      <c r="M9" s="8" t="s">
        <v>261</v>
      </c>
      <c r="N9" s="8"/>
    </row>
    <row r="10" spans="1:14" x14ac:dyDescent="0.4">
      <c r="A10" s="1" t="s">
        <v>28</v>
      </c>
      <c r="C10" s="8">
        <v>1327</v>
      </c>
      <c r="D10" s="8"/>
      <c r="E10" s="8">
        <v>43294</v>
      </c>
      <c r="F10" s="8"/>
      <c r="G10" s="8" t="s">
        <v>29</v>
      </c>
      <c r="H10" s="8"/>
      <c r="I10" s="8" t="s">
        <v>258</v>
      </c>
      <c r="K10" s="8" t="s">
        <v>258</v>
      </c>
      <c r="M10" s="8" t="s">
        <v>258</v>
      </c>
    </row>
    <row r="11" spans="1:14" ht="18.75" thickBot="1" x14ac:dyDescent="0.45">
      <c r="C11" s="13">
        <f>SUM(C8:C10)</f>
        <v>1327</v>
      </c>
      <c r="E11" s="11"/>
      <c r="G11" s="11"/>
      <c r="I11" s="13">
        <f>SUM(I8:I10)</f>
        <v>28520</v>
      </c>
      <c r="K11" s="22"/>
    </row>
    <row r="12" spans="1:14" ht="18.75" thickTop="1" x14ac:dyDescent="0.4"/>
  </sheetData>
  <mergeCells count="12">
    <mergeCell ref="A2:M2"/>
    <mergeCell ref="A3:M3"/>
    <mergeCell ref="A4:M4"/>
    <mergeCell ref="I7"/>
    <mergeCell ref="K7"/>
    <mergeCell ref="M7"/>
    <mergeCell ref="I6:N6"/>
    <mergeCell ref="A6:A7"/>
    <mergeCell ref="C7"/>
    <mergeCell ref="E7"/>
    <mergeCell ref="G7"/>
    <mergeCell ref="C6:H6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30"/>
  <sheetViews>
    <sheetView rightToLeft="1" topLeftCell="L4" workbookViewId="0">
      <selection activeCell="Z29" sqref="Z29"/>
    </sheetView>
  </sheetViews>
  <sheetFormatPr defaultRowHeight="18" x14ac:dyDescent="0.4"/>
  <cols>
    <col min="1" max="1" width="40.5703125" style="23" bestFit="1" customWidth="1"/>
    <col min="2" max="2" width="1" style="23" customWidth="1"/>
    <col min="3" max="3" width="27.42578125" style="23" bestFit="1" customWidth="1"/>
    <col min="4" max="4" width="1" style="23" customWidth="1"/>
    <col min="5" max="5" width="24.5703125" style="23" bestFit="1" customWidth="1"/>
    <col min="6" max="6" width="1" style="23" customWidth="1"/>
    <col min="7" max="7" width="16" style="23" bestFit="1" customWidth="1"/>
    <col min="8" max="8" width="1" style="23" customWidth="1"/>
    <col min="9" max="9" width="19.5703125" style="23" bestFit="1" customWidth="1"/>
    <col min="10" max="10" width="1" style="23" customWidth="1"/>
    <col min="11" max="11" width="11.5703125" style="23" bestFit="1" customWidth="1"/>
    <col min="12" max="12" width="1" style="23" customWidth="1"/>
    <col min="13" max="13" width="11.85546875" style="23" bestFit="1" customWidth="1"/>
    <col min="14" max="14" width="1" style="23" customWidth="1"/>
    <col min="15" max="15" width="9.140625" style="23" customWidth="1"/>
    <col min="16" max="16" width="1" style="23" customWidth="1"/>
    <col min="17" max="17" width="19.5703125" style="23" bestFit="1" customWidth="1"/>
    <col min="18" max="18" width="1" style="23" customWidth="1"/>
    <col min="19" max="19" width="25.42578125" style="23" bestFit="1" customWidth="1"/>
    <col min="20" max="20" width="1" style="23" customWidth="1"/>
    <col min="21" max="21" width="9.140625" style="23" customWidth="1"/>
    <col min="22" max="22" width="1" style="23" customWidth="1"/>
    <col min="23" max="23" width="19.5703125" style="23" bestFit="1" customWidth="1"/>
    <col min="24" max="24" width="1" style="23" customWidth="1"/>
    <col min="25" max="25" width="9.140625" style="23" customWidth="1"/>
    <col min="26" max="26" width="1" style="23" customWidth="1"/>
    <col min="27" max="27" width="14.85546875" style="23" bestFit="1" customWidth="1"/>
    <col min="28" max="28" width="1" style="23" customWidth="1"/>
    <col min="29" max="29" width="9.140625" style="23" customWidth="1"/>
    <col min="30" max="30" width="1" style="23" customWidth="1"/>
    <col min="31" max="31" width="23.7109375" style="23" bestFit="1" customWidth="1"/>
    <col min="32" max="32" width="1" style="23" customWidth="1"/>
    <col min="33" max="33" width="19.5703125" style="23" bestFit="1" customWidth="1"/>
    <col min="34" max="34" width="1" style="23" customWidth="1"/>
    <col min="35" max="35" width="25.42578125" style="23" bestFit="1" customWidth="1"/>
    <col min="36" max="36" width="1" style="23" customWidth="1"/>
    <col min="37" max="37" width="25.7109375" style="23" customWidth="1"/>
    <col min="38" max="38" width="1" style="23" customWidth="1"/>
    <col min="39" max="39" width="9.140625" style="23" customWidth="1"/>
    <col min="40" max="16384" width="9.140625" style="23"/>
  </cols>
  <sheetData>
    <row r="2" spans="1:39" ht="27.75" x14ac:dyDescent="0.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</row>
    <row r="3" spans="1:39" ht="27.75" x14ac:dyDescent="0.4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spans="1:39" ht="27.75" x14ac:dyDescent="0.4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6" spans="1:39" ht="27.75" x14ac:dyDescent="0.4">
      <c r="A6" s="51"/>
      <c r="B6" s="51"/>
      <c r="C6" s="70" t="s">
        <v>31</v>
      </c>
      <c r="D6" s="70"/>
      <c r="E6" s="70"/>
      <c r="F6" s="70"/>
      <c r="G6" s="70"/>
      <c r="H6" s="70"/>
      <c r="I6" s="70"/>
      <c r="J6" s="70"/>
      <c r="K6" s="70"/>
      <c r="L6" s="70"/>
      <c r="M6" s="70"/>
      <c r="O6" s="70" t="s">
        <v>4</v>
      </c>
      <c r="P6" s="70" t="s">
        <v>4</v>
      </c>
      <c r="Q6" s="70" t="s">
        <v>4</v>
      </c>
      <c r="R6" s="70" t="s">
        <v>4</v>
      </c>
      <c r="S6" s="70" t="s">
        <v>4</v>
      </c>
      <c r="U6" s="70" t="s">
        <v>5</v>
      </c>
      <c r="V6" s="70" t="s">
        <v>5</v>
      </c>
      <c r="W6" s="70" t="s">
        <v>5</v>
      </c>
      <c r="X6" s="70" t="s">
        <v>5</v>
      </c>
      <c r="Y6" s="70" t="s">
        <v>5</v>
      </c>
      <c r="Z6" s="70" t="s">
        <v>5</v>
      </c>
      <c r="AA6" s="70" t="s">
        <v>5</v>
      </c>
      <c r="AC6" s="70" t="s">
        <v>6</v>
      </c>
      <c r="AD6" s="70" t="s">
        <v>6</v>
      </c>
      <c r="AE6" s="70" t="s">
        <v>6</v>
      </c>
      <c r="AF6" s="70" t="s">
        <v>6</v>
      </c>
      <c r="AG6" s="70" t="s">
        <v>6</v>
      </c>
      <c r="AH6" s="70" t="s">
        <v>6</v>
      </c>
      <c r="AI6" s="70" t="s">
        <v>6</v>
      </c>
      <c r="AJ6" s="70" t="s">
        <v>6</v>
      </c>
      <c r="AK6" s="70" t="s">
        <v>6</v>
      </c>
    </row>
    <row r="7" spans="1:39" ht="27.75" x14ac:dyDescent="0.4">
      <c r="A7" s="74" t="s">
        <v>32</v>
      </c>
      <c r="C7" s="72" t="s">
        <v>33</v>
      </c>
      <c r="E7" s="72" t="s">
        <v>34</v>
      </c>
      <c r="G7" s="72" t="s">
        <v>35</v>
      </c>
      <c r="I7" s="72" t="s">
        <v>36</v>
      </c>
      <c r="K7" s="72" t="s">
        <v>37</v>
      </c>
      <c r="M7" s="72" t="s">
        <v>27</v>
      </c>
      <c r="O7" s="71" t="s">
        <v>7</v>
      </c>
      <c r="Q7" s="71" t="s">
        <v>8</v>
      </c>
      <c r="S7" s="71" t="s">
        <v>9</v>
      </c>
      <c r="U7" s="71" t="s">
        <v>10</v>
      </c>
      <c r="V7" s="71" t="s">
        <v>10</v>
      </c>
      <c r="W7" s="71" t="s">
        <v>10</v>
      </c>
      <c r="Y7" s="71" t="s">
        <v>11</v>
      </c>
      <c r="Z7" s="71" t="s">
        <v>11</v>
      </c>
      <c r="AA7" s="71" t="s">
        <v>11</v>
      </c>
      <c r="AC7" s="72" t="s">
        <v>7</v>
      </c>
      <c r="AE7" s="72" t="s">
        <v>38</v>
      </c>
      <c r="AG7" s="72" t="s">
        <v>8</v>
      </c>
      <c r="AI7" s="72" t="s">
        <v>9</v>
      </c>
      <c r="AK7" s="73" t="s">
        <v>251</v>
      </c>
    </row>
    <row r="8" spans="1:39" ht="27.75" x14ac:dyDescent="0.4">
      <c r="A8" s="70" t="s">
        <v>32</v>
      </c>
      <c r="C8" s="70" t="s">
        <v>33</v>
      </c>
      <c r="E8" s="70" t="s">
        <v>34</v>
      </c>
      <c r="G8" s="70" t="s">
        <v>35</v>
      </c>
      <c r="I8" s="70" t="s">
        <v>36</v>
      </c>
      <c r="K8" s="70" t="s">
        <v>37</v>
      </c>
      <c r="M8" s="70" t="s">
        <v>27</v>
      </c>
      <c r="O8" s="71" t="s">
        <v>7</v>
      </c>
      <c r="Q8" s="71" t="s">
        <v>8</v>
      </c>
      <c r="S8" s="71" t="s">
        <v>9</v>
      </c>
      <c r="U8" s="70" t="s">
        <v>7</v>
      </c>
      <c r="W8" s="70" t="s">
        <v>8</v>
      </c>
      <c r="Y8" s="70" t="s">
        <v>7</v>
      </c>
      <c r="AA8" s="70" t="s">
        <v>14</v>
      </c>
      <c r="AC8" s="70" t="s">
        <v>7</v>
      </c>
      <c r="AE8" s="70" t="s">
        <v>38</v>
      </c>
      <c r="AG8" s="70" t="s">
        <v>8</v>
      </c>
      <c r="AI8" s="70" t="s">
        <v>9</v>
      </c>
      <c r="AK8" s="70" t="s">
        <v>13</v>
      </c>
    </row>
    <row r="9" spans="1:39" ht="18.75" x14ac:dyDescent="0.45">
      <c r="A9" s="24" t="s">
        <v>39</v>
      </c>
      <c r="C9" s="25" t="s">
        <v>40</v>
      </c>
      <c r="D9" s="25"/>
      <c r="E9" s="25" t="s">
        <v>40</v>
      </c>
      <c r="F9" s="25"/>
      <c r="G9" s="25" t="s">
        <v>41</v>
      </c>
      <c r="H9" s="25"/>
      <c r="I9" s="25" t="s">
        <v>42</v>
      </c>
      <c r="J9" s="25"/>
      <c r="K9" s="26">
        <v>18</v>
      </c>
      <c r="L9" s="25"/>
      <c r="M9" s="26">
        <v>18</v>
      </c>
      <c r="N9" s="25"/>
      <c r="O9" s="26">
        <v>153995</v>
      </c>
      <c r="P9" s="25"/>
      <c r="Q9" s="26">
        <v>153996539950</v>
      </c>
      <c r="R9" s="25"/>
      <c r="S9" s="26">
        <v>144482715760</v>
      </c>
      <c r="T9" s="25"/>
      <c r="U9" s="26">
        <v>0</v>
      </c>
      <c r="V9" s="25"/>
      <c r="W9" s="26">
        <v>0</v>
      </c>
      <c r="X9" s="25"/>
      <c r="Y9" s="26">
        <v>0</v>
      </c>
      <c r="Z9" s="25"/>
      <c r="AA9" s="26">
        <v>0</v>
      </c>
      <c r="AB9" s="25"/>
      <c r="AC9" s="26">
        <v>153995</v>
      </c>
      <c r="AD9" s="25"/>
      <c r="AE9" s="26">
        <v>957160</v>
      </c>
      <c r="AF9" s="25"/>
      <c r="AG9" s="26">
        <v>153996539950</v>
      </c>
      <c r="AH9" s="25"/>
      <c r="AI9" s="26">
        <v>147371138338</v>
      </c>
      <c r="AJ9" s="25"/>
      <c r="AK9" s="57">
        <f>AI9/AI30</f>
        <v>7.8304851693887095E-3</v>
      </c>
      <c r="AM9" s="25"/>
    </row>
    <row r="10" spans="1:39" ht="18.75" x14ac:dyDescent="0.45">
      <c r="A10" s="24" t="s">
        <v>43</v>
      </c>
      <c r="C10" s="25" t="s">
        <v>40</v>
      </c>
      <c r="D10" s="25"/>
      <c r="E10" s="25" t="s">
        <v>40</v>
      </c>
      <c r="F10" s="25"/>
      <c r="G10" s="25" t="s">
        <v>44</v>
      </c>
      <c r="H10" s="25"/>
      <c r="I10" s="25" t="s">
        <v>45</v>
      </c>
      <c r="J10" s="25"/>
      <c r="K10" s="26">
        <v>0</v>
      </c>
      <c r="L10" s="25"/>
      <c r="M10" s="26">
        <v>0</v>
      </c>
      <c r="N10" s="25"/>
      <c r="O10" s="26">
        <v>266772</v>
      </c>
      <c r="P10" s="25"/>
      <c r="Q10" s="26">
        <v>157268350401</v>
      </c>
      <c r="R10" s="25"/>
      <c r="S10" s="26">
        <v>170703134448</v>
      </c>
      <c r="T10" s="25"/>
      <c r="U10" s="26">
        <v>0</v>
      </c>
      <c r="V10" s="25"/>
      <c r="W10" s="26">
        <v>0</v>
      </c>
      <c r="X10" s="25"/>
      <c r="Y10" s="26">
        <v>0</v>
      </c>
      <c r="Z10" s="25"/>
      <c r="AA10" s="26">
        <v>0</v>
      </c>
      <c r="AB10" s="25"/>
      <c r="AC10" s="26">
        <v>266772</v>
      </c>
      <c r="AD10" s="25"/>
      <c r="AE10" s="26">
        <v>664790</v>
      </c>
      <c r="AF10" s="25"/>
      <c r="AG10" s="26">
        <v>157268350401</v>
      </c>
      <c r="AH10" s="25"/>
      <c r="AI10" s="26">
        <v>177315213671</v>
      </c>
      <c r="AJ10" s="25"/>
      <c r="AK10" s="57">
        <f>AI10/AI30</f>
        <v>9.4215473030633216E-3</v>
      </c>
      <c r="AM10" s="25"/>
    </row>
    <row r="11" spans="1:39" ht="18.75" x14ac:dyDescent="0.45">
      <c r="A11" s="24" t="s">
        <v>46</v>
      </c>
      <c r="C11" s="25" t="s">
        <v>40</v>
      </c>
      <c r="D11" s="25"/>
      <c r="E11" s="25" t="s">
        <v>40</v>
      </c>
      <c r="F11" s="25"/>
      <c r="G11" s="25" t="s">
        <v>47</v>
      </c>
      <c r="H11" s="25"/>
      <c r="I11" s="25" t="s">
        <v>48</v>
      </c>
      <c r="J11" s="25"/>
      <c r="K11" s="26">
        <v>0</v>
      </c>
      <c r="L11" s="25"/>
      <c r="M11" s="26">
        <v>0</v>
      </c>
      <c r="N11" s="25"/>
      <c r="O11" s="26">
        <v>65410</v>
      </c>
      <c r="P11" s="25"/>
      <c r="Q11" s="26">
        <v>37487107350</v>
      </c>
      <c r="R11" s="25"/>
      <c r="S11" s="26">
        <v>41357132560</v>
      </c>
      <c r="T11" s="25"/>
      <c r="U11" s="26">
        <v>0</v>
      </c>
      <c r="V11" s="25"/>
      <c r="W11" s="26">
        <v>0</v>
      </c>
      <c r="X11" s="25"/>
      <c r="Y11" s="26">
        <v>0</v>
      </c>
      <c r="Z11" s="25"/>
      <c r="AA11" s="26">
        <v>0</v>
      </c>
      <c r="AB11" s="25"/>
      <c r="AC11" s="26">
        <v>65410</v>
      </c>
      <c r="AD11" s="25"/>
      <c r="AE11" s="26">
        <v>649200</v>
      </c>
      <c r="AF11" s="25"/>
      <c r="AG11" s="26">
        <v>37487107350</v>
      </c>
      <c r="AH11" s="25"/>
      <c r="AI11" s="26">
        <v>42456475368</v>
      </c>
      <c r="AJ11" s="25"/>
      <c r="AK11" s="57">
        <f>AI11/AI30</f>
        <v>2.2559016946123215E-3</v>
      </c>
      <c r="AM11" s="25"/>
    </row>
    <row r="12" spans="1:39" ht="18.75" x14ac:dyDescent="0.45">
      <c r="A12" s="24" t="s">
        <v>49</v>
      </c>
      <c r="C12" s="25" t="s">
        <v>40</v>
      </c>
      <c r="D12" s="25"/>
      <c r="E12" s="25" t="s">
        <v>40</v>
      </c>
      <c r="F12" s="25"/>
      <c r="G12" s="25" t="s">
        <v>50</v>
      </c>
      <c r="H12" s="25"/>
      <c r="I12" s="25" t="s">
        <v>51</v>
      </c>
      <c r="J12" s="25"/>
      <c r="K12" s="26">
        <v>0</v>
      </c>
      <c r="L12" s="25"/>
      <c r="M12" s="26">
        <v>0</v>
      </c>
      <c r="N12" s="25"/>
      <c r="O12" s="26">
        <v>132000</v>
      </c>
      <c r="P12" s="25"/>
      <c r="Q12" s="26">
        <v>92464088141</v>
      </c>
      <c r="R12" s="25"/>
      <c r="S12" s="26">
        <v>98982056250</v>
      </c>
      <c r="T12" s="25"/>
      <c r="U12" s="26">
        <v>0</v>
      </c>
      <c r="V12" s="25"/>
      <c r="W12" s="26">
        <v>0</v>
      </c>
      <c r="X12" s="25"/>
      <c r="Y12" s="26">
        <v>0</v>
      </c>
      <c r="Z12" s="25"/>
      <c r="AA12" s="26">
        <v>0</v>
      </c>
      <c r="AB12" s="25"/>
      <c r="AC12" s="26">
        <v>132000</v>
      </c>
      <c r="AD12" s="25"/>
      <c r="AE12" s="26">
        <v>769350</v>
      </c>
      <c r="AF12" s="25"/>
      <c r="AG12" s="26">
        <v>92464088141</v>
      </c>
      <c r="AH12" s="25"/>
      <c r="AI12" s="26">
        <v>101535793301</v>
      </c>
      <c r="AJ12" s="25"/>
      <c r="AK12" s="57">
        <f>AI12/AI30</f>
        <v>5.3950490752271412E-3</v>
      </c>
      <c r="AM12" s="25"/>
    </row>
    <row r="13" spans="1:39" ht="18.75" x14ac:dyDescent="0.45">
      <c r="A13" s="24" t="s">
        <v>52</v>
      </c>
      <c r="C13" s="25" t="s">
        <v>40</v>
      </c>
      <c r="D13" s="25"/>
      <c r="E13" s="25" t="s">
        <v>40</v>
      </c>
      <c r="F13" s="25"/>
      <c r="G13" s="25" t="s">
        <v>53</v>
      </c>
      <c r="H13" s="25"/>
      <c r="I13" s="25" t="s">
        <v>54</v>
      </c>
      <c r="J13" s="25"/>
      <c r="K13" s="26">
        <v>0</v>
      </c>
      <c r="L13" s="25"/>
      <c r="M13" s="26">
        <v>0</v>
      </c>
      <c r="N13" s="25"/>
      <c r="O13" s="26">
        <v>35270</v>
      </c>
      <c r="P13" s="25"/>
      <c r="Q13" s="26">
        <v>21273513619</v>
      </c>
      <c r="R13" s="25"/>
      <c r="S13" s="26">
        <v>22921344753</v>
      </c>
      <c r="T13" s="25"/>
      <c r="U13" s="26">
        <v>0</v>
      </c>
      <c r="V13" s="25"/>
      <c r="W13" s="26">
        <v>0</v>
      </c>
      <c r="X13" s="25"/>
      <c r="Y13" s="26">
        <v>0</v>
      </c>
      <c r="Z13" s="25"/>
      <c r="AA13" s="26">
        <v>0</v>
      </c>
      <c r="AB13" s="25"/>
      <c r="AC13" s="26">
        <v>35270</v>
      </c>
      <c r="AD13" s="25"/>
      <c r="AE13" s="26">
        <v>672000</v>
      </c>
      <c r="AF13" s="25"/>
      <c r="AG13" s="26">
        <v>21273513619</v>
      </c>
      <c r="AH13" s="25"/>
      <c r="AI13" s="26">
        <v>23697144114</v>
      </c>
      <c r="AJ13" s="25"/>
      <c r="AK13" s="57">
        <f>AI13/AI30</f>
        <v>1.2591348457657726E-3</v>
      </c>
      <c r="AM13" s="25"/>
    </row>
    <row r="14" spans="1:39" ht="18.75" x14ac:dyDescent="0.45">
      <c r="A14" s="24" t="s">
        <v>55</v>
      </c>
      <c r="C14" s="25" t="s">
        <v>40</v>
      </c>
      <c r="D14" s="25"/>
      <c r="E14" s="25" t="s">
        <v>40</v>
      </c>
      <c r="F14" s="25"/>
      <c r="G14" s="25" t="s">
        <v>56</v>
      </c>
      <c r="H14" s="25"/>
      <c r="I14" s="25" t="s">
        <v>57</v>
      </c>
      <c r="J14" s="25"/>
      <c r="K14" s="26">
        <v>0</v>
      </c>
      <c r="L14" s="25"/>
      <c r="M14" s="26">
        <v>0</v>
      </c>
      <c r="N14" s="25"/>
      <c r="O14" s="26">
        <v>38458</v>
      </c>
      <c r="P14" s="25"/>
      <c r="Q14" s="26">
        <v>25246565100</v>
      </c>
      <c r="R14" s="25"/>
      <c r="S14" s="26">
        <v>26646717238</v>
      </c>
      <c r="T14" s="25"/>
      <c r="U14" s="26">
        <v>0</v>
      </c>
      <c r="V14" s="25"/>
      <c r="W14" s="26">
        <v>0</v>
      </c>
      <c r="X14" s="25"/>
      <c r="Y14" s="26">
        <v>0</v>
      </c>
      <c r="Z14" s="25"/>
      <c r="AA14" s="26">
        <v>0</v>
      </c>
      <c r="AB14" s="25"/>
      <c r="AC14" s="26">
        <v>38458</v>
      </c>
      <c r="AD14" s="25"/>
      <c r="AE14" s="26">
        <v>712610</v>
      </c>
      <c r="AF14" s="25"/>
      <c r="AG14" s="26">
        <v>25246565100</v>
      </c>
      <c r="AH14" s="25"/>
      <c r="AI14" s="26">
        <v>27400588123</v>
      </c>
      <c r="AJ14" s="25"/>
      <c r="AK14" s="57">
        <f>AI14/AI30</f>
        <v>1.4559153260903809E-3</v>
      </c>
      <c r="AM14" s="25"/>
    </row>
    <row r="15" spans="1:39" ht="18.75" x14ac:dyDescent="0.45">
      <c r="A15" s="24" t="s">
        <v>58</v>
      </c>
      <c r="C15" s="25" t="s">
        <v>40</v>
      </c>
      <c r="D15" s="25"/>
      <c r="E15" s="25" t="s">
        <v>40</v>
      </c>
      <c r="F15" s="25"/>
      <c r="G15" s="25" t="s">
        <v>59</v>
      </c>
      <c r="H15" s="25"/>
      <c r="I15" s="25" t="s">
        <v>60</v>
      </c>
      <c r="J15" s="25"/>
      <c r="K15" s="26">
        <v>15</v>
      </c>
      <c r="L15" s="25"/>
      <c r="M15" s="26">
        <v>15</v>
      </c>
      <c r="N15" s="25"/>
      <c r="O15" s="26">
        <v>1300000</v>
      </c>
      <c r="P15" s="25"/>
      <c r="Q15" s="26">
        <v>1232257500000</v>
      </c>
      <c r="R15" s="25"/>
      <c r="S15" s="26">
        <v>1299763075235</v>
      </c>
      <c r="T15" s="25"/>
      <c r="U15" s="26">
        <v>0</v>
      </c>
      <c r="V15" s="25"/>
      <c r="W15" s="26">
        <v>0</v>
      </c>
      <c r="X15" s="25"/>
      <c r="Y15" s="26">
        <v>0</v>
      </c>
      <c r="Z15" s="25"/>
      <c r="AA15" s="26">
        <v>0</v>
      </c>
      <c r="AB15" s="25"/>
      <c r="AC15" s="26">
        <v>1300000</v>
      </c>
      <c r="AD15" s="25"/>
      <c r="AE15" s="26">
        <v>1000000</v>
      </c>
      <c r="AF15" s="25"/>
      <c r="AG15" s="26">
        <v>1232257500000</v>
      </c>
      <c r="AH15" s="25"/>
      <c r="AI15" s="26">
        <v>1299764375000</v>
      </c>
      <c r="AJ15" s="25"/>
      <c r="AK15" s="57">
        <f>AI15/AI30</f>
        <v>6.9062272144456385E-2</v>
      </c>
      <c r="AM15" s="25"/>
    </row>
    <row r="16" spans="1:39" ht="18.75" x14ac:dyDescent="0.45">
      <c r="A16" s="24" t="s">
        <v>61</v>
      </c>
      <c r="C16" s="25" t="s">
        <v>40</v>
      </c>
      <c r="D16" s="25"/>
      <c r="E16" s="25" t="s">
        <v>40</v>
      </c>
      <c r="F16" s="25"/>
      <c r="G16" s="25" t="s">
        <v>59</v>
      </c>
      <c r="H16" s="25"/>
      <c r="I16" s="25" t="s">
        <v>62</v>
      </c>
      <c r="J16" s="25"/>
      <c r="K16" s="26">
        <v>15</v>
      </c>
      <c r="L16" s="25"/>
      <c r="M16" s="26">
        <v>15</v>
      </c>
      <c r="N16" s="25"/>
      <c r="O16" s="26">
        <v>1300000</v>
      </c>
      <c r="P16" s="25"/>
      <c r="Q16" s="26">
        <v>1229859000000</v>
      </c>
      <c r="R16" s="25"/>
      <c r="S16" s="26">
        <v>1299764375000</v>
      </c>
      <c r="T16" s="25"/>
      <c r="U16" s="26">
        <v>0</v>
      </c>
      <c r="V16" s="25"/>
      <c r="W16" s="26">
        <v>0</v>
      </c>
      <c r="X16" s="25"/>
      <c r="Y16" s="26">
        <v>0</v>
      </c>
      <c r="Z16" s="25"/>
      <c r="AA16" s="26">
        <v>0</v>
      </c>
      <c r="AB16" s="25"/>
      <c r="AC16" s="26">
        <v>1300000</v>
      </c>
      <c r="AD16" s="25"/>
      <c r="AE16" s="26">
        <v>1000000</v>
      </c>
      <c r="AF16" s="25"/>
      <c r="AG16" s="26">
        <v>1229859000000</v>
      </c>
      <c r="AH16" s="25"/>
      <c r="AI16" s="26">
        <v>1299764375000</v>
      </c>
      <c r="AJ16" s="25"/>
      <c r="AK16" s="57">
        <f>AI16/AI30</f>
        <v>6.9062272144456385E-2</v>
      </c>
      <c r="AM16" s="25"/>
    </row>
    <row r="17" spans="1:39" ht="18.75" x14ac:dyDescent="0.45">
      <c r="A17" s="24" t="s">
        <v>63</v>
      </c>
      <c r="C17" s="25" t="s">
        <v>40</v>
      </c>
      <c r="D17" s="25"/>
      <c r="E17" s="25" t="s">
        <v>40</v>
      </c>
      <c r="F17" s="25"/>
      <c r="G17" s="25" t="s">
        <v>64</v>
      </c>
      <c r="H17" s="25"/>
      <c r="I17" s="25" t="s">
        <v>65</v>
      </c>
      <c r="J17" s="25"/>
      <c r="K17" s="26">
        <v>17</v>
      </c>
      <c r="L17" s="25"/>
      <c r="M17" s="26">
        <v>17</v>
      </c>
      <c r="N17" s="25"/>
      <c r="O17" s="26">
        <v>1596900</v>
      </c>
      <c r="P17" s="25"/>
      <c r="Q17" s="26">
        <v>1495777170375</v>
      </c>
      <c r="R17" s="25"/>
      <c r="S17" s="26">
        <v>1492830875353</v>
      </c>
      <c r="T17" s="25"/>
      <c r="U17" s="26">
        <v>100</v>
      </c>
      <c r="V17" s="25"/>
      <c r="W17" s="26">
        <v>95017116</v>
      </c>
      <c r="X17" s="25"/>
      <c r="Y17" s="26">
        <v>100</v>
      </c>
      <c r="Z17" s="25"/>
      <c r="AA17" s="26">
        <v>94482873</v>
      </c>
      <c r="AB17" s="25"/>
      <c r="AC17" s="26">
        <v>1596900</v>
      </c>
      <c r="AD17" s="25"/>
      <c r="AE17" s="26">
        <v>960537</v>
      </c>
      <c r="AF17" s="25"/>
      <c r="AG17" s="26">
        <v>1495778519937</v>
      </c>
      <c r="AH17" s="25"/>
      <c r="AI17" s="26">
        <v>1533603519271</v>
      </c>
      <c r="AJ17" s="25"/>
      <c r="AK17" s="57">
        <f>AI17/AI30</f>
        <v>8.1487187713996129E-2</v>
      </c>
      <c r="AM17" s="25"/>
    </row>
    <row r="18" spans="1:39" ht="18.75" x14ac:dyDescent="0.45">
      <c r="A18" s="24" t="s">
        <v>66</v>
      </c>
      <c r="C18" s="25" t="s">
        <v>40</v>
      </c>
      <c r="D18" s="25"/>
      <c r="E18" s="25" t="s">
        <v>40</v>
      </c>
      <c r="F18" s="25"/>
      <c r="G18" s="25" t="s">
        <v>67</v>
      </c>
      <c r="H18" s="25"/>
      <c r="I18" s="25" t="s">
        <v>68</v>
      </c>
      <c r="J18" s="25"/>
      <c r="K18" s="26">
        <v>15</v>
      </c>
      <c r="L18" s="25"/>
      <c r="M18" s="26">
        <v>15</v>
      </c>
      <c r="N18" s="25"/>
      <c r="O18" s="26">
        <v>1000</v>
      </c>
      <c r="P18" s="25"/>
      <c r="Q18" s="26">
        <v>980177625</v>
      </c>
      <c r="R18" s="25"/>
      <c r="S18" s="26">
        <v>999818750</v>
      </c>
      <c r="T18" s="25"/>
      <c r="U18" s="26">
        <v>0</v>
      </c>
      <c r="V18" s="25"/>
      <c r="W18" s="26">
        <v>0</v>
      </c>
      <c r="X18" s="25"/>
      <c r="Y18" s="26">
        <v>0</v>
      </c>
      <c r="Z18" s="25"/>
      <c r="AA18" s="26">
        <v>0</v>
      </c>
      <c r="AB18" s="25"/>
      <c r="AC18" s="26">
        <v>1000</v>
      </c>
      <c r="AD18" s="25"/>
      <c r="AE18" s="26">
        <v>1000000</v>
      </c>
      <c r="AF18" s="25"/>
      <c r="AG18" s="26">
        <v>980177625</v>
      </c>
      <c r="AH18" s="25"/>
      <c r="AI18" s="26">
        <v>999818750</v>
      </c>
      <c r="AJ18" s="25"/>
      <c r="AK18" s="57">
        <f>AI18/AI30</f>
        <v>5.3124824726504911E-5</v>
      </c>
      <c r="AM18" s="25"/>
    </row>
    <row r="19" spans="1:39" ht="18.75" x14ac:dyDescent="0.45">
      <c r="A19" s="24" t="s">
        <v>69</v>
      </c>
      <c r="C19" s="25" t="s">
        <v>40</v>
      </c>
      <c r="D19" s="25"/>
      <c r="E19" s="25" t="s">
        <v>40</v>
      </c>
      <c r="F19" s="25"/>
      <c r="G19" s="25" t="s">
        <v>70</v>
      </c>
      <c r="H19" s="25"/>
      <c r="I19" s="25" t="s">
        <v>71</v>
      </c>
      <c r="J19" s="25"/>
      <c r="K19" s="26">
        <v>17</v>
      </c>
      <c r="L19" s="25"/>
      <c r="M19" s="26">
        <v>17</v>
      </c>
      <c r="N19" s="25"/>
      <c r="O19" s="26">
        <v>101200</v>
      </c>
      <c r="P19" s="25"/>
      <c r="Q19" s="26">
        <v>100315770672</v>
      </c>
      <c r="R19" s="25"/>
      <c r="S19" s="26">
        <v>105178332971</v>
      </c>
      <c r="T19" s="25"/>
      <c r="U19" s="26">
        <v>0</v>
      </c>
      <c r="V19" s="25"/>
      <c r="W19" s="26">
        <v>0</v>
      </c>
      <c r="X19" s="25"/>
      <c r="Y19" s="26">
        <v>0</v>
      </c>
      <c r="Z19" s="25"/>
      <c r="AA19" s="26">
        <v>0</v>
      </c>
      <c r="AB19" s="25"/>
      <c r="AC19" s="26">
        <v>101200</v>
      </c>
      <c r="AD19" s="25"/>
      <c r="AE19" s="26">
        <v>1000000</v>
      </c>
      <c r="AF19" s="25"/>
      <c r="AG19" s="26">
        <v>100315770672</v>
      </c>
      <c r="AH19" s="25"/>
      <c r="AI19" s="26">
        <v>101181657500</v>
      </c>
      <c r="AJ19" s="25"/>
      <c r="AK19" s="57">
        <f>AI19/AI30</f>
        <v>5.3762322623222966E-3</v>
      </c>
      <c r="AM19" s="25"/>
    </row>
    <row r="20" spans="1:39" ht="18.75" x14ac:dyDescent="0.45">
      <c r="A20" s="24" t="s">
        <v>72</v>
      </c>
      <c r="C20" s="25" t="s">
        <v>40</v>
      </c>
      <c r="D20" s="25"/>
      <c r="E20" s="25" t="s">
        <v>40</v>
      </c>
      <c r="F20" s="25"/>
      <c r="G20" s="25" t="s">
        <v>73</v>
      </c>
      <c r="H20" s="25"/>
      <c r="I20" s="25" t="s">
        <v>74</v>
      </c>
      <c r="J20" s="25"/>
      <c r="K20" s="26">
        <v>16</v>
      </c>
      <c r="L20" s="25"/>
      <c r="M20" s="26">
        <v>16</v>
      </c>
      <c r="N20" s="25"/>
      <c r="O20" s="26">
        <v>539000</v>
      </c>
      <c r="P20" s="25"/>
      <c r="Q20" s="26">
        <v>500111207000</v>
      </c>
      <c r="R20" s="25"/>
      <c r="S20" s="26">
        <v>530087481226</v>
      </c>
      <c r="T20" s="25"/>
      <c r="U20" s="26">
        <v>200</v>
      </c>
      <c r="V20" s="25"/>
      <c r="W20" s="26">
        <v>201170454</v>
      </c>
      <c r="X20" s="25"/>
      <c r="Y20" s="26">
        <v>0</v>
      </c>
      <c r="Z20" s="25"/>
      <c r="AA20" s="26">
        <v>0</v>
      </c>
      <c r="AB20" s="25"/>
      <c r="AC20" s="26">
        <v>539200</v>
      </c>
      <c r="AD20" s="25"/>
      <c r="AE20" s="26">
        <v>1011340</v>
      </c>
      <c r="AF20" s="25"/>
      <c r="AG20" s="26">
        <v>500312377454</v>
      </c>
      <c r="AH20" s="25"/>
      <c r="AI20" s="26">
        <v>545215689741</v>
      </c>
      <c r="AJ20" s="25"/>
      <c r="AK20" s="57">
        <f>AI20/AI30</f>
        <v>2.8969738720774244E-2</v>
      </c>
      <c r="AM20" s="25"/>
    </row>
    <row r="21" spans="1:39" ht="18.75" x14ac:dyDescent="0.45">
      <c r="A21" s="24" t="s">
        <v>75</v>
      </c>
      <c r="C21" s="25" t="s">
        <v>40</v>
      </c>
      <c r="D21" s="25"/>
      <c r="E21" s="25" t="s">
        <v>40</v>
      </c>
      <c r="F21" s="25"/>
      <c r="G21" s="25" t="s">
        <v>76</v>
      </c>
      <c r="H21" s="25"/>
      <c r="I21" s="25" t="s">
        <v>77</v>
      </c>
      <c r="J21" s="25"/>
      <c r="K21" s="26">
        <v>18</v>
      </c>
      <c r="L21" s="25"/>
      <c r="M21" s="26">
        <v>18</v>
      </c>
      <c r="N21" s="25"/>
      <c r="O21" s="26">
        <v>1500</v>
      </c>
      <c r="P21" s="25"/>
      <c r="Q21" s="26">
        <v>1466265712</v>
      </c>
      <c r="R21" s="25"/>
      <c r="S21" s="26">
        <v>1499728125</v>
      </c>
      <c r="T21" s="25"/>
      <c r="U21" s="26">
        <v>0</v>
      </c>
      <c r="V21" s="25"/>
      <c r="W21" s="26">
        <v>0</v>
      </c>
      <c r="X21" s="25"/>
      <c r="Y21" s="26">
        <v>0</v>
      </c>
      <c r="Z21" s="25"/>
      <c r="AA21" s="26">
        <v>0</v>
      </c>
      <c r="AB21" s="25"/>
      <c r="AC21" s="26">
        <v>1500</v>
      </c>
      <c r="AD21" s="25"/>
      <c r="AE21" s="26">
        <v>999999</v>
      </c>
      <c r="AF21" s="25"/>
      <c r="AG21" s="26">
        <v>1466265712</v>
      </c>
      <c r="AH21" s="25"/>
      <c r="AI21" s="26">
        <v>1499726625</v>
      </c>
      <c r="AJ21" s="25"/>
      <c r="AK21" s="57">
        <f>AI21/AI30</f>
        <v>7.9687157388074346E-5</v>
      </c>
      <c r="AM21" s="25"/>
    </row>
    <row r="22" spans="1:39" ht="18.75" x14ac:dyDescent="0.45">
      <c r="A22" s="24" t="s">
        <v>78</v>
      </c>
      <c r="C22" s="25" t="s">
        <v>40</v>
      </c>
      <c r="D22" s="25"/>
      <c r="E22" s="25" t="s">
        <v>40</v>
      </c>
      <c r="F22" s="25"/>
      <c r="G22" s="25" t="s">
        <v>79</v>
      </c>
      <c r="H22" s="25"/>
      <c r="I22" s="25" t="s">
        <v>80</v>
      </c>
      <c r="J22" s="25"/>
      <c r="K22" s="26">
        <v>19</v>
      </c>
      <c r="L22" s="25"/>
      <c r="M22" s="26">
        <v>19</v>
      </c>
      <c r="N22" s="25"/>
      <c r="O22" s="26">
        <v>336280</v>
      </c>
      <c r="P22" s="25"/>
      <c r="Q22" s="26">
        <v>296887585188</v>
      </c>
      <c r="R22" s="25"/>
      <c r="S22" s="26">
        <v>331001602043</v>
      </c>
      <c r="T22" s="25"/>
      <c r="U22" s="26">
        <v>0</v>
      </c>
      <c r="V22" s="25"/>
      <c r="W22" s="26">
        <v>0</v>
      </c>
      <c r="X22" s="25"/>
      <c r="Y22" s="26">
        <v>0</v>
      </c>
      <c r="Z22" s="25"/>
      <c r="AA22" s="26">
        <v>0</v>
      </c>
      <c r="AB22" s="25"/>
      <c r="AC22" s="26">
        <v>336280</v>
      </c>
      <c r="AD22" s="25"/>
      <c r="AE22" s="26">
        <v>1000000</v>
      </c>
      <c r="AF22" s="25"/>
      <c r="AG22" s="26">
        <v>296887585188</v>
      </c>
      <c r="AH22" s="25"/>
      <c r="AI22" s="26">
        <v>336219049250</v>
      </c>
      <c r="AJ22" s="25"/>
      <c r="AK22" s="57">
        <f>AI22/AI30</f>
        <v>1.7864816059029072E-2</v>
      </c>
      <c r="AM22" s="25"/>
    </row>
    <row r="23" spans="1:39" ht="18.75" x14ac:dyDescent="0.45">
      <c r="A23" s="24" t="s">
        <v>81</v>
      </c>
      <c r="C23" s="25" t="s">
        <v>40</v>
      </c>
      <c r="D23" s="25"/>
      <c r="E23" s="25" t="s">
        <v>40</v>
      </c>
      <c r="F23" s="25"/>
      <c r="G23" s="25" t="s">
        <v>82</v>
      </c>
      <c r="H23" s="25"/>
      <c r="I23" s="25" t="s">
        <v>83</v>
      </c>
      <c r="J23" s="25"/>
      <c r="K23" s="26">
        <v>18</v>
      </c>
      <c r="L23" s="25"/>
      <c r="M23" s="26">
        <v>18</v>
      </c>
      <c r="N23" s="25"/>
      <c r="O23" s="26">
        <v>1839750</v>
      </c>
      <c r="P23" s="25"/>
      <c r="Q23" s="26">
        <v>499999896000</v>
      </c>
      <c r="R23" s="25"/>
      <c r="S23" s="26">
        <v>555196171488</v>
      </c>
      <c r="T23" s="25"/>
      <c r="U23" s="26">
        <v>0</v>
      </c>
      <c r="V23" s="25"/>
      <c r="W23" s="26">
        <v>0</v>
      </c>
      <c r="X23" s="25"/>
      <c r="Y23" s="26">
        <v>0</v>
      </c>
      <c r="Z23" s="25"/>
      <c r="AA23" s="26">
        <v>0</v>
      </c>
      <c r="AB23" s="25"/>
      <c r="AC23" s="26">
        <v>1839750</v>
      </c>
      <c r="AD23" s="25"/>
      <c r="AE23" s="26">
        <v>304913</v>
      </c>
      <c r="AF23" s="25"/>
      <c r="AG23" s="26">
        <v>499999896000</v>
      </c>
      <c r="AH23" s="25"/>
      <c r="AI23" s="26">
        <v>560556993073</v>
      </c>
      <c r="AJ23" s="25"/>
      <c r="AK23" s="57">
        <f>AI23/AI30</f>
        <v>2.9784890517626072E-2</v>
      </c>
      <c r="AM23" s="25"/>
    </row>
    <row r="24" spans="1:39" ht="18.75" x14ac:dyDescent="0.45">
      <c r="A24" s="24" t="s">
        <v>84</v>
      </c>
      <c r="C24" s="25" t="s">
        <v>40</v>
      </c>
      <c r="D24" s="25"/>
      <c r="E24" s="25" t="s">
        <v>40</v>
      </c>
      <c r="F24" s="25"/>
      <c r="G24" s="25" t="s">
        <v>85</v>
      </c>
      <c r="H24" s="25"/>
      <c r="I24" s="25" t="s">
        <v>86</v>
      </c>
      <c r="J24" s="25"/>
      <c r="K24" s="26">
        <v>18</v>
      </c>
      <c r="L24" s="25"/>
      <c r="M24" s="26">
        <v>18</v>
      </c>
      <c r="N24" s="25"/>
      <c r="O24" s="26">
        <v>0</v>
      </c>
      <c r="P24" s="25"/>
      <c r="Q24" s="26">
        <v>0</v>
      </c>
      <c r="R24" s="25"/>
      <c r="S24" s="26">
        <v>0</v>
      </c>
      <c r="T24" s="25"/>
      <c r="U24" s="26">
        <v>2100</v>
      </c>
      <c r="V24" s="25"/>
      <c r="W24" s="26">
        <v>1935350718</v>
      </c>
      <c r="X24" s="25"/>
      <c r="Y24" s="26">
        <v>0</v>
      </c>
      <c r="Z24" s="25"/>
      <c r="AA24" s="26">
        <v>0</v>
      </c>
      <c r="AB24" s="25"/>
      <c r="AC24" s="26">
        <v>2100</v>
      </c>
      <c r="AD24" s="25"/>
      <c r="AE24" s="26">
        <v>920000</v>
      </c>
      <c r="AF24" s="25"/>
      <c r="AG24" s="26">
        <v>1935350718</v>
      </c>
      <c r="AH24" s="25"/>
      <c r="AI24" s="26">
        <v>1931649825</v>
      </c>
      <c r="AJ24" s="25"/>
      <c r="AK24" s="57">
        <f>AI24/AI30</f>
        <v>1.0263716137160748E-4</v>
      </c>
      <c r="AM24" s="25"/>
    </row>
    <row r="25" spans="1:39" ht="18.75" x14ac:dyDescent="0.45">
      <c r="A25" s="24" t="s">
        <v>87</v>
      </c>
      <c r="C25" s="25" t="s">
        <v>88</v>
      </c>
      <c r="D25" s="25"/>
      <c r="E25" s="25" t="s">
        <v>88</v>
      </c>
      <c r="F25" s="25"/>
      <c r="G25" s="25" t="s">
        <v>89</v>
      </c>
      <c r="H25" s="25"/>
      <c r="I25" s="25" t="s">
        <v>90</v>
      </c>
      <c r="J25" s="25"/>
      <c r="K25" s="26">
        <v>18</v>
      </c>
      <c r="L25" s="25"/>
      <c r="M25" s="26">
        <v>18</v>
      </c>
      <c r="N25" s="25"/>
      <c r="O25" s="26">
        <v>1999000</v>
      </c>
      <c r="P25" s="25"/>
      <c r="Q25" s="26">
        <v>1999000000000</v>
      </c>
      <c r="R25" s="25"/>
      <c r="S25" s="26">
        <v>1999000000000</v>
      </c>
      <c r="T25" s="25"/>
      <c r="U25" s="26">
        <v>0</v>
      </c>
      <c r="V25" s="25"/>
      <c r="W25" s="26">
        <v>0</v>
      </c>
      <c r="X25" s="25"/>
      <c r="Y25" s="26">
        <v>0</v>
      </c>
      <c r="Z25" s="25"/>
      <c r="AA25" s="26">
        <v>0</v>
      </c>
      <c r="AB25" s="25"/>
      <c r="AC25" s="26">
        <v>1999000</v>
      </c>
      <c r="AD25" s="25"/>
      <c r="AE25" s="26">
        <v>1000000</v>
      </c>
      <c r="AF25" s="25"/>
      <c r="AG25" s="26">
        <v>1999000000000</v>
      </c>
      <c r="AH25" s="25"/>
      <c r="AI25" s="26">
        <v>1999000000000</v>
      </c>
      <c r="AJ25" s="25"/>
      <c r="AK25" s="57">
        <f>AI25/AI30</f>
        <v>0.10621577623772641</v>
      </c>
      <c r="AM25" s="25"/>
    </row>
    <row r="26" spans="1:39" ht="18.75" x14ac:dyDescent="0.45">
      <c r="A26" s="24" t="s">
        <v>91</v>
      </c>
      <c r="C26" s="25" t="s">
        <v>88</v>
      </c>
      <c r="D26" s="25"/>
      <c r="E26" s="25" t="s">
        <v>88</v>
      </c>
      <c r="F26" s="25"/>
      <c r="G26" s="25" t="s">
        <v>92</v>
      </c>
      <c r="H26" s="25"/>
      <c r="I26" s="25" t="s">
        <v>93</v>
      </c>
      <c r="J26" s="25"/>
      <c r="K26" s="26">
        <v>18</v>
      </c>
      <c r="L26" s="25"/>
      <c r="M26" s="26">
        <v>18</v>
      </c>
      <c r="N26" s="25"/>
      <c r="O26" s="26">
        <v>1999999</v>
      </c>
      <c r="P26" s="25"/>
      <c r="Q26" s="26">
        <v>1999999000000</v>
      </c>
      <c r="R26" s="25"/>
      <c r="S26" s="26">
        <v>1999999000000</v>
      </c>
      <c r="T26" s="25"/>
      <c r="U26" s="26">
        <v>0</v>
      </c>
      <c r="V26" s="25"/>
      <c r="W26" s="26">
        <v>0</v>
      </c>
      <c r="X26" s="25"/>
      <c r="Y26" s="26">
        <v>0</v>
      </c>
      <c r="Z26" s="25"/>
      <c r="AA26" s="26">
        <v>0</v>
      </c>
      <c r="AB26" s="25"/>
      <c r="AC26" s="26">
        <v>1999999</v>
      </c>
      <c r="AD26" s="25"/>
      <c r="AE26" s="26">
        <v>1000000</v>
      </c>
      <c r="AF26" s="25"/>
      <c r="AG26" s="26">
        <v>1999999000000</v>
      </c>
      <c r="AH26" s="25"/>
      <c r="AI26" s="26">
        <v>1999999000000</v>
      </c>
      <c r="AJ26" s="25"/>
      <c r="AK26" s="57">
        <f>AI26/AI30</f>
        <v>0.10626885755861759</v>
      </c>
      <c r="AM26" s="25"/>
    </row>
    <row r="27" spans="1:39" ht="18.75" thickBot="1" x14ac:dyDescent="0.45">
      <c r="Q27" s="27">
        <f>SUM(Q9:Q26)</f>
        <v>9844389737133</v>
      </c>
      <c r="S27" s="27">
        <f>SUM(S9:S26)</f>
        <v>10120413561200</v>
      </c>
      <c r="W27" s="27">
        <f>SUM(W9:W26)</f>
        <v>2231538288</v>
      </c>
      <c r="AA27" s="27">
        <f>SUM(AA9:AA26)</f>
        <v>94482873</v>
      </c>
      <c r="AG27" s="27">
        <f>SUM(AG9:AG26)</f>
        <v>9846527607867</v>
      </c>
      <c r="AI27" s="27">
        <f>SUM(AI9:AI26)</f>
        <v>10199512206950</v>
      </c>
      <c r="AK27" s="58">
        <f>SUM(AK9:AK26)</f>
        <v>0.54194552591663836</v>
      </c>
    </row>
    <row r="28" spans="1:39" ht="18.75" thickTop="1" x14ac:dyDescent="0.4"/>
    <row r="30" spans="1:39" x14ac:dyDescent="0.4">
      <c r="AI30" s="59">
        <v>18820179739834</v>
      </c>
    </row>
  </sheetData>
  <mergeCells count="28">
    <mergeCell ref="W8"/>
    <mergeCell ref="U7:W7"/>
    <mergeCell ref="K7:K8"/>
    <mergeCell ref="M7:M8"/>
    <mergeCell ref="O7:O8"/>
    <mergeCell ref="Q7:Q8"/>
    <mergeCell ref="U8"/>
    <mergeCell ref="A7:A8"/>
    <mergeCell ref="C7:C8"/>
    <mergeCell ref="E7:E8"/>
    <mergeCell ref="G7:G8"/>
    <mergeCell ref="I7:I8"/>
    <mergeCell ref="C6:M6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2"/>
  <sheetViews>
    <sheetView rightToLeft="1" workbookViewId="0">
      <selection activeCell="K7" sqref="K7"/>
    </sheetView>
  </sheetViews>
  <sheetFormatPr defaultRowHeight="18" x14ac:dyDescent="0.4"/>
  <cols>
    <col min="1" max="1" width="27.71093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7.75" x14ac:dyDescent="0.4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6" spans="1:12" ht="27.75" x14ac:dyDescent="0.4">
      <c r="A6" s="63" t="s">
        <v>3</v>
      </c>
      <c r="C6" s="66" t="s">
        <v>6</v>
      </c>
      <c r="D6" s="66" t="s">
        <v>6</v>
      </c>
      <c r="E6" s="66" t="s">
        <v>6</v>
      </c>
      <c r="F6" s="66" t="s">
        <v>6</v>
      </c>
      <c r="G6" s="66" t="s">
        <v>6</v>
      </c>
      <c r="H6" s="66" t="s">
        <v>6</v>
      </c>
      <c r="I6" s="66" t="s">
        <v>6</v>
      </c>
      <c r="J6" s="66" t="s">
        <v>6</v>
      </c>
      <c r="K6" s="66" t="s">
        <v>6</v>
      </c>
      <c r="L6" s="66" t="s">
        <v>6</v>
      </c>
    </row>
    <row r="7" spans="1:12" ht="27.75" x14ac:dyDescent="0.4">
      <c r="A7" s="63" t="s">
        <v>3</v>
      </c>
      <c r="C7" s="68" t="s">
        <v>7</v>
      </c>
      <c r="E7" s="52" t="s">
        <v>94</v>
      </c>
      <c r="G7" s="52" t="s">
        <v>95</v>
      </c>
      <c r="I7" s="52" t="s">
        <v>96</v>
      </c>
      <c r="K7" s="52" t="s">
        <v>97</v>
      </c>
    </row>
    <row r="8" spans="1:12" ht="18.75" x14ac:dyDescent="0.45">
      <c r="A8" s="2" t="s">
        <v>61</v>
      </c>
      <c r="C8" s="8">
        <v>1300000</v>
      </c>
      <c r="D8" s="9"/>
      <c r="E8" s="8">
        <v>953000</v>
      </c>
      <c r="F8" s="9"/>
      <c r="G8" s="8">
        <v>1000000</v>
      </c>
      <c r="H8" s="9"/>
      <c r="I8" s="9" t="s">
        <v>98</v>
      </c>
      <c r="J8" s="9"/>
      <c r="K8" s="8">
        <v>1300000000000</v>
      </c>
    </row>
    <row r="9" spans="1:12" ht="18.75" x14ac:dyDescent="0.45">
      <c r="A9" s="2" t="s">
        <v>58</v>
      </c>
      <c r="C9" s="8">
        <v>1300000</v>
      </c>
      <c r="D9" s="9"/>
      <c r="E9" s="8">
        <v>989000</v>
      </c>
      <c r="F9" s="9"/>
      <c r="G9" s="8">
        <v>1000000</v>
      </c>
      <c r="H9" s="9"/>
      <c r="I9" s="9" t="s">
        <v>99</v>
      </c>
      <c r="J9" s="9"/>
      <c r="K9" s="8">
        <v>1300000000000</v>
      </c>
    </row>
    <row r="10" spans="1:12" ht="18.75" x14ac:dyDescent="0.45">
      <c r="A10" s="2" t="s">
        <v>63</v>
      </c>
      <c r="C10" s="8">
        <v>1596900</v>
      </c>
      <c r="D10" s="9"/>
      <c r="E10" s="8">
        <v>949999</v>
      </c>
      <c r="F10" s="9"/>
      <c r="G10" s="8">
        <v>960537</v>
      </c>
      <c r="H10" s="9"/>
      <c r="I10" s="9" t="s">
        <v>99</v>
      </c>
      <c r="J10" s="9"/>
      <c r="K10" s="8">
        <v>1533881535300</v>
      </c>
    </row>
    <row r="11" spans="1:12" ht="18.75" thickBot="1" x14ac:dyDescent="0.45">
      <c r="K11" s="10">
        <f>SUM(K8:K10)</f>
        <v>4133881535300</v>
      </c>
    </row>
    <row r="12" spans="1:12" ht="18.75" thickTop="1" x14ac:dyDescent="0.4"/>
  </sheetData>
  <mergeCells count="6">
    <mergeCell ref="A2:L2"/>
    <mergeCell ref="A3:L3"/>
    <mergeCell ref="A4:L4"/>
    <mergeCell ref="C6:L6"/>
    <mergeCell ref="A6:A7"/>
    <mergeCell ref="C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1"/>
  <sheetViews>
    <sheetView rightToLeft="1" topLeftCell="J1" workbookViewId="0">
      <selection activeCell="AE7" sqref="AE7:AE8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</row>
    <row r="3" spans="1:31" ht="27.75" x14ac:dyDescent="0.4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</row>
    <row r="4" spans="1:31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</row>
    <row r="6" spans="1:31" ht="27.75" x14ac:dyDescent="0.4">
      <c r="A6" s="66" t="s">
        <v>100</v>
      </c>
      <c r="B6" s="66" t="s">
        <v>100</v>
      </c>
      <c r="C6" s="66" t="s">
        <v>100</v>
      </c>
      <c r="D6" s="66" t="s">
        <v>100</v>
      </c>
      <c r="E6" s="66" t="s">
        <v>100</v>
      </c>
      <c r="F6" s="66" t="s">
        <v>100</v>
      </c>
      <c r="G6" s="66" t="s">
        <v>100</v>
      </c>
      <c r="H6" s="66" t="s">
        <v>100</v>
      </c>
      <c r="I6" s="66" t="s">
        <v>100</v>
      </c>
      <c r="K6" s="66" t="s">
        <v>4</v>
      </c>
      <c r="L6" s="66" t="s">
        <v>4</v>
      </c>
      <c r="M6" s="66" t="s">
        <v>4</v>
      </c>
      <c r="N6" s="66" t="s">
        <v>4</v>
      </c>
      <c r="O6" s="66" t="s">
        <v>4</v>
      </c>
      <c r="Q6" s="66" t="s">
        <v>5</v>
      </c>
      <c r="R6" s="66" t="s">
        <v>5</v>
      </c>
      <c r="S6" s="66" t="s">
        <v>5</v>
      </c>
      <c r="T6" s="66" t="s">
        <v>5</v>
      </c>
      <c r="U6" s="66" t="s">
        <v>5</v>
      </c>
      <c r="V6" s="66" t="s">
        <v>5</v>
      </c>
      <c r="W6" s="66" t="s">
        <v>5</v>
      </c>
      <c r="Y6" s="66" t="s">
        <v>6</v>
      </c>
      <c r="Z6" s="66" t="s">
        <v>6</v>
      </c>
      <c r="AA6" s="66" t="s">
        <v>6</v>
      </c>
      <c r="AB6" s="66" t="s">
        <v>6</v>
      </c>
      <c r="AC6" s="66" t="s">
        <v>6</v>
      </c>
      <c r="AD6" s="66" t="s">
        <v>6</v>
      </c>
      <c r="AE6" s="66" t="s">
        <v>6</v>
      </c>
    </row>
    <row r="7" spans="1:31" ht="27.75" x14ac:dyDescent="0.4">
      <c r="A7" s="67" t="s">
        <v>101</v>
      </c>
      <c r="C7" s="67" t="s">
        <v>36</v>
      </c>
      <c r="E7" s="67" t="s">
        <v>37</v>
      </c>
      <c r="G7" s="67" t="s">
        <v>102</v>
      </c>
      <c r="I7" s="67" t="s">
        <v>34</v>
      </c>
      <c r="K7" s="67" t="s">
        <v>7</v>
      </c>
      <c r="M7" s="67" t="s">
        <v>8</v>
      </c>
      <c r="O7" s="67" t="s">
        <v>9</v>
      </c>
      <c r="Q7" s="63" t="s">
        <v>10</v>
      </c>
      <c r="R7" s="63" t="s">
        <v>10</v>
      </c>
      <c r="S7" s="63" t="s">
        <v>10</v>
      </c>
      <c r="U7" s="63" t="s">
        <v>11</v>
      </c>
      <c r="V7" s="63" t="s">
        <v>11</v>
      </c>
      <c r="W7" s="63" t="s">
        <v>11</v>
      </c>
      <c r="Y7" s="67" t="s">
        <v>7</v>
      </c>
      <c r="AA7" s="67" t="s">
        <v>8</v>
      </c>
      <c r="AC7" s="67" t="s">
        <v>9</v>
      </c>
      <c r="AE7" s="67" t="s">
        <v>103</v>
      </c>
    </row>
    <row r="8" spans="1:31" ht="27.75" x14ac:dyDescent="0.4">
      <c r="A8" s="66" t="s">
        <v>101</v>
      </c>
      <c r="C8" s="66" t="s">
        <v>36</v>
      </c>
      <c r="E8" s="66" t="s">
        <v>37</v>
      </c>
      <c r="G8" s="66" t="s">
        <v>102</v>
      </c>
      <c r="I8" s="66" t="s">
        <v>34</v>
      </c>
      <c r="K8" s="66" t="s">
        <v>7</v>
      </c>
      <c r="M8" s="66" t="s">
        <v>8</v>
      </c>
      <c r="O8" s="66" t="s">
        <v>9</v>
      </c>
      <c r="Q8" s="66" t="s">
        <v>7</v>
      </c>
      <c r="S8" s="49" t="s">
        <v>8</v>
      </c>
      <c r="U8" s="49" t="s">
        <v>7</v>
      </c>
      <c r="W8" s="49" t="s">
        <v>14</v>
      </c>
      <c r="Y8" s="66" t="s">
        <v>7</v>
      </c>
      <c r="AA8" s="66" t="s">
        <v>8</v>
      </c>
      <c r="AC8" s="66" t="s">
        <v>9</v>
      </c>
      <c r="AE8" s="66" t="s">
        <v>103</v>
      </c>
    </row>
    <row r="9" spans="1:31" ht="18.75" x14ac:dyDescent="0.45">
      <c r="A9" s="2" t="s">
        <v>104</v>
      </c>
      <c r="C9" s="9" t="s">
        <v>105</v>
      </c>
      <c r="D9" s="9"/>
      <c r="E9" s="8">
        <v>22</v>
      </c>
      <c r="F9" s="9"/>
      <c r="G9" s="8">
        <v>21</v>
      </c>
      <c r="H9" s="9"/>
      <c r="I9" s="9" t="s">
        <v>88</v>
      </c>
      <c r="J9" s="9"/>
      <c r="K9" s="8">
        <v>940000</v>
      </c>
      <c r="L9" s="9"/>
      <c r="M9" s="8">
        <v>940000000000</v>
      </c>
      <c r="N9" s="9"/>
      <c r="O9" s="8">
        <v>940000000000</v>
      </c>
      <c r="P9" s="9"/>
      <c r="Q9" s="8">
        <v>0</v>
      </c>
      <c r="R9" s="9"/>
      <c r="S9" s="8">
        <v>0</v>
      </c>
      <c r="T9" s="9"/>
      <c r="U9" s="8">
        <v>0</v>
      </c>
      <c r="V9" s="9"/>
      <c r="W9" s="8">
        <v>0</v>
      </c>
      <c r="X9" s="9"/>
      <c r="Y9" s="8">
        <v>940000</v>
      </c>
      <c r="Z9" s="9"/>
      <c r="AA9" s="8">
        <v>940000000000</v>
      </c>
      <c r="AB9" s="9"/>
      <c r="AC9" s="8">
        <v>940000000000</v>
      </c>
      <c r="AD9" s="9"/>
      <c r="AE9" s="9" t="s">
        <v>106</v>
      </c>
    </row>
    <row r="10" spans="1:31" ht="18.75" thickBot="1" x14ac:dyDescent="0.45">
      <c r="M10" s="13">
        <f>SUM(M9)</f>
        <v>940000000000</v>
      </c>
      <c r="N10" s="5"/>
      <c r="O10" s="13">
        <f>SUM(O9)</f>
        <v>940000000000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13">
        <f>SUM(AA9)</f>
        <v>940000000000</v>
      </c>
      <c r="AC10" s="13">
        <f>SUM(AC9)</f>
        <v>940000000000</v>
      </c>
      <c r="AE10" s="14" t="s">
        <v>106</v>
      </c>
    </row>
    <row r="11" spans="1:31" ht="18.75" thickTop="1" x14ac:dyDescent="0.4"/>
  </sheetData>
  <mergeCells count="22"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Q7:S7"/>
    <mergeCell ref="U7:W7"/>
    <mergeCell ref="A6:I6"/>
    <mergeCell ref="K7:K8"/>
    <mergeCell ref="M7:M8"/>
    <mergeCell ref="O7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31"/>
  <sheetViews>
    <sheetView rightToLeft="1" topLeftCell="A4" workbookViewId="0">
      <selection activeCell="S31" sqref="S31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17.5703125" style="1" bestFit="1" customWidth="1"/>
    <col min="22" max="16384" width="9.140625" style="1"/>
  </cols>
  <sheetData>
    <row r="2" spans="1:22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22" ht="27.75" x14ac:dyDescent="0.4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22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6" spans="1:22" ht="27.75" x14ac:dyDescent="0.4">
      <c r="A6" s="69" t="s">
        <v>107</v>
      </c>
      <c r="C6" s="66" t="s">
        <v>108</v>
      </c>
      <c r="D6" s="66" t="s">
        <v>108</v>
      </c>
      <c r="E6" s="66" t="s">
        <v>108</v>
      </c>
      <c r="F6" s="66" t="s">
        <v>108</v>
      </c>
      <c r="G6" s="66" t="s">
        <v>108</v>
      </c>
      <c r="H6" s="66" t="s">
        <v>108</v>
      </c>
      <c r="I6" s="66" t="s">
        <v>108</v>
      </c>
      <c r="K6" s="66" t="s">
        <v>4</v>
      </c>
      <c r="M6" s="66" t="s">
        <v>5</v>
      </c>
      <c r="N6" s="66" t="s">
        <v>5</v>
      </c>
      <c r="O6" s="66" t="s">
        <v>5</v>
      </c>
      <c r="Q6" s="66" t="s">
        <v>6</v>
      </c>
      <c r="R6" s="66" t="s">
        <v>6</v>
      </c>
      <c r="S6" s="66" t="s">
        <v>6</v>
      </c>
    </row>
    <row r="7" spans="1:22" ht="27.75" x14ac:dyDescent="0.4">
      <c r="A7" s="66" t="s">
        <v>107</v>
      </c>
      <c r="C7" s="68" t="s">
        <v>109</v>
      </c>
      <c r="E7" s="68" t="s">
        <v>110</v>
      </c>
      <c r="G7" s="68" t="s">
        <v>111</v>
      </c>
      <c r="I7" s="68" t="s">
        <v>37</v>
      </c>
      <c r="K7" s="68" t="s">
        <v>112</v>
      </c>
      <c r="M7" s="68" t="s">
        <v>113</v>
      </c>
      <c r="O7" s="68" t="s">
        <v>114</v>
      </c>
      <c r="Q7" s="68" t="s">
        <v>112</v>
      </c>
      <c r="S7" s="68" t="s">
        <v>103</v>
      </c>
    </row>
    <row r="8" spans="1:22" ht="18.75" x14ac:dyDescent="0.45">
      <c r="A8" s="2" t="s">
        <v>115</v>
      </c>
      <c r="C8" s="1" t="s">
        <v>116</v>
      </c>
      <c r="E8" s="1" t="s">
        <v>117</v>
      </c>
      <c r="G8" s="9" t="s">
        <v>118</v>
      </c>
      <c r="H8" s="9"/>
      <c r="I8" s="9">
        <v>0</v>
      </c>
      <c r="J8" s="9"/>
      <c r="K8" s="8">
        <v>755404</v>
      </c>
      <c r="L8" s="9"/>
      <c r="M8" s="8">
        <v>175662080982</v>
      </c>
      <c r="N8" s="9"/>
      <c r="O8" s="8">
        <v>175660250000</v>
      </c>
      <c r="P8" s="9"/>
      <c r="Q8" s="8">
        <v>2586386</v>
      </c>
      <c r="R8" s="9"/>
      <c r="S8" s="32">
        <f>Q8/S31</f>
        <v>1.3742621142590707E-7</v>
      </c>
      <c r="U8" s="29"/>
    </row>
    <row r="9" spans="1:22" ht="18.75" x14ac:dyDescent="0.45">
      <c r="A9" s="2" t="s">
        <v>119</v>
      </c>
      <c r="C9" s="1" t="s">
        <v>120</v>
      </c>
      <c r="E9" s="1" t="s">
        <v>121</v>
      </c>
      <c r="G9" s="9" t="s">
        <v>122</v>
      </c>
      <c r="H9" s="9"/>
      <c r="I9" s="9">
        <v>0</v>
      </c>
      <c r="J9" s="9"/>
      <c r="K9" s="8">
        <v>28053250</v>
      </c>
      <c r="L9" s="9"/>
      <c r="M9" s="8">
        <v>0</v>
      </c>
      <c r="N9" s="9"/>
      <c r="O9" s="8">
        <v>0</v>
      </c>
      <c r="P9" s="9"/>
      <c r="Q9" s="8">
        <v>28053250</v>
      </c>
      <c r="R9" s="9"/>
      <c r="S9" s="32">
        <f>Q9/S31</f>
        <v>1.4905941594502241E-6</v>
      </c>
    </row>
    <row r="10" spans="1:22" ht="18.75" x14ac:dyDescent="0.45">
      <c r="A10" s="2" t="s">
        <v>123</v>
      </c>
      <c r="C10" s="1" t="s">
        <v>124</v>
      </c>
      <c r="E10" s="1" t="s">
        <v>121</v>
      </c>
      <c r="G10" s="9" t="s">
        <v>118</v>
      </c>
      <c r="H10" s="9"/>
      <c r="I10" s="9">
        <v>0</v>
      </c>
      <c r="J10" s="9"/>
      <c r="K10" s="8">
        <v>26587700</v>
      </c>
      <c r="L10" s="9"/>
      <c r="M10" s="8">
        <v>20160000</v>
      </c>
      <c r="N10" s="9"/>
      <c r="O10" s="8">
        <v>0</v>
      </c>
      <c r="P10" s="9"/>
      <c r="Q10" s="8">
        <v>46747700</v>
      </c>
      <c r="R10" s="9"/>
      <c r="S10" s="32">
        <f>Q10/S31</f>
        <v>2.4839135782032828E-6</v>
      </c>
    </row>
    <row r="11" spans="1:22" ht="18.75" x14ac:dyDescent="0.45">
      <c r="A11" s="2" t="s">
        <v>123</v>
      </c>
      <c r="C11" s="1" t="s">
        <v>125</v>
      </c>
      <c r="E11" s="1" t="s">
        <v>117</v>
      </c>
      <c r="G11" s="9" t="s">
        <v>118</v>
      </c>
      <c r="H11" s="9"/>
      <c r="I11" s="9">
        <v>0</v>
      </c>
      <c r="J11" s="9"/>
      <c r="K11" s="8">
        <v>88830910667</v>
      </c>
      <c r="L11" s="9"/>
      <c r="M11" s="8">
        <v>872004868017</v>
      </c>
      <c r="N11" s="9"/>
      <c r="O11" s="8">
        <v>831650621201</v>
      </c>
      <c r="P11" s="9"/>
      <c r="Q11" s="8">
        <v>129185157483</v>
      </c>
      <c r="R11" s="9"/>
      <c r="S11" s="32">
        <f>Q11/S31</f>
        <v>6.8641829817157451E-3</v>
      </c>
      <c r="U11" s="28"/>
      <c r="V11" s="30"/>
    </row>
    <row r="12" spans="1:22" ht="18.75" x14ac:dyDescent="0.45">
      <c r="A12" s="2" t="s">
        <v>126</v>
      </c>
      <c r="C12" s="1" t="s">
        <v>127</v>
      </c>
      <c r="E12" s="1" t="s">
        <v>117</v>
      </c>
      <c r="G12" s="9" t="s">
        <v>118</v>
      </c>
      <c r="H12" s="9"/>
      <c r="I12" s="9">
        <v>0</v>
      </c>
      <c r="J12" s="9"/>
      <c r="K12" s="8">
        <v>755630</v>
      </c>
      <c r="L12" s="9"/>
      <c r="M12" s="8">
        <v>213051457150</v>
      </c>
      <c r="N12" s="9"/>
      <c r="O12" s="8">
        <v>213049000000</v>
      </c>
      <c r="P12" s="9"/>
      <c r="Q12" s="8">
        <v>3212780</v>
      </c>
      <c r="R12" s="9"/>
      <c r="S12" s="32">
        <f>Q12/S31</f>
        <v>1.7070931544824544E-7</v>
      </c>
    </row>
    <row r="13" spans="1:22" ht="18.75" x14ac:dyDescent="0.45">
      <c r="A13" s="2" t="s">
        <v>128</v>
      </c>
      <c r="C13" s="1" t="s">
        <v>129</v>
      </c>
      <c r="E13" s="1" t="s">
        <v>117</v>
      </c>
      <c r="G13" s="9" t="s">
        <v>118</v>
      </c>
      <c r="H13" s="9"/>
      <c r="I13" s="9">
        <v>0</v>
      </c>
      <c r="J13" s="9"/>
      <c r="K13" s="8">
        <v>1002133</v>
      </c>
      <c r="L13" s="9"/>
      <c r="M13" s="8">
        <v>8511</v>
      </c>
      <c r="N13" s="9"/>
      <c r="O13" s="8">
        <v>0</v>
      </c>
      <c r="P13" s="9"/>
      <c r="Q13" s="8">
        <v>1010644</v>
      </c>
      <c r="R13" s="9"/>
      <c r="S13" s="32">
        <f>Q13/S31</f>
        <v>5.3700018489245003E-8</v>
      </c>
    </row>
    <row r="14" spans="1:22" ht="18.75" x14ac:dyDescent="0.45">
      <c r="A14" s="2" t="s">
        <v>130</v>
      </c>
      <c r="C14" s="1" t="s">
        <v>131</v>
      </c>
      <c r="E14" s="1" t="s">
        <v>117</v>
      </c>
      <c r="G14" s="9" t="s">
        <v>118</v>
      </c>
      <c r="H14" s="9"/>
      <c r="I14" s="9">
        <v>0</v>
      </c>
      <c r="J14" s="9"/>
      <c r="K14" s="8">
        <v>5675373150</v>
      </c>
      <c r="L14" s="9"/>
      <c r="M14" s="8">
        <v>5675293150</v>
      </c>
      <c r="N14" s="9"/>
      <c r="O14" s="8">
        <v>5674623150</v>
      </c>
      <c r="P14" s="9"/>
      <c r="Q14" s="8">
        <v>5676043150</v>
      </c>
      <c r="R14" s="9"/>
      <c r="S14" s="32">
        <f>Q14/S31</f>
        <v>3.015934612986892E-4</v>
      </c>
    </row>
    <row r="15" spans="1:22" ht="18.75" x14ac:dyDescent="0.45">
      <c r="A15" s="2" t="s">
        <v>132</v>
      </c>
      <c r="C15" s="1" t="s">
        <v>133</v>
      </c>
      <c r="E15" s="1" t="s">
        <v>117</v>
      </c>
      <c r="G15" s="9" t="s">
        <v>118</v>
      </c>
      <c r="H15" s="9"/>
      <c r="I15" s="9">
        <v>0</v>
      </c>
      <c r="J15" s="9"/>
      <c r="K15" s="8">
        <v>169850</v>
      </c>
      <c r="L15" s="9"/>
      <c r="M15" s="8">
        <v>0</v>
      </c>
      <c r="N15" s="9"/>
      <c r="O15" s="8">
        <v>0</v>
      </c>
      <c r="P15" s="9"/>
      <c r="Q15" s="8">
        <v>169850</v>
      </c>
      <c r="R15" s="9"/>
      <c r="S15" s="32">
        <f>Q15/S31</f>
        <v>9.0248872406092197E-9</v>
      </c>
    </row>
    <row r="16" spans="1:22" ht="18.75" x14ac:dyDescent="0.45">
      <c r="A16" s="2" t="s">
        <v>130</v>
      </c>
      <c r="C16" s="1" t="s">
        <v>134</v>
      </c>
      <c r="E16" s="1" t="s">
        <v>135</v>
      </c>
      <c r="G16" s="9" t="s">
        <v>118</v>
      </c>
      <c r="H16" s="9"/>
      <c r="I16" s="9">
        <v>20</v>
      </c>
      <c r="J16" s="9"/>
      <c r="K16" s="8">
        <v>334110000000</v>
      </c>
      <c r="L16" s="9"/>
      <c r="M16" s="8">
        <v>0</v>
      </c>
      <c r="N16" s="9"/>
      <c r="O16" s="8">
        <v>0</v>
      </c>
      <c r="P16" s="9"/>
      <c r="Q16" s="8">
        <v>334110000000</v>
      </c>
      <c r="R16" s="9"/>
      <c r="S16" s="32">
        <f>Q16/S31</f>
        <v>1.77527528758313E-2</v>
      </c>
    </row>
    <row r="17" spans="1:19" ht="18.75" x14ac:dyDescent="0.45">
      <c r="A17" s="2" t="s">
        <v>126</v>
      </c>
      <c r="C17" s="1" t="s">
        <v>136</v>
      </c>
      <c r="E17" s="1" t="s">
        <v>135</v>
      </c>
      <c r="G17" s="9" t="s">
        <v>137</v>
      </c>
      <c r="H17" s="9"/>
      <c r="I17" s="9">
        <v>18</v>
      </c>
      <c r="J17" s="9"/>
      <c r="K17" s="8">
        <v>461000000000</v>
      </c>
      <c r="L17" s="9"/>
      <c r="M17" s="8">
        <v>0</v>
      </c>
      <c r="N17" s="9"/>
      <c r="O17" s="8">
        <v>194000000000</v>
      </c>
      <c r="P17" s="9"/>
      <c r="Q17" s="8">
        <v>267000000000</v>
      </c>
      <c r="R17" s="9"/>
      <c r="S17" s="32">
        <f>Q17/S31</f>
        <v>1.4186899577525237E-2</v>
      </c>
    </row>
    <row r="18" spans="1:19" ht="18.75" x14ac:dyDescent="0.45">
      <c r="A18" s="2" t="s">
        <v>126</v>
      </c>
      <c r="C18" s="1" t="s">
        <v>138</v>
      </c>
      <c r="E18" s="1" t="s">
        <v>135</v>
      </c>
      <c r="G18" s="9" t="s">
        <v>139</v>
      </c>
      <c r="H18" s="9"/>
      <c r="I18" s="9">
        <v>19</v>
      </c>
      <c r="J18" s="9"/>
      <c r="K18" s="8">
        <v>140000000000</v>
      </c>
      <c r="L18" s="9"/>
      <c r="M18" s="8">
        <v>0</v>
      </c>
      <c r="N18" s="9"/>
      <c r="O18" s="8">
        <v>0</v>
      </c>
      <c r="P18" s="9"/>
      <c r="Q18" s="8">
        <v>140000000000</v>
      </c>
      <c r="R18" s="9"/>
      <c r="S18" s="32">
        <f>Q18/S31</f>
        <v>7.4388237485151056E-3</v>
      </c>
    </row>
    <row r="19" spans="1:19" ht="18.75" x14ac:dyDescent="0.45">
      <c r="A19" s="2" t="s">
        <v>126</v>
      </c>
      <c r="C19" s="1" t="s">
        <v>140</v>
      </c>
      <c r="E19" s="1" t="s">
        <v>135</v>
      </c>
      <c r="G19" s="9" t="s">
        <v>141</v>
      </c>
      <c r="H19" s="9"/>
      <c r="I19" s="9">
        <v>18</v>
      </c>
      <c r="J19" s="9"/>
      <c r="K19" s="8">
        <v>700000000000</v>
      </c>
      <c r="L19" s="9"/>
      <c r="M19" s="8">
        <v>0</v>
      </c>
      <c r="N19" s="9"/>
      <c r="O19" s="8">
        <v>0</v>
      </c>
      <c r="P19" s="9"/>
      <c r="Q19" s="8">
        <v>700000000000</v>
      </c>
      <c r="R19" s="9"/>
      <c r="S19" s="32">
        <f>Q19/S31</f>
        <v>3.7194118742575527E-2</v>
      </c>
    </row>
    <row r="20" spans="1:19" ht="18.75" x14ac:dyDescent="0.45">
      <c r="A20" s="2" t="s">
        <v>142</v>
      </c>
      <c r="C20" s="1" t="s">
        <v>143</v>
      </c>
      <c r="E20" s="1" t="s">
        <v>117</v>
      </c>
      <c r="G20" s="9" t="s">
        <v>144</v>
      </c>
      <c r="H20" s="9"/>
      <c r="I20" s="9">
        <v>8</v>
      </c>
      <c r="J20" s="9"/>
      <c r="K20" s="8">
        <v>3822582879</v>
      </c>
      <c r="L20" s="9"/>
      <c r="M20" s="8">
        <v>203821922258</v>
      </c>
      <c r="N20" s="9"/>
      <c r="O20" s="8">
        <v>203822012739</v>
      </c>
      <c r="P20" s="9"/>
      <c r="Q20" s="8">
        <v>3822492398</v>
      </c>
      <c r="R20" s="9"/>
      <c r="S20" s="32">
        <f>Q20/S31</f>
        <v>2.0310605163400612E-4</v>
      </c>
    </row>
    <row r="21" spans="1:19" ht="18.75" x14ac:dyDescent="0.45">
      <c r="A21" s="2" t="s">
        <v>142</v>
      </c>
      <c r="C21" s="1" t="s">
        <v>146</v>
      </c>
      <c r="E21" s="1" t="s">
        <v>135</v>
      </c>
      <c r="G21" s="9" t="s">
        <v>144</v>
      </c>
      <c r="H21" s="9"/>
      <c r="I21" s="9">
        <v>20</v>
      </c>
      <c r="J21" s="9"/>
      <c r="K21" s="8">
        <v>250000000000</v>
      </c>
      <c r="L21" s="9"/>
      <c r="M21" s="8">
        <v>0</v>
      </c>
      <c r="N21" s="9"/>
      <c r="O21" s="8">
        <v>0</v>
      </c>
      <c r="P21" s="9"/>
      <c r="Q21" s="8">
        <v>250000000000</v>
      </c>
      <c r="R21" s="9"/>
      <c r="S21" s="32">
        <f>Q21/S31</f>
        <v>1.3283613836634118E-2</v>
      </c>
    </row>
    <row r="22" spans="1:19" ht="18.75" x14ac:dyDescent="0.45">
      <c r="A22" s="2" t="s">
        <v>147</v>
      </c>
      <c r="C22" s="1" t="s">
        <v>148</v>
      </c>
      <c r="E22" s="1" t="s">
        <v>117</v>
      </c>
      <c r="G22" s="9" t="s">
        <v>149</v>
      </c>
      <c r="H22" s="9"/>
      <c r="I22" s="9">
        <v>0</v>
      </c>
      <c r="J22" s="9"/>
      <c r="K22" s="8">
        <v>750000</v>
      </c>
      <c r="L22" s="9"/>
      <c r="M22" s="8">
        <v>83102581712</v>
      </c>
      <c r="N22" s="9"/>
      <c r="O22" s="8">
        <v>83101732877</v>
      </c>
      <c r="P22" s="9"/>
      <c r="Q22" s="8">
        <v>1598835</v>
      </c>
      <c r="R22" s="9"/>
      <c r="S22" s="32">
        <f>Q22/S31</f>
        <v>8.4953226913979631E-8</v>
      </c>
    </row>
    <row r="23" spans="1:19" ht="18.75" x14ac:dyDescent="0.45">
      <c r="A23" s="2" t="s">
        <v>150</v>
      </c>
      <c r="C23" s="1" t="s">
        <v>151</v>
      </c>
      <c r="E23" s="1" t="s">
        <v>117</v>
      </c>
      <c r="G23" s="9" t="s">
        <v>152</v>
      </c>
      <c r="H23" s="9"/>
      <c r="I23" s="9">
        <v>0</v>
      </c>
      <c r="J23" s="9"/>
      <c r="K23" s="8">
        <v>750000</v>
      </c>
      <c r="L23" s="9"/>
      <c r="M23" s="8">
        <v>25479458425</v>
      </c>
      <c r="N23" s="9"/>
      <c r="O23" s="8">
        <v>25478250000</v>
      </c>
      <c r="P23" s="9"/>
      <c r="Q23" s="8">
        <v>1958425</v>
      </c>
      <c r="R23" s="9"/>
      <c r="S23" s="32">
        <f>Q23/S31</f>
        <v>1.0405984571204068E-7</v>
      </c>
    </row>
    <row r="24" spans="1:19" ht="18.75" x14ac:dyDescent="0.45">
      <c r="A24" s="2" t="s">
        <v>147</v>
      </c>
      <c r="C24" s="1" t="s">
        <v>153</v>
      </c>
      <c r="E24" s="1" t="s">
        <v>135</v>
      </c>
      <c r="G24" s="9" t="s">
        <v>154</v>
      </c>
      <c r="H24" s="9"/>
      <c r="I24" s="9">
        <v>21</v>
      </c>
      <c r="J24" s="9"/>
      <c r="K24" s="8">
        <v>1430000000000</v>
      </c>
      <c r="L24" s="9"/>
      <c r="M24" s="8">
        <v>0</v>
      </c>
      <c r="N24" s="9"/>
      <c r="O24" s="8">
        <v>0</v>
      </c>
      <c r="P24" s="9"/>
      <c r="Q24" s="8">
        <v>1430000000000</v>
      </c>
      <c r="R24" s="9"/>
      <c r="S24" s="32">
        <f>Q24/S31</f>
        <v>7.5982271145547148E-2</v>
      </c>
    </row>
    <row r="25" spans="1:19" ht="18.75" x14ac:dyDescent="0.45">
      <c r="A25" s="2" t="s">
        <v>155</v>
      </c>
      <c r="C25" s="1" t="s">
        <v>156</v>
      </c>
      <c r="E25" s="1" t="s">
        <v>135</v>
      </c>
      <c r="G25" s="9" t="s">
        <v>154</v>
      </c>
      <c r="H25" s="9"/>
      <c r="I25" s="9">
        <v>18</v>
      </c>
      <c r="J25" s="9"/>
      <c r="K25" s="8">
        <v>480000000000</v>
      </c>
      <c r="L25" s="9"/>
      <c r="M25" s="8">
        <v>0</v>
      </c>
      <c r="N25" s="9"/>
      <c r="O25" s="8">
        <v>0</v>
      </c>
      <c r="P25" s="9"/>
      <c r="Q25" s="8">
        <v>480000000000</v>
      </c>
      <c r="R25" s="9"/>
      <c r="S25" s="32">
        <f>Q25/S31</f>
        <v>2.5504538566337505E-2</v>
      </c>
    </row>
    <row r="26" spans="1:19" ht="18.75" x14ac:dyDescent="0.45">
      <c r="A26" s="2" t="s">
        <v>147</v>
      </c>
      <c r="C26" s="1" t="s">
        <v>157</v>
      </c>
      <c r="E26" s="1" t="s">
        <v>135</v>
      </c>
      <c r="G26" s="9" t="s">
        <v>158</v>
      </c>
      <c r="H26" s="9"/>
      <c r="I26" s="9">
        <v>21</v>
      </c>
      <c r="J26" s="9"/>
      <c r="K26" s="8">
        <v>1498000000000</v>
      </c>
      <c r="L26" s="9"/>
      <c r="M26" s="8">
        <v>0</v>
      </c>
      <c r="N26" s="9"/>
      <c r="O26" s="8">
        <v>0</v>
      </c>
      <c r="P26" s="9"/>
      <c r="Q26" s="8">
        <v>1498000000000</v>
      </c>
      <c r="R26" s="9"/>
      <c r="S26" s="32">
        <f>Q26/S31</f>
        <v>7.9595414109111626E-2</v>
      </c>
    </row>
    <row r="27" spans="1:19" ht="18.75" x14ac:dyDescent="0.45">
      <c r="A27" s="2" t="s">
        <v>150</v>
      </c>
      <c r="C27" s="1" t="s">
        <v>159</v>
      </c>
      <c r="E27" s="1" t="s">
        <v>135</v>
      </c>
      <c r="G27" s="9" t="s">
        <v>160</v>
      </c>
      <c r="H27" s="9"/>
      <c r="I27" s="9">
        <v>20</v>
      </c>
      <c r="J27" s="9"/>
      <c r="K27" s="8">
        <v>1500000000000</v>
      </c>
      <c r="L27" s="9"/>
      <c r="M27" s="8">
        <v>0</v>
      </c>
      <c r="N27" s="9"/>
      <c r="O27" s="8">
        <v>0</v>
      </c>
      <c r="P27" s="9"/>
      <c r="Q27" s="8">
        <v>1500000000000</v>
      </c>
      <c r="R27" s="9"/>
      <c r="S27" s="32">
        <f>Q27/S31</f>
        <v>7.9701683019804709E-2</v>
      </c>
    </row>
    <row r="28" spans="1:19" ht="18.75" x14ac:dyDescent="0.45">
      <c r="A28" s="2" t="s">
        <v>142</v>
      </c>
      <c r="C28" s="1" t="s">
        <v>161</v>
      </c>
      <c r="E28" s="1" t="s">
        <v>135</v>
      </c>
      <c r="G28" s="9" t="s">
        <v>162</v>
      </c>
      <c r="H28" s="9"/>
      <c r="I28" s="9">
        <v>20</v>
      </c>
      <c r="J28" s="9"/>
      <c r="K28" s="8">
        <v>0</v>
      </c>
      <c r="L28" s="9"/>
      <c r="M28" s="8">
        <v>200000000000</v>
      </c>
      <c r="N28" s="9"/>
      <c r="O28" s="8">
        <v>0</v>
      </c>
      <c r="P28" s="9"/>
      <c r="Q28" s="8">
        <v>200000000000</v>
      </c>
      <c r="R28" s="9"/>
      <c r="S28" s="32">
        <f>Q28/S31</f>
        <v>1.0626891069307294E-2</v>
      </c>
    </row>
    <row r="29" spans="1:19" ht="18.75" thickBot="1" x14ac:dyDescent="0.45">
      <c r="K29" s="10">
        <f>SUM(K8:K28)</f>
        <v>6891497690663</v>
      </c>
      <c r="L29" s="9"/>
      <c r="M29" s="10">
        <f>SUM(M8:M28)</f>
        <v>1778817830205</v>
      </c>
      <c r="N29" s="9"/>
      <c r="O29" s="10">
        <f>SUM(O8:O28)</f>
        <v>1732436489967</v>
      </c>
      <c r="P29" s="9"/>
      <c r="Q29" s="10">
        <f>SUM(Q8:Q28)</f>
        <v>6937879030901</v>
      </c>
      <c r="R29" s="9"/>
      <c r="S29" s="48">
        <f>SUM(S8:S28)</f>
        <v>0.36864042356708088</v>
      </c>
    </row>
    <row r="30" spans="1:19" ht="18.75" thickTop="1" x14ac:dyDescent="0.4"/>
    <row r="31" spans="1:19" x14ac:dyDescent="0.4">
      <c r="S31" s="31">
        <v>18820179739834</v>
      </c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3"/>
  <sheetViews>
    <sheetView rightToLeft="1" topLeftCell="A37" workbookViewId="0">
      <selection activeCell="I68" sqref="I68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27.75" x14ac:dyDescent="0.4">
      <c r="A3" s="63" t="s">
        <v>163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6" spans="1:19" ht="27.75" x14ac:dyDescent="0.4">
      <c r="A6" s="53"/>
      <c r="B6" s="50"/>
      <c r="C6" s="66" t="s">
        <v>164</v>
      </c>
      <c r="D6" s="66"/>
      <c r="E6" s="66"/>
      <c r="F6" s="66"/>
      <c r="G6" s="66"/>
      <c r="I6" s="66" t="s">
        <v>165</v>
      </c>
      <c r="J6" s="66" t="s">
        <v>165</v>
      </c>
      <c r="K6" s="66" t="s">
        <v>165</v>
      </c>
      <c r="L6" s="66" t="s">
        <v>165</v>
      </c>
      <c r="M6" s="66" t="s">
        <v>165</v>
      </c>
      <c r="O6" s="66" t="s">
        <v>166</v>
      </c>
      <c r="P6" s="66" t="s">
        <v>166</v>
      </c>
      <c r="Q6" s="66" t="s">
        <v>166</v>
      </c>
      <c r="R6" s="66" t="s">
        <v>166</v>
      </c>
      <c r="S6" s="66" t="s">
        <v>166</v>
      </c>
    </row>
    <row r="7" spans="1:19" ht="27.75" x14ac:dyDescent="0.4">
      <c r="A7" s="66" t="s">
        <v>167</v>
      </c>
      <c r="C7" s="68" t="s">
        <v>168</v>
      </c>
      <c r="E7" s="68" t="s">
        <v>36</v>
      </c>
      <c r="G7" s="68" t="s">
        <v>37</v>
      </c>
      <c r="I7" s="68" t="s">
        <v>169</v>
      </c>
      <c r="K7" s="68" t="s">
        <v>170</v>
      </c>
      <c r="M7" s="68" t="s">
        <v>171</v>
      </c>
      <c r="O7" s="68" t="s">
        <v>169</v>
      </c>
      <c r="Q7" s="68" t="s">
        <v>170</v>
      </c>
      <c r="S7" s="68" t="s">
        <v>171</v>
      </c>
    </row>
    <row r="8" spans="1:19" ht="18.75" x14ac:dyDescent="0.45">
      <c r="A8" s="2" t="s">
        <v>72</v>
      </c>
      <c r="C8" s="9" t="s">
        <v>258</v>
      </c>
      <c r="D8" s="9"/>
      <c r="E8" s="9" t="s">
        <v>74</v>
      </c>
      <c r="F8" s="9"/>
      <c r="G8" s="8">
        <v>16</v>
      </c>
      <c r="H8" s="9"/>
      <c r="I8" s="15">
        <v>7471999505</v>
      </c>
      <c r="J8" s="15"/>
      <c r="K8" s="15">
        <v>0</v>
      </c>
      <c r="L8" s="15"/>
      <c r="M8" s="15">
        <v>7471999505</v>
      </c>
      <c r="N8" s="15"/>
      <c r="O8" s="15">
        <v>55767237497</v>
      </c>
      <c r="P8" s="15"/>
      <c r="Q8" s="15">
        <v>0</v>
      </c>
      <c r="R8" s="15"/>
      <c r="S8" s="15">
        <v>55767237497</v>
      </c>
    </row>
    <row r="9" spans="1:19" ht="18.75" x14ac:dyDescent="0.45">
      <c r="A9" s="2" t="s">
        <v>78</v>
      </c>
      <c r="C9" s="9" t="s">
        <v>258</v>
      </c>
      <c r="D9" s="9"/>
      <c r="E9" s="9" t="s">
        <v>80</v>
      </c>
      <c r="F9" s="9"/>
      <c r="G9" s="8">
        <v>19</v>
      </c>
      <c r="H9" s="9"/>
      <c r="I9" s="15">
        <v>5342697733</v>
      </c>
      <c r="J9" s="15"/>
      <c r="K9" s="15">
        <v>0</v>
      </c>
      <c r="L9" s="15"/>
      <c r="M9" s="15">
        <v>5342697733</v>
      </c>
      <c r="N9" s="15"/>
      <c r="O9" s="15">
        <v>43069273186</v>
      </c>
      <c r="P9" s="15"/>
      <c r="Q9" s="15">
        <v>0</v>
      </c>
      <c r="R9" s="15"/>
      <c r="S9" s="15">
        <v>43069273186</v>
      </c>
    </row>
    <row r="10" spans="1:19" ht="18.75" x14ac:dyDescent="0.45">
      <c r="A10" s="2" t="s">
        <v>69</v>
      </c>
      <c r="C10" s="9" t="s">
        <v>258</v>
      </c>
      <c r="D10" s="9"/>
      <c r="E10" s="9" t="s">
        <v>71</v>
      </c>
      <c r="F10" s="9"/>
      <c r="G10" s="8">
        <v>17</v>
      </c>
      <c r="H10" s="9"/>
      <c r="I10" s="15">
        <v>1451784207</v>
      </c>
      <c r="J10" s="15"/>
      <c r="K10" s="15">
        <v>0</v>
      </c>
      <c r="L10" s="15"/>
      <c r="M10" s="15">
        <v>1451784207</v>
      </c>
      <c r="N10" s="15"/>
      <c r="O10" s="15">
        <v>11458607232</v>
      </c>
      <c r="P10" s="15"/>
      <c r="Q10" s="15">
        <v>0</v>
      </c>
      <c r="R10" s="15"/>
      <c r="S10" s="15">
        <v>11458607232</v>
      </c>
    </row>
    <row r="11" spans="1:19" ht="18.75" x14ac:dyDescent="0.45">
      <c r="A11" s="2" t="s">
        <v>172</v>
      </c>
      <c r="C11" s="9" t="s">
        <v>258</v>
      </c>
      <c r="D11" s="9"/>
      <c r="E11" s="9" t="s">
        <v>173</v>
      </c>
      <c r="F11" s="9"/>
      <c r="G11" s="8">
        <v>20</v>
      </c>
      <c r="H11" s="9"/>
      <c r="I11" s="15">
        <v>0</v>
      </c>
      <c r="J11" s="15"/>
      <c r="K11" s="15">
        <v>0</v>
      </c>
      <c r="L11" s="15"/>
      <c r="M11" s="15">
        <v>0</v>
      </c>
      <c r="N11" s="15"/>
      <c r="O11" s="15">
        <v>18237259428</v>
      </c>
      <c r="P11" s="15"/>
      <c r="Q11" s="15">
        <v>0</v>
      </c>
      <c r="R11" s="15"/>
      <c r="S11" s="15">
        <v>18237259428</v>
      </c>
    </row>
    <row r="12" spans="1:19" ht="18.75" x14ac:dyDescent="0.45">
      <c r="A12" s="2" t="s">
        <v>58</v>
      </c>
      <c r="C12" s="9" t="s">
        <v>258</v>
      </c>
      <c r="D12" s="9"/>
      <c r="E12" s="9" t="s">
        <v>60</v>
      </c>
      <c r="F12" s="9"/>
      <c r="G12" s="8">
        <v>15</v>
      </c>
      <c r="H12" s="9"/>
      <c r="I12" s="15">
        <v>15906457926</v>
      </c>
      <c r="J12" s="15"/>
      <c r="K12" s="15">
        <v>0</v>
      </c>
      <c r="L12" s="15"/>
      <c r="M12" s="15">
        <v>15906457926</v>
      </c>
      <c r="N12" s="15"/>
      <c r="O12" s="15">
        <v>59660321693</v>
      </c>
      <c r="P12" s="15"/>
      <c r="Q12" s="15">
        <v>0</v>
      </c>
      <c r="R12" s="15"/>
      <c r="S12" s="15">
        <v>59660321693</v>
      </c>
    </row>
    <row r="13" spans="1:19" ht="18.75" x14ac:dyDescent="0.45">
      <c r="A13" s="2" t="s">
        <v>61</v>
      </c>
      <c r="C13" s="9" t="s">
        <v>258</v>
      </c>
      <c r="D13" s="9"/>
      <c r="E13" s="9" t="s">
        <v>62</v>
      </c>
      <c r="F13" s="9"/>
      <c r="G13" s="8">
        <v>15</v>
      </c>
      <c r="H13" s="9"/>
      <c r="I13" s="15">
        <v>15906457926</v>
      </c>
      <c r="J13" s="15"/>
      <c r="K13" s="15">
        <v>0</v>
      </c>
      <c r="L13" s="15"/>
      <c r="M13" s="15">
        <v>15906457926</v>
      </c>
      <c r="N13" s="15"/>
      <c r="O13" s="15">
        <v>44658565253</v>
      </c>
      <c r="P13" s="15"/>
      <c r="Q13" s="15">
        <v>0</v>
      </c>
      <c r="R13" s="15"/>
      <c r="S13" s="15">
        <v>44658565253</v>
      </c>
    </row>
    <row r="14" spans="1:19" ht="18.75" x14ac:dyDescent="0.45">
      <c r="A14" s="2" t="s">
        <v>39</v>
      </c>
      <c r="C14" s="9" t="s">
        <v>258</v>
      </c>
      <c r="D14" s="9"/>
      <c r="E14" s="9" t="s">
        <v>42</v>
      </c>
      <c r="F14" s="9"/>
      <c r="G14" s="8">
        <v>18</v>
      </c>
      <c r="H14" s="9"/>
      <c r="I14" s="15">
        <v>2319885787</v>
      </c>
      <c r="J14" s="15"/>
      <c r="K14" s="15">
        <v>0</v>
      </c>
      <c r="L14" s="15"/>
      <c r="M14" s="15">
        <v>2319885787</v>
      </c>
      <c r="N14" s="15"/>
      <c r="O14" s="15">
        <v>18595273339</v>
      </c>
      <c r="P14" s="15"/>
      <c r="Q14" s="15">
        <v>0</v>
      </c>
      <c r="R14" s="15"/>
      <c r="S14" s="15">
        <v>18595273339</v>
      </c>
    </row>
    <row r="15" spans="1:19" ht="18.75" x14ac:dyDescent="0.45">
      <c r="A15" s="2" t="s">
        <v>87</v>
      </c>
      <c r="C15" s="9" t="s">
        <v>258</v>
      </c>
      <c r="D15" s="9"/>
      <c r="E15" s="9" t="s">
        <v>90</v>
      </c>
      <c r="F15" s="9"/>
      <c r="G15" s="8">
        <v>18</v>
      </c>
      <c r="H15" s="9"/>
      <c r="I15" s="15">
        <v>30560054789</v>
      </c>
      <c r="J15" s="15"/>
      <c r="K15" s="15">
        <v>0</v>
      </c>
      <c r="L15" s="15"/>
      <c r="M15" s="15">
        <v>30560054789</v>
      </c>
      <c r="N15" s="15"/>
      <c r="O15" s="15">
        <v>40418136979</v>
      </c>
      <c r="P15" s="15"/>
      <c r="Q15" s="15">
        <v>0</v>
      </c>
      <c r="R15" s="15"/>
      <c r="S15" s="15">
        <v>40418136979</v>
      </c>
    </row>
    <row r="16" spans="1:19" ht="18.75" x14ac:dyDescent="0.45">
      <c r="A16" s="2" t="s">
        <v>91</v>
      </c>
      <c r="C16" s="9" t="s">
        <v>258</v>
      </c>
      <c r="D16" s="9"/>
      <c r="E16" s="9" t="s">
        <v>93</v>
      </c>
      <c r="F16" s="9"/>
      <c r="G16" s="8">
        <v>18</v>
      </c>
      <c r="H16" s="9"/>
      <c r="I16" s="15">
        <v>30575327156</v>
      </c>
      <c r="J16" s="15"/>
      <c r="K16" s="15">
        <v>0</v>
      </c>
      <c r="L16" s="15"/>
      <c r="M16" s="15">
        <v>30575327156</v>
      </c>
      <c r="N16" s="15"/>
      <c r="O16" s="15">
        <v>80769840296</v>
      </c>
      <c r="P16" s="15"/>
      <c r="Q16" s="15">
        <v>0</v>
      </c>
      <c r="R16" s="15"/>
      <c r="S16" s="15">
        <v>80769840296</v>
      </c>
    </row>
    <row r="17" spans="1:19" ht="18.75" x14ac:dyDescent="0.45">
      <c r="A17" s="2" t="s">
        <v>174</v>
      </c>
      <c r="C17" s="9" t="s">
        <v>258</v>
      </c>
      <c r="D17" s="9"/>
      <c r="E17" s="9" t="s">
        <v>175</v>
      </c>
      <c r="F17" s="9"/>
      <c r="G17" s="8">
        <v>18.5</v>
      </c>
      <c r="H17" s="9"/>
      <c r="I17" s="15">
        <v>0</v>
      </c>
      <c r="J17" s="15"/>
      <c r="K17" s="15">
        <v>0</v>
      </c>
      <c r="L17" s="15"/>
      <c r="M17" s="15">
        <v>0</v>
      </c>
      <c r="N17" s="15"/>
      <c r="O17" s="15">
        <v>938652</v>
      </c>
      <c r="P17" s="15"/>
      <c r="Q17" s="15">
        <v>0</v>
      </c>
      <c r="R17" s="15"/>
      <c r="S17" s="15">
        <v>938652</v>
      </c>
    </row>
    <row r="18" spans="1:19" ht="18.75" x14ac:dyDescent="0.45">
      <c r="A18" s="2" t="s">
        <v>84</v>
      </c>
      <c r="C18" s="9" t="s">
        <v>258</v>
      </c>
      <c r="D18" s="9"/>
      <c r="E18" s="9" t="s">
        <v>86</v>
      </c>
      <c r="F18" s="9"/>
      <c r="G18" s="8">
        <v>18</v>
      </c>
      <c r="H18" s="9"/>
      <c r="I18" s="15">
        <v>12734230</v>
      </c>
      <c r="J18" s="15"/>
      <c r="K18" s="15">
        <v>0</v>
      </c>
      <c r="L18" s="15"/>
      <c r="M18" s="15">
        <v>12734230</v>
      </c>
      <c r="N18" s="15"/>
      <c r="O18" s="15">
        <v>12734230</v>
      </c>
      <c r="P18" s="15"/>
      <c r="Q18" s="15">
        <v>0</v>
      </c>
      <c r="R18" s="15"/>
      <c r="S18" s="15">
        <v>12734230</v>
      </c>
    </row>
    <row r="19" spans="1:19" ht="18.75" x14ac:dyDescent="0.45">
      <c r="A19" s="2" t="s">
        <v>66</v>
      </c>
      <c r="C19" s="9" t="s">
        <v>258</v>
      </c>
      <c r="D19" s="9"/>
      <c r="E19" s="9" t="s">
        <v>68</v>
      </c>
      <c r="F19" s="9"/>
      <c r="G19" s="8">
        <v>15</v>
      </c>
      <c r="H19" s="9"/>
      <c r="I19" s="15">
        <v>13243496</v>
      </c>
      <c r="J19" s="15"/>
      <c r="K19" s="15">
        <v>0</v>
      </c>
      <c r="L19" s="15"/>
      <c r="M19" s="15">
        <v>13243496</v>
      </c>
      <c r="N19" s="15"/>
      <c r="O19" s="15">
        <v>47909167</v>
      </c>
      <c r="P19" s="15"/>
      <c r="Q19" s="15">
        <v>0</v>
      </c>
      <c r="R19" s="15"/>
      <c r="S19" s="15">
        <v>47909167</v>
      </c>
    </row>
    <row r="20" spans="1:19" ht="18.75" x14ac:dyDescent="0.45">
      <c r="A20" s="2" t="s">
        <v>63</v>
      </c>
      <c r="C20" s="9" t="s">
        <v>258</v>
      </c>
      <c r="D20" s="9"/>
      <c r="E20" s="9" t="s">
        <v>65</v>
      </c>
      <c r="F20" s="9"/>
      <c r="G20" s="8">
        <v>17</v>
      </c>
      <c r="H20" s="9"/>
      <c r="I20" s="15">
        <v>22144688622</v>
      </c>
      <c r="J20" s="15"/>
      <c r="K20" s="15">
        <v>0</v>
      </c>
      <c r="L20" s="15"/>
      <c r="M20" s="15">
        <v>22144688622</v>
      </c>
      <c r="N20" s="15"/>
      <c r="O20" s="15">
        <v>150924476306</v>
      </c>
      <c r="P20" s="15"/>
      <c r="Q20" s="15">
        <v>0</v>
      </c>
      <c r="R20" s="15"/>
      <c r="S20" s="15">
        <v>150924476306</v>
      </c>
    </row>
    <row r="21" spans="1:19" ht="18.75" x14ac:dyDescent="0.45">
      <c r="A21" s="2" t="s">
        <v>75</v>
      </c>
      <c r="C21" s="9" t="s">
        <v>258</v>
      </c>
      <c r="D21" s="9"/>
      <c r="E21" s="9" t="s">
        <v>77</v>
      </c>
      <c r="F21" s="9"/>
      <c r="G21" s="8">
        <v>18</v>
      </c>
      <c r="H21" s="9"/>
      <c r="I21" s="15">
        <v>22697557</v>
      </c>
      <c r="J21" s="15"/>
      <c r="K21" s="15">
        <v>0</v>
      </c>
      <c r="L21" s="15"/>
      <c r="M21" s="15">
        <v>22697557</v>
      </c>
      <c r="N21" s="15"/>
      <c r="O21" s="15">
        <v>178874965</v>
      </c>
      <c r="P21" s="15"/>
      <c r="Q21" s="15">
        <v>0</v>
      </c>
      <c r="R21" s="15"/>
      <c r="S21" s="15">
        <v>178874965</v>
      </c>
    </row>
    <row r="22" spans="1:19" ht="18.75" x14ac:dyDescent="0.45">
      <c r="A22" s="2" t="s">
        <v>115</v>
      </c>
      <c r="C22" s="8">
        <v>27</v>
      </c>
      <c r="D22" s="9"/>
      <c r="E22" s="9" t="s">
        <v>258</v>
      </c>
      <c r="F22" s="9"/>
      <c r="G22" s="9">
        <v>0</v>
      </c>
      <c r="H22" s="9"/>
      <c r="I22" s="15">
        <v>5096</v>
      </c>
      <c r="J22" s="15"/>
      <c r="K22" s="15">
        <v>0</v>
      </c>
      <c r="L22" s="15"/>
      <c r="M22" s="15">
        <v>5096</v>
      </c>
      <c r="N22" s="15"/>
      <c r="O22" s="15">
        <v>171095</v>
      </c>
      <c r="P22" s="15"/>
      <c r="Q22" s="15">
        <v>0</v>
      </c>
      <c r="R22" s="15"/>
      <c r="S22" s="15">
        <v>171095</v>
      </c>
    </row>
    <row r="23" spans="1:19" ht="18.75" x14ac:dyDescent="0.45">
      <c r="A23" s="2" t="s">
        <v>123</v>
      </c>
      <c r="C23" s="8">
        <v>30</v>
      </c>
      <c r="D23" s="9"/>
      <c r="E23" s="9" t="s">
        <v>258</v>
      </c>
      <c r="F23" s="9"/>
      <c r="G23" s="9">
        <v>0</v>
      </c>
      <c r="H23" s="9"/>
      <c r="I23" s="15">
        <v>691693</v>
      </c>
      <c r="J23" s="15"/>
      <c r="K23" s="15">
        <v>0</v>
      </c>
      <c r="L23" s="15"/>
      <c r="M23" s="15">
        <v>691693</v>
      </c>
      <c r="N23" s="15"/>
      <c r="O23" s="15">
        <v>43582747</v>
      </c>
      <c r="P23" s="15"/>
      <c r="Q23" s="15">
        <v>0</v>
      </c>
      <c r="R23" s="15"/>
      <c r="S23" s="15">
        <v>43582747</v>
      </c>
    </row>
    <row r="24" spans="1:19" ht="18.75" x14ac:dyDescent="0.45">
      <c r="A24" s="2" t="s">
        <v>126</v>
      </c>
      <c r="C24" s="8">
        <v>31</v>
      </c>
      <c r="D24" s="9"/>
      <c r="E24" s="9" t="s">
        <v>258</v>
      </c>
      <c r="F24" s="9"/>
      <c r="G24" s="9">
        <v>0</v>
      </c>
      <c r="H24" s="9"/>
      <c r="I24" s="15">
        <v>5096</v>
      </c>
      <c r="J24" s="15"/>
      <c r="K24" s="15">
        <v>0</v>
      </c>
      <c r="L24" s="15"/>
      <c r="M24" s="15">
        <v>5096</v>
      </c>
      <c r="N24" s="15"/>
      <c r="O24" s="15">
        <v>11683054</v>
      </c>
      <c r="P24" s="15"/>
      <c r="Q24" s="15">
        <v>0</v>
      </c>
      <c r="R24" s="15"/>
      <c r="S24" s="15">
        <v>11683054</v>
      </c>
    </row>
    <row r="25" spans="1:19" ht="18.75" x14ac:dyDescent="0.45">
      <c r="A25" s="2" t="s">
        <v>126</v>
      </c>
      <c r="C25" s="8">
        <v>31</v>
      </c>
      <c r="D25" s="9"/>
      <c r="E25" s="9" t="s">
        <v>258</v>
      </c>
      <c r="F25" s="9"/>
      <c r="G25" s="9">
        <v>20</v>
      </c>
      <c r="H25" s="9"/>
      <c r="I25" s="15">
        <v>0</v>
      </c>
      <c r="J25" s="15"/>
      <c r="K25" s="15">
        <v>0</v>
      </c>
      <c r="L25" s="15"/>
      <c r="M25" s="15">
        <v>0</v>
      </c>
      <c r="N25" s="15"/>
      <c r="O25" s="15">
        <v>191780832</v>
      </c>
      <c r="P25" s="15"/>
      <c r="Q25" s="15">
        <v>0</v>
      </c>
      <c r="R25" s="15"/>
      <c r="S25" s="15">
        <v>191780832</v>
      </c>
    </row>
    <row r="26" spans="1:19" ht="18.75" x14ac:dyDescent="0.45">
      <c r="A26" s="2" t="s">
        <v>126</v>
      </c>
      <c r="C26" s="8">
        <v>31</v>
      </c>
      <c r="D26" s="9"/>
      <c r="E26" s="9" t="s">
        <v>258</v>
      </c>
      <c r="F26" s="9"/>
      <c r="G26" s="9">
        <v>20</v>
      </c>
      <c r="H26" s="9"/>
      <c r="I26" s="15">
        <v>0</v>
      </c>
      <c r="J26" s="15"/>
      <c r="K26" s="15">
        <v>0</v>
      </c>
      <c r="L26" s="15"/>
      <c r="M26" s="15">
        <v>0</v>
      </c>
      <c r="N26" s="15"/>
      <c r="O26" s="15">
        <v>191780832</v>
      </c>
      <c r="P26" s="15"/>
      <c r="Q26" s="15">
        <v>0</v>
      </c>
      <c r="R26" s="15"/>
      <c r="S26" s="15">
        <v>191780832</v>
      </c>
    </row>
    <row r="27" spans="1:19" ht="18.75" x14ac:dyDescent="0.45">
      <c r="A27" s="2" t="s">
        <v>128</v>
      </c>
      <c r="C27" s="8">
        <v>30</v>
      </c>
      <c r="D27" s="9"/>
      <c r="E27" s="9" t="s">
        <v>258</v>
      </c>
      <c r="F27" s="9"/>
      <c r="G27" s="9">
        <v>0</v>
      </c>
      <c r="H27" s="9"/>
      <c r="I27" s="15">
        <v>8511</v>
      </c>
      <c r="J27" s="15"/>
      <c r="K27" s="15">
        <v>0</v>
      </c>
      <c r="L27" s="15"/>
      <c r="M27" s="15">
        <v>8511</v>
      </c>
      <c r="N27" s="15"/>
      <c r="O27" s="15">
        <v>82409</v>
      </c>
      <c r="P27" s="15"/>
      <c r="Q27" s="15">
        <v>0</v>
      </c>
      <c r="R27" s="15"/>
      <c r="S27" s="15">
        <v>82409</v>
      </c>
    </row>
    <row r="28" spans="1:19" ht="18.75" x14ac:dyDescent="0.45">
      <c r="A28" s="2" t="s">
        <v>130</v>
      </c>
      <c r="C28" s="8">
        <v>30</v>
      </c>
      <c r="D28" s="9"/>
      <c r="E28" s="9" t="s">
        <v>258</v>
      </c>
      <c r="F28" s="9"/>
      <c r="G28" s="9">
        <v>0</v>
      </c>
      <c r="H28" s="9"/>
      <c r="I28" s="15">
        <v>0</v>
      </c>
      <c r="J28" s="15"/>
      <c r="K28" s="15">
        <v>0</v>
      </c>
      <c r="L28" s="15"/>
      <c r="M28" s="15">
        <v>0</v>
      </c>
      <c r="N28" s="15"/>
      <c r="O28" s="15">
        <v>126137</v>
      </c>
      <c r="P28" s="15"/>
      <c r="Q28" s="15">
        <v>0</v>
      </c>
      <c r="R28" s="15"/>
      <c r="S28" s="15">
        <v>126137</v>
      </c>
    </row>
    <row r="29" spans="1:19" ht="18.75" x14ac:dyDescent="0.45">
      <c r="A29" s="2" t="s">
        <v>132</v>
      </c>
      <c r="C29" s="8">
        <v>30</v>
      </c>
      <c r="D29" s="9"/>
      <c r="E29" s="9" t="s">
        <v>258</v>
      </c>
      <c r="F29" s="9"/>
      <c r="G29" s="9">
        <v>0</v>
      </c>
      <c r="H29" s="9"/>
      <c r="I29" s="15">
        <v>0</v>
      </c>
      <c r="J29" s="15"/>
      <c r="K29" s="15">
        <v>0</v>
      </c>
      <c r="L29" s="15"/>
      <c r="M29" s="15">
        <v>0</v>
      </c>
      <c r="N29" s="15"/>
      <c r="O29" s="15">
        <v>9850</v>
      </c>
      <c r="P29" s="15"/>
      <c r="Q29" s="15">
        <v>0</v>
      </c>
      <c r="R29" s="15"/>
      <c r="S29" s="15">
        <v>9850</v>
      </c>
    </row>
    <row r="30" spans="1:19" ht="18.75" x14ac:dyDescent="0.45">
      <c r="A30" s="2" t="s">
        <v>130</v>
      </c>
      <c r="C30" s="8">
        <v>31</v>
      </c>
      <c r="D30" s="9"/>
      <c r="E30" s="9" t="s">
        <v>258</v>
      </c>
      <c r="F30" s="9"/>
      <c r="G30" s="9">
        <v>20</v>
      </c>
      <c r="H30" s="9"/>
      <c r="I30" s="15">
        <v>5675293132</v>
      </c>
      <c r="J30" s="15"/>
      <c r="K30" s="15">
        <v>0</v>
      </c>
      <c r="L30" s="15"/>
      <c r="M30" s="15">
        <v>5675293132</v>
      </c>
      <c r="N30" s="15"/>
      <c r="O30" s="15">
        <v>46990931459</v>
      </c>
      <c r="P30" s="15"/>
      <c r="Q30" s="15">
        <v>0</v>
      </c>
      <c r="R30" s="15"/>
      <c r="S30" s="15">
        <v>46990931459</v>
      </c>
    </row>
    <row r="31" spans="1:19" ht="18.75" x14ac:dyDescent="0.45">
      <c r="A31" s="2" t="s">
        <v>126</v>
      </c>
      <c r="C31" s="8">
        <v>14</v>
      </c>
      <c r="D31" s="9"/>
      <c r="E31" s="9" t="s">
        <v>258</v>
      </c>
      <c r="F31" s="9"/>
      <c r="G31" s="9">
        <v>18</v>
      </c>
      <c r="H31" s="9"/>
      <c r="I31" s="15">
        <v>4368821891</v>
      </c>
      <c r="J31" s="15"/>
      <c r="K31" s="15">
        <v>-11807921</v>
      </c>
      <c r="L31" s="15"/>
      <c r="M31" s="15">
        <v>4380629812</v>
      </c>
      <c r="N31" s="15"/>
      <c r="O31" s="15">
        <v>53020109493</v>
      </c>
      <c r="P31" s="15"/>
      <c r="Q31" s="15">
        <v>16251107</v>
      </c>
      <c r="R31" s="15"/>
      <c r="S31" s="15">
        <v>53003858386</v>
      </c>
    </row>
    <row r="32" spans="1:19" ht="18.75" x14ac:dyDescent="0.45">
      <c r="A32" s="2" t="s">
        <v>155</v>
      </c>
      <c r="C32" s="8">
        <v>5</v>
      </c>
      <c r="D32" s="9"/>
      <c r="E32" s="9" t="s">
        <v>258</v>
      </c>
      <c r="F32" s="9"/>
      <c r="G32" s="9">
        <v>18</v>
      </c>
      <c r="H32" s="9"/>
      <c r="I32" s="15">
        <v>0</v>
      </c>
      <c r="J32" s="15"/>
      <c r="K32" s="15">
        <v>0</v>
      </c>
      <c r="L32" s="15"/>
      <c r="M32" s="15">
        <v>0</v>
      </c>
      <c r="N32" s="15"/>
      <c r="O32" s="15">
        <v>38633424538</v>
      </c>
      <c r="P32" s="15"/>
      <c r="Q32" s="15">
        <v>2635546</v>
      </c>
      <c r="R32" s="15"/>
      <c r="S32" s="15">
        <v>38630788992</v>
      </c>
    </row>
    <row r="33" spans="1:19" ht="18.75" x14ac:dyDescent="0.45">
      <c r="A33" s="2" t="s">
        <v>126</v>
      </c>
      <c r="C33" s="8">
        <v>6</v>
      </c>
      <c r="D33" s="9"/>
      <c r="E33" s="9" t="s">
        <v>258</v>
      </c>
      <c r="F33" s="9"/>
      <c r="G33" s="9">
        <v>19</v>
      </c>
      <c r="H33" s="9"/>
      <c r="I33" s="15">
        <v>2259178072</v>
      </c>
      <c r="J33" s="15"/>
      <c r="K33" s="15">
        <v>0</v>
      </c>
      <c r="L33" s="15"/>
      <c r="M33" s="15">
        <v>2259178072</v>
      </c>
      <c r="N33" s="15"/>
      <c r="O33" s="15">
        <v>17417534168</v>
      </c>
      <c r="P33" s="15"/>
      <c r="Q33" s="15">
        <v>5672656</v>
      </c>
      <c r="R33" s="15"/>
      <c r="S33" s="15">
        <v>17411861512</v>
      </c>
    </row>
    <row r="34" spans="1:19" ht="18.75" x14ac:dyDescent="0.45">
      <c r="A34" s="2" t="s">
        <v>126</v>
      </c>
      <c r="C34" s="8">
        <v>19</v>
      </c>
      <c r="D34" s="9"/>
      <c r="E34" s="9" t="s">
        <v>258</v>
      </c>
      <c r="F34" s="9"/>
      <c r="G34" s="9">
        <v>18</v>
      </c>
      <c r="H34" s="9"/>
      <c r="I34" s="15">
        <v>10701369849</v>
      </c>
      <c r="J34" s="15"/>
      <c r="K34" s="15">
        <v>0</v>
      </c>
      <c r="L34" s="15"/>
      <c r="M34" s="15">
        <v>10701369849</v>
      </c>
      <c r="N34" s="15"/>
      <c r="O34" s="15">
        <v>67621917793</v>
      </c>
      <c r="P34" s="15"/>
      <c r="Q34" s="15">
        <v>41658530</v>
      </c>
      <c r="R34" s="15"/>
      <c r="S34" s="15">
        <v>67580259263</v>
      </c>
    </row>
    <row r="35" spans="1:19" ht="18.75" x14ac:dyDescent="0.45">
      <c r="A35" s="2" t="s">
        <v>142</v>
      </c>
      <c r="C35" s="8">
        <v>28</v>
      </c>
      <c r="D35" s="9"/>
      <c r="E35" s="9" t="s">
        <v>258</v>
      </c>
      <c r="F35" s="9"/>
      <c r="G35" s="9">
        <v>8</v>
      </c>
      <c r="H35" s="9"/>
      <c r="I35" s="15">
        <v>-5808405</v>
      </c>
      <c r="J35" s="15"/>
      <c r="K35" s="15">
        <v>-35456</v>
      </c>
      <c r="L35" s="15"/>
      <c r="M35" s="15">
        <v>-5772949</v>
      </c>
      <c r="N35" s="15"/>
      <c r="O35" s="15">
        <v>2521719</v>
      </c>
      <c r="P35" s="15"/>
      <c r="Q35" s="15">
        <v>15333</v>
      </c>
      <c r="R35" s="15"/>
      <c r="S35" s="15">
        <v>2506386</v>
      </c>
    </row>
    <row r="36" spans="1:19" ht="18.75" x14ac:dyDescent="0.45">
      <c r="A36" s="2" t="s">
        <v>142</v>
      </c>
      <c r="C36" s="8">
        <v>28</v>
      </c>
      <c r="D36" s="9"/>
      <c r="E36" s="9" t="s">
        <v>258</v>
      </c>
      <c r="F36" s="9"/>
      <c r="G36" s="9">
        <v>20</v>
      </c>
      <c r="H36" s="9"/>
      <c r="I36" s="15">
        <v>4246575331</v>
      </c>
      <c r="J36" s="15"/>
      <c r="K36" s="15">
        <v>-6416844</v>
      </c>
      <c r="L36" s="15"/>
      <c r="M36" s="15">
        <v>4252992175</v>
      </c>
      <c r="N36" s="15"/>
      <c r="O36" s="15">
        <v>47424657437</v>
      </c>
      <c r="P36" s="15"/>
      <c r="Q36" s="15">
        <v>2649534</v>
      </c>
      <c r="R36" s="15"/>
      <c r="S36" s="15">
        <v>47422007903</v>
      </c>
    </row>
    <row r="37" spans="1:19" ht="18.75" x14ac:dyDescent="0.45">
      <c r="A37" s="2" t="s">
        <v>147</v>
      </c>
      <c r="C37" s="8">
        <v>11</v>
      </c>
      <c r="D37" s="9"/>
      <c r="E37" s="9" t="s">
        <v>258</v>
      </c>
      <c r="F37" s="9"/>
      <c r="G37" s="9">
        <v>22</v>
      </c>
      <c r="H37" s="9"/>
      <c r="I37" s="15">
        <v>0</v>
      </c>
      <c r="J37" s="15"/>
      <c r="K37" s="15">
        <v>0</v>
      </c>
      <c r="L37" s="15"/>
      <c r="M37" s="15">
        <v>0</v>
      </c>
      <c r="N37" s="15"/>
      <c r="O37" s="15">
        <v>1133150684</v>
      </c>
      <c r="P37" s="15"/>
      <c r="Q37" s="15">
        <v>0</v>
      </c>
      <c r="R37" s="15"/>
      <c r="S37" s="15">
        <v>1133150684</v>
      </c>
    </row>
    <row r="38" spans="1:19" ht="18.75" x14ac:dyDescent="0.45">
      <c r="A38" s="2" t="s">
        <v>147</v>
      </c>
      <c r="C38" s="8">
        <v>11</v>
      </c>
      <c r="D38" s="9"/>
      <c r="E38" s="9" t="s">
        <v>258</v>
      </c>
      <c r="F38" s="9"/>
      <c r="G38" s="9">
        <v>0</v>
      </c>
      <c r="H38" s="9"/>
      <c r="I38" s="15">
        <v>6369</v>
      </c>
      <c r="J38" s="15"/>
      <c r="K38" s="15">
        <v>0</v>
      </c>
      <c r="L38" s="15"/>
      <c r="M38" s="15">
        <v>6369</v>
      </c>
      <c r="N38" s="15"/>
      <c r="O38" s="15">
        <v>12738</v>
      </c>
      <c r="P38" s="15"/>
      <c r="Q38" s="15">
        <v>0</v>
      </c>
      <c r="R38" s="15"/>
      <c r="S38" s="15">
        <v>12738</v>
      </c>
    </row>
    <row r="39" spans="1:19" ht="18.75" x14ac:dyDescent="0.45">
      <c r="A39" s="2" t="s">
        <v>150</v>
      </c>
      <c r="C39" s="8">
        <v>6</v>
      </c>
      <c r="D39" s="9"/>
      <c r="E39" s="9" t="s">
        <v>258</v>
      </c>
      <c r="F39" s="9"/>
      <c r="G39" s="9">
        <v>0</v>
      </c>
      <c r="H39" s="9"/>
      <c r="I39" s="15">
        <v>6370</v>
      </c>
      <c r="J39" s="15"/>
      <c r="K39" s="15">
        <v>0</v>
      </c>
      <c r="L39" s="15"/>
      <c r="M39" s="15">
        <v>6370</v>
      </c>
      <c r="N39" s="15"/>
      <c r="O39" s="15">
        <v>6370</v>
      </c>
      <c r="P39" s="15"/>
      <c r="Q39" s="15">
        <v>0</v>
      </c>
      <c r="R39" s="15"/>
      <c r="S39" s="15">
        <v>6370</v>
      </c>
    </row>
    <row r="40" spans="1:19" ht="18.75" x14ac:dyDescent="0.45">
      <c r="A40" s="2" t="s">
        <v>150</v>
      </c>
      <c r="C40" s="8">
        <v>7</v>
      </c>
      <c r="D40" s="9"/>
      <c r="E40" s="9" t="s">
        <v>258</v>
      </c>
      <c r="F40" s="9"/>
      <c r="G40" s="9">
        <v>20</v>
      </c>
      <c r="H40" s="9"/>
      <c r="I40" s="15">
        <v>0</v>
      </c>
      <c r="J40" s="15"/>
      <c r="K40" s="15">
        <v>0</v>
      </c>
      <c r="L40" s="15"/>
      <c r="M40" s="15">
        <v>0</v>
      </c>
      <c r="N40" s="15"/>
      <c r="O40" s="15">
        <v>38904109589</v>
      </c>
      <c r="P40" s="15"/>
      <c r="Q40" s="15">
        <v>0</v>
      </c>
      <c r="R40" s="15"/>
      <c r="S40" s="15">
        <v>38904109589</v>
      </c>
    </row>
    <row r="41" spans="1:19" ht="18.75" x14ac:dyDescent="0.45">
      <c r="A41" s="2" t="s">
        <v>150</v>
      </c>
      <c r="C41" s="8">
        <v>9</v>
      </c>
      <c r="D41" s="9"/>
      <c r="E41" s="9" t="s">
        <v>258</v>
      </c>
      <c r="F41" s="9"/>
      <c r="G41" s="9">
        <v>20</v>
      </c>
      <c r="H41" s="9"/>
      <c r="I41" s="15">
        <v>0</v>
      </c>
      <c r="J41" s="15"/>
      <c r="K41" s="15">
        <v>0</v>
      </c>
      <c r="L41" s="15"/>
      <c r="M41" s="15">
        <v>0</v>
      </c>
      <c r="N41" s="15"/>
      <c r="O41" s="15">
        <v>20794520547</v>
      </c>
      <c r="P41" s="15"/>
      <c r="Q41" s="15">
        <v>0</v>
      </c>
      <c r="R41" s="15"/>
      <c r="S41" s="15">
        <v>20794520547</v>
      </c>
    </row>
    <row r="42" spans="1:19" ht="18.75" x14ac:dyDescent="0.45">
      <c r="A42" s="2" t="s">
        <v>147</v>
      </c>
      <c r="C42" s="8">
        <v>5</v>
      </c>
      <c r="D42" s="9"/>
      <c r="E42" s="9" t="s">
        <v>258</v>
      </c>
      <c r="F42" s="9"/>
      <c r="G42" s="9">
        <v>21</v>
      </c>
      <c r="H42" s="9"/>
      <c r="I42" s="15">
        <v>25504931506</v>
      </c>
      <c r="J42" s="15"/>
      <c r="K42" s="15">
        <v>-31486266</v>
      </c>
      <c r="L42" s="15"/>
      <c r="M42" s="15">
        <v>25536417772</v>
      </c>
      <c r="N42" s="15"/>
      <c r="O42" s="15">
        <v>125861917768</v>
      </c>
      <c r="P42" s="15"/>
      <c r="Q42" s="15">
        <v>59374777</v>
      </c>
      <c r="R42" s="15"/>
      <c r="S42" s="15">
        <v>125802542991</v>
      </c>
    </row>
    <row r="43" spans="1:19" ht="18.75" x14ac:dyDescent="0.45">
      <c r="A43" s="2" t="s">
        <v>155</v>
      </c>
      <c r="C43" s="8">
        <v>31</v>
      </c>
      <c r="D43" s="9"/>
      <c r="E43" s="9" t="s">
        <v>258</v>
      </c>
      <c r="F43" s="9"/>
      <c r="G43" s="9">
        <v>18</v>
      </c>
      <c r="H43" s="9"/>
      <c r="I43" s="15">
        <v>7338082168</v>
      </c>
      <c r="J43" s="15"/>
      <c r="K43" s="15">
        <v>0</v>
      </c>
      <c r="L43" s="15"/>
      <c r="M43" s="15">
        <v>7338082168</v>
      </c>
      <c r="N43" s="15"/>
      <c r="O43" s="15">
        <v>20593972536</v>
      </c>
      <c r="P43" s="15"/>
      <c r="Q43" s="15">
        <v>0</v>
      </c>
      <c r="R43" s="15"/>
      <c r="S43" s="15">
        <v>20593972536</v>
      </c>
    </row>
    <row r="44" spans="1:19" ht="18.75" x14ac:dyDescent="0.45">
      <c r="A44" s="2" t="s">
        <v>147</v>
      </c>
      <c r="C44" s="8">
        <v>13</v>
      </c>
      <c r="D44" s="9"/>
      <c r="E44" s="9" t="s">
        <v>258</v>
      </c>
      <c r="F44" s="9"/>
      <c r="G44" s="9">
        <v>21</v>
      </c>
      <c r="H44" s="9"/>
      <c r="I44" s="15">
        <v>26717753403</v>
      </c>
      <c r="J44" s="15"/>
      <c r="K44" s="15">
        <v>-17367103</v>
      </c>
      <c r="L44" s="15"/>
      <c r="M44" s="15">
        <v>26735120506</v>
      </c>
      <c r="N44" s="15"/>
      <c r="O44" s="15">
        <v>68949041040</v>
      </c>
      <c r="P44" s="15"/>
      <c r="Q44" s="15">
        <v>126140014</v>
      </c>
      <c r="R44" s="15"/>
      <c r="S44" s="15">
        <v>68822901026</v>
      </c>
    </row>
    <row r="45" spans="1:19" ht="18.75" x14ac:dyDescent="0.45">
      <c r="A45" s="2" t="s">
        <v>150</v>
      </c>
      <c r="C45" s="8">
        <v>3</v>
      </c>
      <c r="D45" s="9"/>
      <c r="E45" s="9" t="s">
        <v>258</v>
      </c>
      <c r="F45" s="9"/>
      <c r="G45" s="9">
        <v>20</v>
      </c>
      <c r="H45" s="9"/>
      <c r="I45" s="15">
        <v>25479452048</v>
      </c>
      <c r="J45" s="15"/>
      <c r="K45" s="15">
        <v>0</v>
      </c>
      <c r="L45" s="15"/>
      <c r="M45" s="15">
        <v>25479452048</v>
      </c>
      <c r="N45" s="15"/>
      <c r="O45" s="15">
        <v>48493150672</v>
      </c>
      <c r="P45" s="15"/>
      <c r="Q45" s="15">
        <v>37768652</v>
      </c>
      <c r="R45" s="15"/>
      <c r="S45" s="15">
        <v>48455382020</v>
      </c>
    </row>
    <row r="46" spans="1:19" ht="18.75" x14ac:dyDescent="0.45">
      <c r="A46" s="2" t="s">
        <v>142</v>
      </c>
      <c r="C46" s="8">
        <v>13</v>
      </c>
      <c r="D46" s="9"/>
      <c r="E46" s="9" t="s">
        <v>258</v>
      </c>
      <c r="F46" s="9"/>
      <c r="G46" s="9">
        <v>20</v>
      </c>
      <c r="H46" s="9"/>
      <c r="I46" s="15">
        <v>1972602738</v>
      </c>
      <c r="J46" s="15"/>
      <c r="K46" s="15">
        <v>13952032</v>
      </c>
      <c r="L46" s="15"/>
      <c r="M46" s="15">
        <v>1958650706</v>
      </c>
      <c r="N46" s="15"/>
      <c r="O46" s="15">
        <v>1972602738</v>
      </c>
      <c r="P46" s="15"/>
      <c r="Q46" s="15">
        <v>13952032</v>
      </c>
      <c r="R46" s="15"/>
      <c r="S46" s="15">
        <v>1958650706</v>
      </c>
    </row>
    <row r="47" spans="1:19" ht="18.75" thickBot="1" x14ac:dyDescent="0.45">
      <c r="I47" s="16">
        <f>SUM(I8:I46)</f>
        <v>245987003802</v>
      </c>
      <c r="J47" s="17"/>
      <c r="K47" s="16">
        <f>SUM(K8:K46)</f>
        <v>-53161558</v>
      </c>
      <c r="L47" s="17"/>
      <c r="M47" s="16">
        <f>SUM(M8:M46)</f>
        <v>246040165360</v>
      </c>
      <c r="N47" s="17"/>
      <c r="O47" s="19">
        <f>SUM(O8:O46)</f>
        <v>1122052246468</v>
      </c>
      <c r="P47" s="20"/>
      <c r="Q47" s="19">
        <f>SUM(Q8:Q46)</f>
        <v>306118181</v>
      </c>
      <c r="R47" s="17"/>
      <c r="S47" s="16">
        <f>SUM(S8:S46)</f>
        <v>1121746128287</v>
      </c>
    </row>
    <row r="48" spans="1:19" ht="18.75" thickTop="1" x14ac:dyDescent="0.4"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5:19" x14ac:dyDescent="0.4">
      <c r="Q49" s="3"/>
    </row>
    <row r="50" spans="15:19" x14ac:dyDescent="0.4">
      <c r="O50" s="33"/>
      <c r="S50" s="33"/>
    </row>
    <row r="51" spans="15:19" x14ac:dyDescent="0.4">
      <c r="O51" s="11"/>
      <c r="S51" s="11"/>
    </row>
    <row r="52" spans="15:19" x14ac:dyDescent="0.4">
      <c r="O52" s="11"/>
      <c r="S52" s="11"/>
    </row>
    <row r="53" spans="15:19" x14ac:dyDescent="0.4">
      <c r="O53" s="33"/>
      <c r="S53" s="33"/>
    </row>
  </sheetData>
  <mergeCells count="16">
    <mergeCell ref="C6:G6"/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topLeftCell="B1" workbookViewId="0">
      <selection activeCell="A6" sqref="A6:A7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27.75" x14ac:dyDescent="0.4">
      <c r="A3" s="63" t="s">
        <v>163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6" spans="1:19" ht="27.75" x14ac:dyDescent="0.4">
      <c r="A6" s="69" t="s">
        <v>3</v>
      </c>
      <c r="C6" s="66" t="s">
        <v>176</v>
      </c>
      <c r="D6" s="66" t="s">
        <v>176</v>
      </c>
      <c r="E6" s="66" t="s">
        <v>176</v>
      </c>
      <c r="F6" s="66" t="s">
        <v>176</v>
      </c>
      <c r="G6" s="66" t="s">
        <v>176</v>
      </c>
      <c r="I6" s="66" t="s">
        <v>165</v>
      </c>
      <c r="J6" s="66" t="s">
        <v>165</v>
      </c>
      <c r="K6" s="66" t="s">
        <v>165</v>
      </c>
      <c r="L6" s="66" t="s">
        <v>165</v>
      </c>
      <c r="M6" s="66" t="s">
        <v>165</v>
      </c>
      <c r="O6" s="66" t="s">
        <v>166</v>
      </c>
      <c r="P6" s="66" t="s">
        <v>166</v>
      </c>
      <c r="Q6" s="66" t="s">
        <v>166</v>
      </c>
      <c r="R6" s="66" t="s">
        <v>166</v>
      </c>
      <c r="S6" s="66" t="s">
        <v>166</v>
      </c>
    </row>
    <row r="7" spans="1:19" ht="78" customHeight="1" x14ac:dyDescent="0.4">
      <c r="A7" s="66" t="s">
        <v>3</v>
      </c>
      <c r="C7" s="68" t="s">
        <v>177</v>
      </c>
      <c r="E7" s="75" t="s">
        <v>256</v>
      </c>
      <c r="G7" s="68" t="s">
        <v>178</v>
      </c>
      <c r="I7" s="68" t="s">
        <v>179</v>
      </c>
      <c r="K7" s="68" t="s">
        <v>170</v>
      </c>
      <c r="M7" s="68" t="s">
        <v>180</v>
      </c>
      <c r="O7" s="68" t="s">
        <v>179</v>
      </c>
      <c r="Q7" s="68" t="s">
        <v>170</v>
      </c>
      <c r="S7" s="68" t="s">
        <v>180</v>
      </c>
    </row>
    <row r="8" spans="1:19" ht="18.75" x14ac:dyDescent="0.45">
      <c r="A8" s="2" t="s">
        <v>181</v>
      </c>
      <c r="C8" s="9" t="s">
        <v>182</v>
      </c>
      <c r="D8" s="9"/>
      <c r="E8" s="8">
        <v>1389403</v>
      </c>
      <c r="F8" s="9"/>
      <c r="G8" s="8">
        <v>350</v>
      </c>
      <c r="H8" s="9"/>
      <c r="I8" s="8">
        <v>0</v>
      </c>
      <c r="J8" s="9"/>
      <c r="K8" s="8">
        <v>0</v>
      </c>
      <c r="L8" s="9"/>
      <c r="M8" s="8">
        <v>0</v>
      </c>
      <c r="N8" s="9"/>
      <c r="O8" s="8">
        <v>486291050</v>
      </c>
      <c r="P8" s="9"/>
      <c r="Q8" s="8">
        <v>30880573</v>
      </c>
      <c r="R8" s="9"/>
      <c r="S8" s="8">
        <v>455410477</v>
      </c>
    </row>
    <row r="9" spans="1:19" ht="18.75" x14ac:dyDescent="0.45">
      <c r="A9" s="2" t="s">
        <v>17</v>
      </c>
      <c r="C9" s="9" t="s">
        <v>183</v>
      </c>
      <c r="D9" s="9"/>
      <c r="E9" s="8">
        <v>1</v>
      </c>
      <c r="F9" s="9"/>
      <c r="G9" s="8">
        <v>125</v>
      </c>
      <c r="H9" s="9"/>
      <c r="I9" s="8">
        <v>0</v>
      </c>
      <c r="J9" s="9"/>
      <c r="K9" s="8">
        <v>0</v>
      </c>
      <c r="L9" s="9"/>
      <c r="M9" s="8">
        <v>0</v>
      </c>
      <c r="N9" s="9"/>
      <c r="O9" s="8">
        <v>125</v>
      </c>
      <c r="P9" s="9"/>
      <c r="Q9" s="8">
        <v>15</v>
      </c>
      <c r="R9" s="9"/>
      <c r="S9" s="8">
        <v>110</v>
      </c>
    </row>
    <row r="10" spans="1:19" ht="18.75" x14ac:dyDescent="0.45">
      <c r="A10" s="2" t="s">
        <v>21</v>
      </c>
      <c r="C10" s="9" t="s">
        <v>184</v>
      </c>
      <c r="D10" s="9"/>
      <c r="E10" s="8">
        <v>1500000</v>
      </c>
      <c r="F10" s="9"/>
      <c r="G10" s="8">
        <v>800</v>
      </c>
      <c r="H10" s="9"/>
      <c r="I10" s="8">
        <v>0</v>
      </c>
      <c r="J10" s="9"/>
      <c r="K10" s="8">
        <v>0</v>
      </c>
      <c r="L10" s="9"/>
      <c r="M10" s="8">
        <v>0</v>
      </c>
      <c r="N10" s="9"/>
      <c r="O10" s="8">
        <v>1200000000</v>
      </c>
      <c r="P10" s="9"/>
      <c r="Q10" s="8">
        <v>0</v>
      </c>
      <c r="R10" s="9"/>
      <c r="S10" s="8">
        <v>1200000000</v>
      </c>
    </row>
    <row r="11" spans="1:19" ht="18.75" x14ac:dyDescent="0.45">
      <c r="A11" s="2" t="s">
        <v>185</v>
      </c>
      <c r="C11" s="9" t="s">
        <v>154</v>
      </c>
      <c r="D11" s="9"/>
      <c r="E11" s="8">
        <v>200000</v>
      </c>
      <c r="F11" s="9"/>
      <c r="G11" s="8">
        <v>1320</v>
      </c>
      <c r="H11" s="9"/>
      <c r="I11" s="8">
        <v>0</v>
      </c>
      <c r="J11" s="9"/>
      <c r="K11" s="8">
        <v>0</v>
      </c>
      <c r="L11" s="9"/>
      <c r="M11" s="8">
        <v>0</v>
      </c>
      <c r="N11" s="9"/>
      <c r="O11" s="8">
        <v>264000000</v>
      </c>
      <c r="P11" s="9"/>
      <c r="Q11" s="8">
        <v>20359039</v>
      </c>
      <c r="R11" s="9"/>
      <c r="S11" s="8">
        <v>243640961</v>
      </c>
    </row>
    <row r="12" spans="1:19" ht="18.75" x14ac:dyDescent="0.45">
      <c r="A12" s="2" t="s">
        <v>15</v>
      </c>
      <c r="C12" s="9" t="s">
        <v>186</v>
      </c>
      <c r="D12" s="9"/>
      <c r="E12" s="8">
        <v>735148</v>
      </c>
      <c r="F12" s="9"/>
      <c r="G12" s="8">
        <v>300</v>
      </c>
      <c r="H12" s="9"/>
      <c r="I12" s="8">
        <v>0</v>
      </c>
      <c r="J12" s="9"/>
      <c r="K12" s="8">
        <v>0</v>
      </c>
      <c r="L12" s="9"/>
      <c r="M12" s="8">
        <v>0</v>
      </c>
      <c r="N12" s="9"/>
      <c r="O12" s="8">
        <v>220544400</v>
      </c>
      <c r="P12" s="9"/>
      <c r="Q12" s="8">
        <v>10912353</v>
      </c>
      <c r="R12" s="9"/>
      <c r="S12" s="8">
        <v>209632047</v>
      </c>
    </row>
    <row r="13" spans="1:19" ht="18.75" x14ac:dyDescent="0.45">
      <c r="A13" s="2" t="s">
        <v>187</v>
      </c>
      <c r="C13" s="9" t="s">
        <v>188</v>
      </c>
      <c r="D13" s="9"/>
      <c r="E13" s="8">
        <v>456117</v>
      </c>
      <c r="F13" s="9"/>
      <c r="G13" s="8">
        <v>1680</v>
      </c>
      <c r="H13" s="9"/>
      <c r="I13" s="8">
        <v>0</v>
      </c>
      <c r="J13" s="9"/>
      <c r="K13" s="8">
        <v>0</v>
      </c>
      <c r="L13" s="9"/>
      <c r="M13" s="8">
        <v>0</v>
      </c>
      <c r="N13" s="9"/>
      <c r="O13" s="8">
        <v>766276560</v>
      </c>
      <c r="P13" s="9"/>
      <c r="Q13" s="8">
        <v>65296749</v>
      </c>
      <c r="R13" s="9"/>
      <c r="S13" s="8">
        <v>700979811</v>
      </c>
    </row>
    <row r="14" spans="1:19" ht="18.75" x14ac:dyDescent="0.45">
      <c r="A14" s="2" t="s">
        <v>16</v>
      </c>
      <c r="C14" s="9" t="s">
        <v>189</v>
      </c>
      <c r="D14" s="9"/>
      <c r="E14" s="8">
        <v>13766</v>
      </c>
      <c r="F14" s="9"/>
      <c r="G14" s="8">
        <v>3000</v>
      </c>
      <c r="H14" s="9"/>
      <c r="I14" s="8">
        <v>0</v>
      </c>
      <c r="J14" s="9"/>
      <c r="K14" s="8">
        <v>0</v>
      </c>
      <c r="L14" s="9"/>
      <c r="M14" s="8">
        <v>0</v>
      </c>
      <c r="N14" s="9"/>
      <c r="O14" s="8">
        <v>41298000</v>
      </c>
      <c r="P14" s="9"/>
      <c r="Q14" s="8">
        <v>0</v>
      </c>
      <c r="R14" s="9"/>
      <c r="S14" s="8">
        <v>41298000</v>
      </c>
    </row>
    <row r="15" spans="1:19" ht="18.75" x14ac:dyDescent="0.45">
      <c r="A15" s="2" t="s">
        <v>190</v>
      </c>
      <c r="C15" s="9" t="s">
        <v>191</v>
      </c>
      <c r="D15" s="9"/>
      <c r="E15" s="8">
        <v>1294</v>
      </c>
      <c r="F15" s="9"/>
      <c r="G15" s="8">
        <v>2000</v>
      </c>
      <c r="H15" s="9"/>
      <c r="I15" s="8">
        <v>0</v>
      </c>
      <c r="J15" s="9"/>
      <c r="K15" s="8">
        <v>0</v>
      </c>
      <c r="L15" s="9"/>
      <c r="M15" s="8">
        <v>0</v>
      </c>
      <c r="N15" s="9"/>
      <c r="O15" s="8">
        <v>2588000</v>
      </c>
      <c r="P15" s="9"/>
      <c r="Q15" s="8">
        <v>0</v>
      </c>
      <c r="R15" s="9"/>
      <c r="S15" s="8">
        <v>2588000</v>
      </c>
    </row>
    <row r="16" spans="1:19" ht="18.75" x14ac:dyDescent="0.45">
      <c r="A16" s="2" t="s">
        <v>192</v>
      </c>
      <c r="C16" s="9" t="s">
        <v>193</v>
      </c>
      <c r="D16" s="9"/>
      <c r="E16" s="8">
        <v>4300</v>
      </c>
      <c r="F16" s="9"/>
      <c r="G16" s="8">
        <v>110</v>
      </c>
      <c r="H16" s="9"/>
      <c r="I16" s="8">
        <v>0</v>
      </c>
      <c r="J16" s="9"/>
      <c r="K16" s="8">
        <v>0</v>
      </c>
      <c r="L16" s="9"/>
      <c r="M16" s="8">
        <v>0</v>
      </c>
      <c r="N16" s="9"/>
      <c r="O16" s="8">
        <v>473000</v>
      </c>
      <c r="P16" s="9"/>
      <c r="Q16" s="8">
        <v>10145</v>
      </c>
      <c r="R16" s="9"/>
      <c r="S16" s="8">
        <v>462855</v>
      </c>
    </row>
    <row r="17" spans="1:19" ht="18.75" x14ac:dyDescent="0.45">
      <c r="A17" s="2" t="s">
        <v>194</v>
      </c>
      <c r="C17" s="9" t="s">
        <v>195</v>
      </c>
      <c r="D17" s="9"/>
      <c r="E17" s="8">
        <v>24768</v>
      </c>
      <c r="F17" s="9"/>
      <c r="G17" s="8">
        <v>165</v>
      </c>
      <c r="H17" s="9"/>
      <c r="I17" s="8">
        <v>0</v>
      </c>
      <c r="J17" s="9"/>
      <c r="K17" s="8">
        <v>0</v>
      </c>
      <c r="L17" s="9"/>
      <c r="M17" s="8">
        <v>0</v>
      </c>
      <c r="N17" s="9"/>
      <c r="O17" s="8">
        <v>4086720</v>
      </c>
      <c r="P17" s="9"/>
      <c r="Q17" s="8">
        <v>166476</v>
      </c>
      <c r="R17" s="9"/>
      <c r="S17" s="8">
        <v>3920244</v>
      </c>
    </row>
    <row r="18" spans="1:19" ht="18.75" thickBot="1" x14ac:dyDescent="0.45">
      <c r="O18" s="13">
        <f>SUM(O8:O17)</f>
        <v>2985557855</v>
      </c>
      <c r="P18" s="5"/>
      <c r="Q18" s="13">
        <f>SUM(Q8:Q17)</f>
        <v>127625350</v>
      </c>
      <c r="R18" s="5"/>
      <c r="S18" s="13">
        <f>SUM(S8:S17)</f>
        <v>2857932505</v>
      </c>
    </row>
    <row r="19" spans="1:19" ht="18.75" thickTop="1" x14ac:dyDescent="0.4"/>
    <row r="21" spans="1:19" x14ac:dyDescent="0.4">
      <c r="O21" s="3"/>
      <c r="Q21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33"/>
  <sheetViews>
    <sheetView rightToLeft="1" view="pageBreakPreview" topLeftCell="A10" zoomScale="60" zoomScaleNormal="100" workbookViewId="0">
      <selection activeCell="G12" sqref="G12"/>
    </sheetView>
  </sheetViews>
  <sheetFormatPr defaultRowHeight="18" x14ac:dyDescent="0.4"/>
  <cols>
    <col min="1" max="1" width="44.5703125" style="1" customWidth="1"/>
    <col min="2" max="2" width="1" style="1" customWidth="1"/>
    <col min="3" max="3" width="12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27.5703125" style="1" bestFit="1" customWidth="1"/>
    <col min="8" max="8" width="1" style="1" customWidth="1"/>
    <col min="9" max="9" width="23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7.5703125" style="1" bestFit="1" customWidth="1"/>
    <col min="14" max="14" width="1" style="1" customWidth="1"/>
    <col min="15" max="15" width="27.5703125" style="1" bestFit="1" customWidth="1"/>
    <col min="16" max="16" width="1" style="1" customWidth="1"/>
    <col min="17" max="17" width="24.85546875" style="1" bestFit="1" customWidth="1"/>
    <col min="18" max="18" width="1" style="1" customWidth="1"/>
    <col min="19" max="19" width="16.140625" style="1" bestFit="1" customWidth="1"/>
    <col min="20" max="16384" width="9.140625" style="1"/>
  </cols>
  <sheetData>
    <row r="2" spans="1:17" ht="27.75" x14ac:dyDescent="0.4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27.75" x14ac:dyDescent="0.4">
      <c r="A3" s="63" t="s">
        <v>163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27.75" x14ac:dyDescent="0.4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6" spans="1:17" ht="22.5" x14ac:dyDescent="0.5">
      <c r="A6" s="79" t="s">
        <v>3</v>
      </c>
      <c r="B6" s="34"/>
      <c r="C6" s="78" t="s">
        <v>165</v>
      </c>
      <c r="D6" s="78" t="s">
        <v>165</v>
      </c>
      <c r="E6" s="78" t="s">
        <v>165</v>
      </c>
      <c r="F6" s="78" t="s">
        <v>165</v>
      </c>
      <c r="G6" s="78" t="s">
        <v>165</v>
      </c>
      <c r="H6" s="78" t="s">
        <v>165</v>
      </c>
      <c r="I6" s="78" t="s">
        <v>165</v>
      </c>
      <c r="J6" s="34"/>
      <c r="K6" s="78" t="s">
        <v>166</v>
      </c>
      <c r="L6" s="78" t="s">
        <v>166</v>
      </c>
      <c r="M6" s="78" t="s">
        <v>166</v>
      </c>
      <c r="N6" s="78" t="s">
        <v>166</v>
      </c>
      <c r="O6" s="78" t="s">
        <v>166</v>
      </c>
      <c r="P6" s="78" t="s">
        <v>166</v>
      </c>
      <c r="Q6" s="78" t="s">
        <v>166</v>
      </c>
    </row>
    <row r="7" spans="1:17" ht="67.5" customHeight="1" x14ac:dyDescent="0.5">
      <c r="A7" s="78" t="s">
        <v>3</v>
      </c>
      <c r="B7" s="34"/>
      <c r="C7" s="76" t="s">
        <v>7</v>
      </c>
      <c r="D7" s="34"/>
      <c r="E7" s="76" t="s">
        <v>196</v>
      </c>
      <c r="F7" s="34"/>
      <c r="G7" s="76" t="s">
        <v>197</v>
      </c>
      <c r="H7" s="34"/>
      <c r="I7" s="77" t="s">
        <v>255</v>
      </c>
      <c r="J7" s="34"/>
      <c r="K7" s="76" t="s">
        <v>7</v>
      </c>
      <c r="L7" s="34"/>
      <c r="M7" s="76" t="s">
        <v>196</v>
      </c>
      <c r="N7" s="34"/>
      <c r="O7" s="76" t="s">
        <v>197</v>
      </c>
      <c r="P7" s="34"/>
      <c r="Q7" s="77" t="s">
        <v>255</v>
      </c>
    </row>
    <row r="8" spans="1:17" ht="32.25" customHeight="1" x14ac:dyDescent="0.6">
      <c r="A8" s="35" t="s">
        <v>15</v>
      </c>
      <c r="B8" s="36"/>
      <c r="C8" s="37">
        <v>7803878</v>
      </c>
      <c r="D8" s="38"/>
      <c r="E8" s="39">
        <v>51602523647</v>
      </c>
      <c r="F8" s="39"/>
      <c r="G8" s="39">
        <v>51602523586</v>
      </c>
      <c r="H8" s="39"/>
      <c r="I8" s="39">
        <v>61</v>
      </c>
      <c r="J8" s="39"/>
      <c r="K8" s="39">
        <v>7803878</v>
      </c>
      <c r="L8" s="39"/>
      <c r="M8" s="39">
        <v>51602523647</v>
      </c>
      <c r="N8" s="39"/>
      <c r="O8" s="39">
        <v>52081884083</v>
      </c>
      <c r="P8" s="39"/>
      <c r="Q8" s="45">
        <v>-479360435</v>
      </c>
    </row>
    <row r="9" spans="1:17" ht="32.25" customHeight="1" x14ac:dyDescent="0.6">
      <c r="A9" s="35" t="s">
        <v>16</v>
      </c>
      <c r="B9" s="36"/>
      <c r="C9" s="37">
        <v>13766</v>
      </c>
      <c r="D9" s="38"/>
      <c r="E9" s="39">
        <v>684615137</v>
      </c>
      <c r="F9" s="39"/>
      <c r="G9" s="39">
        <v>440853631</v>
      </c>
      <c r="H9" s="39"/>
      <c r="I9" s="39">
        <v>243761506</v>
      </c>
      <c r="J9" s="39"/>
      <c r="K9" s="39">
        <v>13766</v>
      </c>
      <c r="L9" s="39"/>
      <c r="M9" s="39">
        <v>684615137</v>
      </c>
      <c r="N9" s="39"/>
      <c r="O9" s="39">
        <v>483887748</v>
      </c>
      <c r="P9" s="39"/>
      <c r="Q9" s="45">
        <v>200727389</v>
      </c>
    </row>
    <row r="10" spans="1:17" ht="32.25" customHeight="1" x14ac:dyDescent="0.6">
      <c r="A10" s="35" t="s">
        <v>20</v>
      </c>
      <c r="B10" s="36"/>
      <c r="C10" s="37">
        <v>7845</v>
      </c>
      <c r="D10" s="38"/>
      <c r="E10" s="39">
        <v>43740789</v>
      </c>
      <c r="F10" s="39"/>
      <c r="G10" s="39">
        <v>43875451</v>
      </c>
      <c r="H10" s="39"/>
      <c r="I10" s="39">
        <v>-134661</v>
      </c>
      <c r="J10" s="39"/>
      <c r="K10" s="39">
        <v>7845</v>
      </c>
      <c r="L10" s="39"/>
      <c r="M10" s="39">
        <v>43740789</v>
      </c>
      <c r="N10" s="39"/>
      <c r="O10" s="39">
        <v>43875451</v>
      </c>
      <c r="P10" s="39"/>
      <c r="Q10" s="45">
        <v>-134661</v>
      </c>
    </row>
    <row r="11" spans="1:17" ht="32.25" customHeight="1" x14ac:dyDescent="0.6">
      <c r="A11" s="35" t="s">
        <v>22</v>
      </c>
      <c r="B11" s="36"/>
      <c r="C11" s="37">
        <v>14754</v>
      </c>
      <c r="D11" s="38"/>
      <c r="E11" s="39">
        <v>48662497</v>
      </c>
      <c r="F11" s="39"/>
      <c r="G11" s="39">
        <v>32381004</v>
      </c>
      <c r="H11" s="39"/>
      <c r="I11" s="39">
        <v>16281493</v>
      </c>
      <c r="J11" s="39"/>
      <c r="K11" s="39">
        <v>14754</v>
      </c>
      <c r="L11" s="39"/>
      <c r="M11" s="39">
        <v>48662497</v>
      </c>
      <c r="N11" s="39"/>
      <c r="O11" s="39">
        <v>32381004</v>
      </c>
      <c r="P11" s="39"/>
      <c r="Q11" s="45">
        <v>16281493</v>
      </c>
    </row>
    <row r="12" spans="1:17" ht="32.25" customHeight="1" x14ac:dyDescent="0.6">
      <c r="A12" s="35" t="s">
        <v>18</v>
      </c>
      <c r="B12" s="36"/>
      <c r="C12" s="37">
        <v>27675464</v>
      </c>
      <c r="D12" s="38"/>
      <c r="E12" s="39">
        <v>342234289665</v>
      </c>
      <c r="F12" s="39"/>
      <c r="G12" s="39">
        <v>339298986984</v>
      </c>
      <c r="H12" s="39"/>
      <c r="I12" s="39">
        <v>2935302681</v>
      </c>
      <c r="J12" s="39"/>
      <c r="K12" s="39">
        <v>27675464</v>
      </c>
      <c r="L12" s="39"/>
      <c r="M12" s="39">
        <v>342234289665</v>
      </c>
      <c r="N12" s="39"/>
      <c r="O12" s="39">
        <v>339428222034</v>
      </c>
      <c r="P12" s="39"/>
      <c r="Q12" s="45">
        <v>2806067631</v>
      </c>
    </row>
    <row r="13" spans="1:17" ht="32.25" customHeight="1" x14ac:dyDescent="0.6">
      <c r="A13" s="35" t="s">
        <v>21</v>
      </c>
      <c r="B13" s="36"/>
      <c r="C13" s="37">
        <v>1800000</v>
      </c>
      <c r="D13" s="38"/>
      <c r="E13" s="39">
        <v>29129641200</v>
      </c>
      <c r="F13" s="39"/>
      <c r="G13" s="39">
        <v>29293953961</v>
      </c>
      <c r="H13" s="39"/>
      <c r="I13" s="39">
        <v>-164312761</v>
      </c>
      <c r="J13" s="39"/>
      <c r="K13" s="39">
        <v>1800000</v>
      </c>
      <c r="L13" s="39"/>
      <c r="M13" s="39">
        <v>29129641200</v>
      </c>
      <c r="N13" s="39"/>
      <c r="O13" s="39">
        <v>29293953961</v>
      </c>
      <c r="P13" s="39"/>
      <c r="Q13" s="45">
        <v>-164312761</v>
      </c>
    </row>
    <row r="14" spans="1:17" ht="32.25" customHeight="1" x14ac:dyDescent="0.6">
      <c r="A14" s="35" t="s">
        <v>19</v>
      </c>
      <c r="B14" s="36"/>
      <c r="C14" s="37">
        <v>0</v>
      </c>
      <c r="D14" s="38"/>
      <c r="E14" s="39">
        <v>0</v>
      </c>
      <c r="F14" s="39"/>
      <c r="G14" s="39">
        <v>31533284</v>
      </c>
      <c r="H14" s="39"/>
      <c r="I14" s="39">
        <v>-31533284</v>
      </c>
      <c r="J14" s="39"/>
      <c r="K14" s="39">
        <v>0</v>
      </c>
      <c r="L14" s="39"/>
      <c r="M14" s="39">
        <v>0</v>
      </c>
      <c r="N14" s="39"/>
      <c r="O14" s="39">
        <v>0</v>
      </c>
      <c r="P14" s="39"/>
      <c r="Q14" s="39">
        <v>0</v>
      </c>
    </row>
    <row r="15" spans="1:17" ht="32.25" customHeight="1" x14ac:dyDescent="0.6">
      <c r="A15" s="35" t="s">
        <v>17</v>
      </c>
      <c r="B15" s="36"/>
      <c r="C15" s="37">
        <v>0</v>
      </c>
      <c r="D15" s="38"/>
      <c r="E15" s="39">
        <v>0</v>
      </c>
      <c r="F15" s="39"/>
      <c r="G15" s="39">
        <v>-294</v>
      </c>
      <c r="H15" s="39"/>
      <c r="I15" s="39">
        <v>294</v>
      </c>
      <c r="J15" s="39"/>
      <c r="K15" s="39">
        <v>0</v>
      </c>
      <c r="L15" s="39"/>
      <c r="M15" s="39">
        <v>0</v>
      </c>
      <c r="N15" s="39"/>
      <c r="O15" s="39">
        <v>0</v>
      </c>
      <c r="P15" s="39"/>
      <c r="Q15" s="39">
        <v>0</v>
      </c>
    </row>
    <row r="16" spans="1:17" ht="32.25" customHeight="1" x14ac:dyDescent="0.6">
      <c r="A16" s="35" t="s">
        <v>69</v>
      </c>
      <c r="B16" s="36"/>
      <c r="C16" s="37">
        <v>101200</v>
      </c>
      <c r="D16" s="38"/>
      <c r="E16" s="39">
        <v>101181657500</v>
      </c>
      <c r="F16" s="39"/>
      <c r="G16" s="39">
        <v>105178332971</v>
      </c>
      <c r="H16" s="39"/>
      <c r="I16" s="39">
        <v>-3996675471</v>
      </c>
      <c r="J16" s="39"/>
      <c r="K16" s="39">
        <v>101200</v>
      </c>
      <c r="L16" s="39"/>
      <c r="M16" s="39">
        <v>101181657500</v>
      </c>
      <c r="N16" s="39"/>
      <c r="O16" s="39">
        <v>97876558657</v>
      </c>
      <c r="P16" s="39"/>
      <c r="Q16" s="39">
        <v>3305098843</v>
      </c>
    </row>
    <row r="17" spans="1:19" ht="32.25" customHeight="1" x14ac:dyDescent="0.6">
      <c r="A17" s="35" t="s">
        <v>72</v>
      </c>
      <c r="B17" s="36"/>
      <c r="C17" s="37">
        <v>539200</v>
      </c>
      <c r="D17" s="38"/>
      <c r="E17" s="39">
        <v>545215689741</v>
      </c>
      <c r="F17" s="39"/>
      <c r="G17" s="39">
        <v>530288651680</v>
      </c>
      <c r="H17" s="39"/>
      <c r="I17" s="39">
        <v>14927038061</v>
      </c>
      <c r="J17" s="39"/>
      <c r="K17" s="39">
        <v>539200</v>
      </c>
      <c r="L17" s="39"/>
      <c r="M17" s="39">
        <v>545215689741</v>
      </c>
      <c r="N17" s="39"/>
      <c r="O17" s="39">
        <v>500312377454</v>
      </c>
      <c r="P17" s="39"/>
      <c r="Q17" s="39">
        <v>44903312287</v>
      </c>
    </row>
    <row r="18" spans="1:19" ht="32.25" customHeight="1" x14ac:dyDescent="0.6">
      <c r="A18" s="35" t="s">
        <v>75</v>
      </c>
      <c r="B18" s="36"/>
      <c r="C18" s="37">
        <v>1500</v>
      </c>
      <c r="D18" s="38"/>
      <c r="E18" s="39">
        <v>1499726625</v>
      </c>
      <c r="F18" s="39"/>
      <c r="G18" s="39">
        <v>1499728125</v>
      </c>
      <c r="H18" s="39"/>
      <c r="I18" s="39">
        <v>-1499</v>
      </c>
      <c r="J18" s="39"/>
      <c r="K18" s="39">
        <v>1500</v>
      </c>
      <c r="L18" s="39"/>
      <c r="M18" s="39">
        <v>1499726625</v>
      </c>
      <c r="N18" s="39"/>
      <c r="O18" s="39">
        <v>1499728125</v>
      </c>
      <c r="P18" s="39"/>
      <c r="Q18" s="39">
        <v>-1499</v>
      </c>
    </row>
    <row r="19" spans="1:19" ht="32.25" customHeight="1" x14ac:dyDescent="0.6">
      <c r="A19" s="35" t="s">
        <v>43</v>
      </c>
      <c r="B19" s="36"/>
      <c r="C19" s="37">
        <v>266772</v>
      </c>
      <c r="D19" s="38"/>
      <c r="E19" s="39">
        <v>177315213671</v>
      </c>
      <c r="F19" s="39"/>
      <c r="G19" s="39">
        <v>170703134448</v>
      </c>
      <c r="H19" s="39"/>
      <c r="I19" s="39">
        <v>6612079223</v>
      </c>
      <c r="J19" s="39"/>
      <c r="K19" s="39">
        <v>266772</v>
      </c>
      <c r="L19" s="39"/>
      <c r="M19" s="39">
        <v>177315213671</v>
      </c>
      <c r="N19" s="39"/>
      <c r="O19" s="39">
        <v>157184237274</v>
      </c>
      <c r="P19" s="39"/>
      <c r="Q19" s="39">
        <v>20130976397</v>
      </c>
    </row>
    <row r="20" spans="1:19" ht="32.25" customHeight="1" x14ac:dyDescent="0.6">
      <c r="A20" s="35" t="s">
        <v>46</v>
      </c>
      <c r="B20" s="36"/>
      <c r="C20" s="37">
        <v>65410</v>
      </c>
      <c r="D20" s="38"/>
      <c r="E20" s="39">
        <v>42456475368</v>
      </c>
      <c r="F20" s="39"/>
      <c r="G20" s="39">
        <v>41357132560</v>
      </c>
      <c r="H20" s="39"/>
      <c r="I20" s="39">
        <v>1099342808</v>
      </c>
      <c r="J20" s="39"/>
      <c r="K20" s="39">
        <v>65410</v>
      </c>
      <c r="L20" s="39"/>
      <c r="M20" s="39">
        <v>42456475368</v>
      </c>
      <c r="N20" s="39"/>
      <c r="O20" s="39">
        <v>37572149559</v>
      </c>
      <c r="P20" s="39"/>
      <c r="Q20" s="39">
        <v>4884325809</v>
      </c>
    </row>
    <row r="21" spans="1:19" ht="32.25" customHeight="1" x14ac:dyDescent="0.6">
      <c r="A21" s="35" t="s">
        <v>39</v>
      </c>
      <c r="B21" s="36"/>
      <c r="C21" s="37">
        <v>153995</v>
      </c>
      <c r="D21" s="38"/>
      <c r="E21" s="39">
        <v>147371138338</v>
      </c>
      <c r="F21" s="39"/>
      <c r="G21" s="39">
        <v>144482715760</v>
      </c>
      <c r="H21" s="39"/>
      <c r="I21" s="39">
        <v>2888422578</v>
      </c>
      <c r="J21" s="39"/>
      <c r="K21" s="39">
        <v>153995</v>
      </c>
      <c r="L21" s="39"/>
      <c r="M21" s="39">
        <v>147371138338</v>
      </c>
      <c r="N21" s="39"/>
      <c r="O21" s="39">
        <v>144482715760</v>
      </c>
      <c r="P21" s="39"/>
      <c r="Q21" s="39">
        <v>2888422578</v>
      </c>
    </row>
    <row r="22" spans="1:19" ht="32.25" customHeight="1" x14ac:dyDescent="0.6">
      <c r="A22" s="35" t="s">
        <v>58</v>
      </c>
      <c r="B22" s="36"/>
      <c r="C22" s="37">
        <v>1300000</v>
      </c>
      <c r="D22" s="38"/>
      <c r="E22" s="39">
        <v>1299764375000</v>
      </c>
      <c r="F22" s="39"/>
      <c r="G22" s="39">
        <v>1299763075235</v>
      </c>
      <c r="H22" s="39"/>
      <c r="I22" s="39">
        <v>1299765</v>
      </c>
      <c r="J22" s="39"/>
      <c r="K22" s="39">
        <v>1300000</v>
      </c>
      <c r="L22" s="39"/>
      <c r="M22" s="39">
        <v>1299764375000</v>
      </c>
      <c r="N22" s="39"/>
      <c r="O22" s="39">
        <v>1232257500000</v>
      </c>
      <c r="P22" s="39"/>
      <c r="Q22" s="39">
        <v>67506875000</v>
      </c>
    </row>
    <row r="23" spans="1:19" ht="32.25" customHeight="1" x14ac:dyDescent="0.6">
      <c r="A23" s="35" t="s">
        <v>63</v>
      </c>
      <c r="B23" s="36"/>
      <c r="C23" s="37">
        <v>1596900</v>
      </c>
      <c r="D23" s="38"/>
      <c r="E23" s="39">
        <v>1533603519271</v>
      </c>
      <c r="F23" s="39"/>
      <c r="G23" s="39">
        <v>1492834815970</v>
      </c>
      <c r="H23" s="39"/>
      <c r="I23" s="39">
        <v>40768703301</v>
      </c>
      <c r="J23" s="39"/>
      <c r="K23" s="39">
        <v>1596900</v>
      </c>
      <c r="L23" s="39"/>
      <c r="M23" s="39">
        <v>1533603519271</v>
      </c>
      <c r="N23" s="39"/>
      <c r="O23" s="39">
        <v>1454404527400</v>
      </c>
      <c r="P23" s="39"/>
      <c r="Q23" s="39">
        <v>79198991871</v>
      </c>
    </row>
    <row r="24" spans="1:19" ht="32.25" customHeight="1" x14ac:dyDescent="0.6">
      <c r="A24" s="35" t="s">
        <v>49</v>
      </c>
      <c r="B24" s="36"/>
      <c r="C24" s="37">
        <v>132000</v>
      </c>
      <c r="D24" s="38"/>
      <c r="E24" s="39">
        <v>101535793301</v>
      </c>
      <c r="F24" s="39"/>
      <c r="G24" s="39">
        <v>98982056250</v>
      </c>
      <c r="H24" s="39"/>
      <c r="I24" s="39">
        <v>2553737051</v>
      </c>
      <c r="J24" s="39"/>
      <c r="K24" s="39">
        <v>132000</v>
      </c>
      <c r="L24" s="39"/>
      <c r="M24" s="39">
        <v>101535793301</v>
      </c>
      <c r="N24" s="39"/>
      <c r="O24" s="39">
        <v>92464088141</v>
      </c>
      <c r="P24" s="39"/>
      <c r="Q24" s="39">
        <v>9071705160</v>
      </c>
    </row>
    <row r="25" spans="1:19" ht="32.25" customHeight="1" x14ac:dyDescent="0.6">
      <c r="A25" s="35" t="s">
        <v>52</v>
      </c>
      <c r="B25" s="36"/>
      <c r="C25" s="37">
        <v>35270</v>
      </c>
      <c r="D25" s="38"/>
      <c r="E25" s="39">
        <v>23697144114</v>
      </c>
      <c r="F25" s="39"/>
      <c r="G25" s="39">
        <v>22921344753</v>
      </c>
      <c r="H25" s="39"/>
      <c r="I25" s="39">
        <v>775799361</v>
      </c>
      <c r="J25" s="39"/>
      <c r="K25" s="39">
        <v>35270</v>
      </c>
      <c r="L25" s="39"/>
      <c r="M25" s="39">
        <v>23697144114</v>
      </c>
      <c r="N25" s="39"/>
      <c r="O25" s="39">
        <v>21273513619</v>
      </c>
      <c r="P25" s="39"/>
      <c r="Q25" s="39">
        <v>2423630495</v>
      </c>
    </row>
    <row r="26" spans="1:19" ht="32.25" customHeight="1" x14ac:dyDescent="0.6">
      <c r="A26" s="35" t="s">
        <v>55</v>
      </c>
      <c r="B26" s="36"/>
      <c r="C26" s="37">
        <v>38458</v>
      </c>
      <c r="D26" s="38"/>
      <c r="E26" s="39">
        <v>27400588123</v>
      </c>
      <c r="F26" s="39"/>
      <c r="G26" s="39">
        <v>26646717238</v>
      </c>
      <c r="H26" s="39"/>
      <c r="I26" s="39">
        <v>753870885</v>
      </c>
      <c r="J26" s="39"/>
      <c r="K26" s="39">
        <v>38458</v>
      </c>
      <c r="L26" s="39"/>
      <c r="M26" s="39">
        <v>27400588123</v>
      </c>
      <c r="N26" s="39"/>
      <c r="O26" s="39">
        <v>25246565100</v>
      </c>
      <c r="P26" s="39"/>
      <c r="Q26" s="39">
        <v>2154023023</v>
      </c>
    </row>
    <row r="27" spans="1:19" ht="32.25" customHeight="1" x14ac:dyDescent="0.6">
      <c r="A27" s="35" t="s">
        <v>84</v>
      </c>
      <c r="B27" s="36"/>
      <c r="C27" s="37">
        <v>2100</v>
      </c>
      <c r="D27" s="38"/>
      <c r="E27" s="39">
        <v>1931649825</v>
      </c>
      <c r="F27" s="39"/>
      <c r="G27" s="39">
        <v>1935350718</v>
      </c>
      <c r="H27" s="39"/>
      <c r="I27" s="39">
        <v>-3700893</v>
      </c>
      <c r="J27" s="39"/>
      <c r="K27" s="39">
        <v>2100</v>
      </c>
      <c r="L27" s="39"/>
      <c r="M27" s="39">
        <v>1931649825</v>
      </c>
      <c r="N27" s="39"/>
      <c r="O27" s="39">
        <v>1935350718</v>
      </c>
      <c r="P27" s="39"/>
      <c r="Q27" s="39">
        <v>-3700893</v>
      </c>
    </row>
    <row r="28" spans="1:19" ht="32.25" customHeight="1" x14ac:dyDescent="0.6">
      <c r="A28" s="35" t="s">
        <v>81</v>
      </c>
      <c r="B28" s="36"/>
      <c r="C28" s="37">
        <v>1839750</v>
      </c>
      <c r="D28" s="38"/>
      <c r="E28" s="39">
        <v>560556993073</v>
      </c>
      <c r="F28" s="39"/>
      <c r="G28" s="39">
        <v>555196171488</v>
      </c>
      <c r="H28" s="39"/>
      <c r="I28" s="39">
        <v>5360821585</v>
      </c>
      <c r="J28" s="39"/>
      <c r="K28" s="39">
        <v>1839750</v>
      </c>
      <c r="L28" s="39"/>
      <c r="M28" s="39">
        <v>560556993073</v>
      </c>
      <c r="N28" s="39"/>
      <c r="O28" s="39">
        <v>499999896000</v>
      </c>
      <c r="P28" s="39"/>
      <c r="Q28" s="39">
        <v>60557097073</v>
      </c>
    </row>
    <row r="29" spans="1:19" ht="32.25" customHeight="1" x14ac:dyDescent="0.6">
      <c r="A29" s="35" t="s">
        <v>61</v>
      </c>
      <c r="B29" s="36"/>
      <c r="C29" s="37">
        <v>0</v>
      </c>
      <c r="D29" s="38"/>
      <c r="E29" s="39">
        <v>0</v>
      </c>
      <c r="F29" s="39"/>
      <c r="G29" s="39">
        <v>0</v>
      </c>
      <c r="H29" s="39"/>
      <c r="I29" s="39">
        <v>0</v>
      </c>
      <c r="J29" s="39"/>
      <c r="K29" s="39">
        <v>1300000</v>
      </c>
      <c r="L29" s="39"/>
      <c r="M29" s="39">
        <v>1299764375000</v>
      </c>
      <c r="N29" s="39"/>
      <c r="O29" s="39">
        <v>1229859000000</v>
      </c>
      <c r="P29" s="39"/>
      <c r="Q29" s="39">
        <v>69905375000</v>
      </c>
      <c r="S29" s="17"/>
    </row>
    <row r="30" spans="1:19" ht="32.25" customHeight="1" x14ac:dyDescent="0.6">
      <c r="A30" s="35" t="s">
        <v>66</v>
      </c>
      <c r="B30" s="36"/>
      <c r="C30" s="37">
        <v>0</v>
      </c>
      <c r="D30" s="38"/>
      <c r="E30" s="39">
        <v>0</v>
      </c>
      <c r="F30" s="39"/>
      <c r="G30" s="39">
        <v>0</v>
      </c>
      <c r="H30" s="39"/>
      <c r="I30" s="39">
        <v>0</v>
      </c>
      <c r="J30" s="39"/>
      <c r="K30" s="39">
        <v>1000</v>
      </c>
      <c r="L30" s="39"/>
      <c r="M30" s="39">
        <v>999818750</v>
      </c>
      <c r="N30" s="39"/>
      <c r="O30" s="39">
        <f>M30-Q30</f>
        <v>980177628</v>
      </c>
      <c r="P30" s="39"/>
      <c r="Q30" s="39">
        <f>19641125-3</f>
        <v>19641122</v>
      </c>
    </row>
    <row r="31" spans="1:19" ht="32.25" customHeight="1" x14ac:dyDescent="0.6">
      <c r="A31" s="35" t="s">
        <v>78</v>
      </c>
      <c r="B31" s="36"/>
      <c r="C31" s="37">
        <v>336280</v>
      </c>
      <c r="D31" s="38"/>
      <c r="E31" s="39">
        <v>336219049250</v>
      </c>
      <c r="F31" s="39"/>
      <c r="G31" s="39">
        <v>331001602043</v>
      </c>
      <c r="H31" s="39"/>
      <c r="I31" s="39">
        <v>5217447207</v>
      </c>
      <c r="J31" s="39"/>
      <c r="K31" s="39">
        <v>0</v>
      </c>
      <c r="L31" s="39"/>
      <c r="M31" s="39">
        <v>0</v>
      </c>
      <c r="N31" s="39"/>
      <c r="O31" s="39">
        <v>0</v>
      </c>
      <c r="P31" s="39"/>
      <c r="Q31" s="39">
        <v>0</v>
      </c>
    </row>
    <row r="32" spans="1:19" ht="32.25" customHeight="1" thickBot="1" x14ac:dyDescent="0.6">
      <c r="A32" s="36"/>
      <c r="B32" s="36"/>
      <c r="C32" s="36"/>
      <c r="D32" s="36"/>
      <c r="E32" s="41">
        <f>SUM(E8:E31)</f>
        <v>5323492486135</v>
      </c>
      <c r="F32" s="42"/>
      <c r="G32" s="41">
        <f>SUM(G8:G31)</f>
        <v>5243534936846</v>
      </c>
      <c r="H32" s="42"/>
      <c r="I32" s="41">
        <f>SUM(I8:I31)</f>
        <v>79957549291</v>
      </c>
      <c r="J32" s="42"/>
      <c r="K32" s="42"/>
      <c r="L32" s="42"/>
      <c r="M32" s="41">
        <f>SUM(M8:M31)</f>
        <v>6288037630635</v>
      </c>
      <c r="N32" s="42"/>
      <c r="O32" s="41">
        <f>SUM(O8:O31)</f>
        <v>5918712589716</v>
      </c>
      <c r="P32" s="42"/>
      <c r="Q32" s="41">
        <f>SUM(Q8:Q31)</f>
        <v>369325040922</v>
      </c>
    </row>
    <row r="33" spans="5:17" ht="18.75" thickTop="1" x14ac:dyDescent="0.4"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33" right="0.6" top="0.75" bottom="0.7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'سرمایه‌گذاری در سهام'!Print_Area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2021-08-28T09:29:15Z</cp:lastPrinted>
  <dcterms:created xsi:type="dcterms:W3CDTF">2021-08-28T04:27:50Z</dcterms:created>
  <dcterms:modified xsi:type="dcterms:W3CDTF">2021-09-01T05:28:46Z</dcterms:modified>
</cp:coreProperties>
</file>