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2" l="1"/>
  <c r="O15" i="12"/>
  <c r="Q45" i="10"/>
  <c r="O45" i="10" s="1"/>
  <c r="O28" i="9"/>
  <c r="Q30" i="9"/>
  <c r="O26" i="9"/>
  <c r="S22" i="3" l="1"/>
  <c r="AA25" i="3"/>
  <c r="E14" i="1"/>
  <c r="G14" i="1"/>
  <c r="U19" i="1"/>
  <c r="W19" i="1"/>
  <c r="Y20" i="1"/>
  <c r="U41" i="11"/>
  <c r="K41" i="11"/>
  <c r="S29" i="6"/>
  <c r="G10" i="15" l="1"/>
  <c r="E10" i="15"/>
  <c r="C10" i="15"/>
  <c r="H30" i="13"/>
  <c r="E30" i="13"/>
  <c r="Q28" i="12"/>
  <c r="O28" i="12"/>
  <c r="K28" i="12"/>
  <c r="I28" i="12"/>
  <c r="G28" i="12"/>
  <c r="E28" i="12"/>
  <c r="C28" i="12"/>
  <c r="S41" i="11"/>
  <c r="Q41" i="11"/>
  <c r="O41" i="11"/>
  <c r="M41" i="11"/>
  <c r="I41" i="11"/>
  <c r="G41" i="11"/>
  <c r="E41" i="11"/>
  <c r="C41" i="11"/>
  <c r="E46" i="10"/>
  <c r="G46" i="10"/>
  <c r="I46" i="10"/>
  <c r="M46" i="10"/>
  <c r="O46" i="10"/>
  <c r="Q46" i="10"/>
  <c r="O30" i="9"/>
  <c r="M30" i="9"/>
  <c r="I30" i="9"/>
  <c r="G30" i="9"/>
  <c r="E30" i="9"/>
  <c r="I13" i="8"/>
  <c r="Q13" i="8"/>
  <c r="O13" i="8"/>
  <c r="M13" i="8"/>
  <c r="K13" i="8"/>
  <c r="S13" i="8"/>
  <c r="S39" i="7"/>
  <c r="Q39" i="7"/>
  <c r="O39" i="7"/>
  <c r="M39" i="7"/>
  <c r="K39" i="7"/>
  <c r="I39" i="7"/>
  <c r="Q29" i="6"/>
  <c r="O29" i="6"/>
  <c r="M29" i="6"/>
  <c r="AC10" i="5"/>
  <c r="AA10" i="5"/>
  <c r="O10" i="5"/>
  <c r="M10" i="5"/>
  <c r="K12" i="4"/>
  <c r="AI25" i="3"/>
  <c r="AG25" i="3"/>
  <c r="W25" i="3"/>
  <c r="S25" i="3"/>
  <c r="Q25" i="3"/>
  <c r="W20" i="1"/>
  <c r="O20" i="1"/>
  <c r="K20" i="1"/>
  <c r="G20" i="1"/>
  <c r="E20" i="1"/>
  <c r="U20" i="1"/>
</calcChain>
</file>

<file path=xl/sharedStrings.xml><?xml version="1.0" encoding="utf-8"?>
<sst xmlns="http://schemas.openxmlformats.org/spreadsheetml/2006/main" count="927" uniqueCount="231">
  <si>
    <t>صندوق سرمایه‌گذاری با درآمد ثابت نگین سامان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</si>
  <si>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</si>
  <si>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</si>
  <si>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</si>
  <si>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</si>
  <si>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</si>
  <si>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</si>
  <si>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</si>
  <si>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</si>
  <si>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</si>
  <si>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</si>
  <si>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</si>
  <si>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</si>
  <si>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</si>
  <si>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</si>
  <si>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پخش البرز</t>
  </si>
  <si>
    <t>ح . ‌توکافولاد(هلدینگ‌</t>
  </si>
  <si>
    <t>سبحان دارو</t>
  </si>
  <si>
    <t>سپیدار سیستم آسیا</t>
  </si>
  <si>
    <t>سرمایه‌ گذاری‌ پارس‌ توشه‌</t>
  </si>
  <si>
    <t>سرمایه‌گذاری‌توکافولاد(هلدینگ</t>
  </si>
  <si>
    <t>گ.مدیریت ارزش سرمایه ص ب کشوری</t>
  </si>
  <si>
    <t>لیزینگ کارآفرین</t>
  </si>
  <si>
    <t>صنعت غذایی کورش</t>
  </si>
  <si>
    <t>ح. پخش البرز</t>
  </si>
  <si>
    <t>تولید و توسعه سرب روی ایرانیان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</si>
  <si>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</si>
  <si>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</si>
  <si>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</si>
  <si>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</si>
  <si>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</si>
  <si>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</si>
  <si>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</si>
  <si>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</si>
  <si>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</si>
  <si>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</si>
  <si>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</si>
  <si>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</si>
  <si>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</si>
  <si>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</si>
  <si>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</si>
  <si>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</si>
  <si>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اسنادخزانه-م20بودجه97-000324</t>
  </si>
  <si>
    <t>1398/03/21</t>
  </si>
  <si>
    <t>1400/03/24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</si>
  <si>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</si>
  <si>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</si>
  <si>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</si>
  <si>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</si>
  <si>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</si>
  <si>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</si>
  <si>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</si>
  <si>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</si>
  <si>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</si>
  <si>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</si>
  <si>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</si>
  <si>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</si>
  <si>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</si>
  <si>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</si>
  <si>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</si>
  <si>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مرابحه عام دولت3-ش.خ 0103</t>
  </si>
  <si>
    <t>1399/04/03</t>
  </si>
  <si>
    <t>1401/03/03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</si>
  <si>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</si>
  <si>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</si>
  <si>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</si>
  <si>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</si>
  <si>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</si>
  <si>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</si>
  <si>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</si>
  <si>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</si>
  <si>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</si>
  <si>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</si>
  <si>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</si>
  <si>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</si>
  <si>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</si>
  <si>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</si>
  <si>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</si>
  <si>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</si>
  <si>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</si>
  <si>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</si>
  <si>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</si>
  <si>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</si>
  <si>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</si>
  <si>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مرابحه عام دولت3-ش.خ 0104</t>
  </si>
  <si>
    <t>1401/04/03</t>
  </si>
  <si>
    <t>قیمت پایانی</t>
  </si>
  <si>
    <t>قیمت پس از تعدیل</t>
  </si>
  <si>
    <t>درصد تعدیل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</si>
  <si>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</si>
  <si>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</si>
  <si>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</si>
  <si>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</si>
  <si>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</si>
  <si>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</si>
  <si>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</si>
  <si>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</si>
  <si>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</si>
  <si>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</si>
  <si>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</si>
  <si>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</si>
  <si>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</si>
  <si>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</si>
  <si>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</si>
  <si>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</si>
  <si>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</si>
  <si>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</si>
  <si>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</si>
  <si>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</si>
  <si>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</si>
  <si>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</si>
  <si>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</si>
  <si>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</si>
  <si>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</si>
  <si>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</si>
  <si>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</si>
  <si>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</si>
  <si>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</si>
  <si>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</si>
  <si>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</si>
  <si>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</si>
  <si>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</si>
  <si>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</si>
  <si>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</si>
  <si>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</si>
  <si>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</si>
  <si>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بانک تجارت آفریقا</t>
  </si>
  <si>
    <t>6251694085</t>
  </si>
  <si>
    <t>1399/09/05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</si>
  <si>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</si>
  <si>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</si>
  <si>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</si>
  <si>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</si>
  <si>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</si>
  <si>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</si>
  <si>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</si>
  <si>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279-9012-14681876-1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</si>
  <si>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</si>
  <si>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</si>
  <si>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</si>
  <si>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</si>
  <si>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</si>
  <si>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</si>
  <si>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205-283-6681650-1</t>
  </si>
  <si>
    <t>205-283-6681650-2</t>
  </si>
  <si>
    <t>1400/02/08</t>
  </si>
  <si>
    <t>0515-60-304-000000083</t>
  </si>
  <si>
    <t>1400/03/05</t>
  </si>
  <si>
    <t>98038868</t>
  </si>
  <si>
    <t>051560304000000093</t>
  </si>
  <si>
    <t>1400/03/13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</si>
  <si>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</si>
  <si>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</si>
  <si>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</si>
  <si>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</si>
  <si>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</si>
  <si>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</si>
  <si>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</si>
  <si>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</si>
  <si>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</si>
  <si>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</si>
  <si>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دولت تعاون-کاردان991118</t>
  </si>
  <si>
    <t>1399/11/18</t>
  </si>
  <si>
    <t>اطلاعات مجمع</t>
  </si>
  <si>
    <t>تاریخ مجمع</t>
  </si>
  <si>
    <t>1400/03/23</t>
  </si>
  <si>
    <t>سرمایه‌گذاری‌غدیر(هلدینگ‌</t>
  </si>
  <si>
    <t>1399/12/25</t>
  </si>
  <si>
    <t>1400/03/03</t>
  </si>
  <si>
    <t>1400/03/04</t>
  </si>
  <si>
    <t>بهای فروش</t>
  </si>
  <si>
    <t>ارزش دفتری</t>
  </si>
  <si>
    <t>مدیریت صنعت شوینده ت.ص.بهشهر</t>
  </si>
  <si>
    <t>مدیریت سرمایه گذاری کوثربهمن</t>
  </si>
  <si>
    <t>پتروشیمی پردیس</t>
  </si>
  <si>
    <t>پدیده شیمی قرن</t>
  </si>
  <si>
    <t>صنایع پتروشیمی خلیج فارس</t>
  </si>
  <si>
    <t>ح . پتروشیمی جم</t>
  </si>
  <si>
    <t>پتروشیمی جم</t>
  </si>
  <si>
    <t>پتروشیمی بوعلی سینا</t>
  </si>
  <si>
    <t>ملی‌ صنایع‌ مس‌ ایران‌</t>
  </si>
  <si>
    <t>ح . البرزدارو</t>
  </si>
  <si>
    <t>معدنی و صنعتی گل گهر</t>
  </si>
  <si>
    <t>مبین انرژی خلیج فارس</t>
  </si>
  <si>
    <t>پلی پروپیلن جم - جم پیلن</t>
  </si>
  <si>
    <t>سرمایه گذاری گروه توسعه ملی</t>
  </si>
  <si>
    <t>تامین سرمایه نوین</t>
  </si>
  <si>
    <t>بانک ملت</t>
  </si>
  <si>
    <t>ح. سبحان دارو</t>
  </si>
  <si>
    <t>فرآوری معدنی اپال کانی پارس</t>
  </si>
  <si>
    <t>توسعه‌ صنایع‌ بهشهر(هلدینگ</t>
  </si>
  <si>
    <t>البرزدارو</t>
  </si>
  <si>
    <t>پلیمر آریا ساسول</t>
  </si>
  <si>
    <t>اسنادخزانه-م17بودجه98-010512</t>
  </si>
  <si>
    <t>اسنادخزانه-م13بودجه98-010219</t>
  </si>
  <si>
    <t>اسنادخزانه-م14بودجه98-010318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</si>
  <si>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</si>
  <si>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</si>
  <si>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</si>
  <si>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</si>
  <si>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</si>
  <si>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</si>
  <si>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</si>
  <si>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</si>
  <si>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</si>
  <si>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</si>
  <si>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051560304000000058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</si>
  <si>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</si>
  <si>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</si>
  <si>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</si>
  <si>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</si>
  <si>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</si>
  <si>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</si>
  <si>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</si>
  <si>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قیمت بازار
 هر ورقه</t>
  </si>
  <si>
    <t>ارزش ناشی
 از تعدیل قیمت</t>
  </si>
  <si>
    <t>سرمایه‌گذاری در 
اوراق گواهی سپرده بانکی</t>
  </si>
  <si>
    <t>درصد به کل
 دارایی‌ها</t>
  </si>
  <si>
    <t>-</t>
  </si>
  <si>
    <t>تعداد سهام 
متعلقه در زمان مجمع</t>
  </si>
  <si>
    <t>جمع درآمد 
سود سهام</t>
  </si>
  <si>
    <t>سود متعلق
 به هر سهم</t>
  </si>
  <si>
    <t>خالص درآمد
 سود سهام</t>
  </si>
  <si>
    <t>سود و زیان ناشی
 از تغییر قیمت</t>
  </si>
  <si>
    <t xml:space="preserve">جمع </t>
  </si>
  <si>
    <t>سود و زیان 
ناشی از فروش</t>
  </si>
  <si>
    <t>سود و زیان
 ناشی از فروش</t>
  </si>
  <si>
    <t>درصد به کل
 دارایی‌های صندوق</t>
  </si>
  <si>
    <t>درصد از 
کل درآمدها</t>
  </si>
  <si>
    <t>سرمایه‌گذاری‌توکافولاد(هلدینگ)</t>
  </si>
  <si>
    <t>درصد از کل
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</si>
</sst>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;[Black]\(#,##0\);\-\ ;"/>
    <numFmt numFmtId="165" formatCode="#,##0;\(#,##0\)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/>
    <xf numFmtId="3" fontId="4" fillId="0" borderId="0" xfId="0" applyNumberFormat="1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 readingOrder="2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rightToLeft="1" tabSelected="1" zoomScale="70" zoomScaleNormal="70" workbookViewId="0">
      <selection activeCell="G20" sqref="G20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9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6" spans="1:25" ht="27.75" x14ac:dyDescent="0.4">
      <c r="A6" s="33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27.75" x14ac:dyDescent="0.4">
      <c r="A7" s="33" t="s">
        <v>3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7.75" x14ac:dyDescent="0.4">
      <c r="A8" s="33" t="s">
        <v>3</v>
      </c>
      <c r="C8" s="33" t="s">
        <v>7</v>
      </c>
      <c r="E8" s="33" t="s">
        <v>8</v>
      </c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5" ht="18.75" x14ac:dyDescent="0.45">
      <c r="A9" s="2" t="s">
        <v>15</v>
      </c>
      <c r="C9" s="5">
        <v>200000</v>
      </c>
      <c r="D9" s="6"/>
      <c r="E9" s="5">
        <v>9438989019</v>
      </c>
      <c r="F9" s="6"/>
      <c r="G9" s="5">
        <v>5843622330</v>
      </c>
      <c r="H9" s="6"/>
      <c r="I9" s="5">
        <v>0</v>
      </c>
      <c r="J9" s="6"/>
      <c r="K9" s="5">
        <v>0</v>
      </c>
      <c r="L9" s="6"/>
      <c r="M9" s="14">
        <v>-200000</v>
      </c>
      <c r="N9" s="6"/>
      <c r="O9" s="5">
        <v>3186901951</v>
      </c>
      <c r="P9" s="6"/>
      <c r="Q9" s="5">
        <v>0</v>
      </c>
      <c r="R9" s="6"/>
      <c r="S9" s="5">
        <v>0</v>
      </c>
      <c r="T9" s="6"/>
      <c r="U9" s="5">
        <v>0</v>
      </c>
      <c r="V9" s="6"/>
      <c r="W9" s="5">
        <v>0</v>
      </c>
      <c r="X9" s="6"/>
      <c r="Y9" s="7">
        <v>0</v>
      </c>
    </row>
    <row r="10" spans="1:25" ht="18.75" x14ac:dyDescent="0.45">
      <c r="A10" s="2" t="s">
        <v>16</v>
      </c>
      <c r="C10" s="5">
        <v>2929830</v>
      </c>
      <c r="D10" s="6"/>
      <c r="E10" s="5">
        <v>12580690020</v>
      </c>
      <c r="F10" s="6"/>
      <c r="G10" s="5">
        <v>23299180092</v>
      </c>
      <c r="H10" s="6"/>
      <c r="I10" s="5">
        <v>0</v>
      </c>
      <c r="J10" s="6"/>
      <c r="K10" s="5">
        <v>0</v>
      </c>
      <c r="L10" s="6"/>
      <c r="M10" s="14">
        <v>-2929830</v>
      </c>
      <c r="N10" s="6"/>
      <c r="O10" s="5">
        <v>0</v>
      </c>
      <c r="P10" s="6"/>
      <c r="Q10" s="5">
        <v>0</v>
      </c>
      <c r="R10" s="6"/>
      <c r="S10" s="5">
        <v>0</v>
      </c>
      <c r="T10" s="6"/>
      <c r="U10" s="5">
        <v>0</v>
      </c>
      <c r="V10" s="6"/>
      <c r="W10" s="5">
        <v>0</v>
      </c>
      <c r="X10" s="6"/>
      <c r="Y10" s="7">
        <v>0</v>
      </c>
    </row>
    <row r="11" spans="1:25" ht="18.75" x14ac:dyDescent="0.45">
      <c r="A11" s="2" t="s">
        <v>17</v>
      </c>
      <c r="C11" s="5">
        <v>456117</v>
      </c>
      <c r="D11" s="6"/>
      <c r="E11" s="5">
        <v>9008955631</v>
      </c>
      <c r="F11" s="6"/>
      <c r="G11" s="5">
        <v>7603570051.5644999</v>
      </c>
      <c r="H11" s="6"/>
      <c r="I11" s="5">
        <v>0</v>
      </c>
      <c r="J11" s="6"/>
      <c r="K11" s="5">
        <v>0</v>
      </c>
      <c r="L11" s="6"/>
      <c r="M11" s="14">
        <v>-456117</v>
      </c>
      <c r="N11" s="6"/>
      <c r="O11" s="5">
        <v>6520620013</v>
      </c>
      <c r="P11" s="6"/>
      <c r="Q11" s="5">
        <v>0</v>
      </c>
      <c r="R11" s="6"/>
      <c r="S11" s="5">
        <v>0</v>
      </c>
      <c r="T11" s="6"/>
      <c r="U11" s="5">
        <v>0</v>
      </c>
      <c r="V11" s="6"/>
      <c r="W11" s="5">
        <v>0</v>
      </c>
      <c r="X11" s="6"/>
      <c r="Y11" s="7">
        <v>0</v>
      </c>
    </row>
    <row r="12" spans="1:25" ht="18.75" x14ac:dyDescent="0.45">
      <c r="A12" s="2" t="s">
        <v>18</v>
      </c>
      <c r="C12" s="5">
        <v>1294</v>
      </c>
      <c r="D12" s="6"/>
      <c r="E12" s="5">
        <v>51547962</v>
      </c>
      <c r="F12" s="6"/>
      <c r="G12" s="5">
        <v>69498826.820999995</v>
      </c>
      <c r="H12" s="6"/>
      <c r="I12" s="5">
        <v>0</v>
      </c>
      <c r="J12" s="6"/>
      <c r="K12" s="5">
        <v>0</v>
      </c>
      <c r="L12" s="6"/>
      <c r="M12" s="14">
        <v>-1294</v>
      </c>
      <c r="N12" s="6"/>
      <c r="O12" s="5">
        <v>63041599</v>
      </c>
      <c r="P12" s="6"/>
      <c r="Q12" s="5">
        <v>0</v>
      </c>
      <c r="R12" s="6"/>
      <c r="S12" s="5">
        <v>0</v>
      </c>
      <c r="T12" s="6"/>
      <c r="U12" s="5">
        <v>0</v>
      </c>
      <c r="V12" s="6"/>
      <c r="W12" s="5">
        <v>0</v>
      </c>
      <c r="X12" s="6"/>
      <c r="Y12" s="7">
        <v>0</v>
      </c>
    </row>
    <row r="13" spans="1:25" ht="18.75" x14ac:dyDescent="0.45">
      <c r="A13" s="2" t="s">
        <v>19</v>
      </c>
      <c r="C13" s="5">
        <v>3427469</v>
      </c>
      <c r="D13" s="6"/>
      <c r="E13" s="5">
        <v>23028234509</v>
      </c>
      <c r="F13" s="6"/>
      <c r="G13" s="5">
        <v>22953468044.014599</v>
      </c>
      <c r="H13" s="6"/>
      <c r="I13" s="5">
        <v>0</v>
      </c>
      <c r="J13" s="6"/>
      <c r="K13" s="5">
        <v>0</v>
      </c>
      <c r="L13" s="6"/>
      <c r="M13" s="14">
        <v>-3427468</v>
      </c>
      <c r="N13" s="6"/>
      <c r="O13" s="5">
        <v>18614905128</v>
      </c>
      <c r="P13" s="6"/>
      <c r="Q13" s="5">
        <v>1</v>
      </c>
      <c r="R13" s="6"/>
      <c r="S13" s="5">
        <v>5830</v>
      </c>
      <c r="T13" s="6"/>
      <c r="U13" s="5">
        <v>6709</v>
      </c>
      <c r="V13" s="6"/>
      <c r="W13" s="5">
        <v>5795.3114999999998</v>
      </c>
      <c r="X13" s="6"/>
      <c r="Y13" s="7">
        <v>0</v>
      </c>
    </row>
    <row r="14" spans="1:25" ht="18.75" x14ac:dyDescent="0.45">
      <c r="A14" s="2" t="s">
        <v>229</v>
      </c>
      <c r="C14" s="5">
        <v>1389403</v>
      </c>
      <c r="D14" s="6"/>
      <c r="E14" s="5">
        <f>8155184786-1286</f>
        <v>8155183500</v>
      </c>
      <c r="F14" s="6"/>
      <c r="G14" s="5">
        <f>12333544945.6995-1288</f>
        <v>12333543657.699499</v>
      </c>
      <c r="H14" s="6"/>
      <c r="I14" s="5">
        <v>2929830</v>
      </c>
      <c r="J14" s="6"/>
      <c r="K14" s="5">
        <v>0</v>
      </c>
      <c r="L14" s="6"/>
      <c r="M14" s="14">
        <v>-4319233</v>
      </c>
      <c r="N14" s="6"/>
      <c r="O14" s="5">
        <v>37309035501</v>
      </c>
      <c r="P14" s="6"/>
      <c r="Q14" s="5">
        <v>0</v>
      </c>
      <c r="R14" s="6"/>
      <c r="S14" s="5">
        <v>0</v>
      </c>
      <c r="T14" s="6"/>
      <c r="U14" s="5">
        <v>0</v>
      </c>
      <c r="V14" s="6"/>
      <c r="W14" s="5">
        <v>0</v>
      </c>
      <c r="X14" s="6"/>
      <c r="Y14" s="7">
        <v>0</v>
      </c>
    </row>
    <row r="15" spans="1:25" ht="18.75" x14ac:dyDescent="0.45">
      <c r="A15" s="2" t="s">
        <v>21</v>
      </c>
      <c r="C15" s="5">
        <v>0</v>
      </c>
      <c r="D15" s="6"/>
      <c r="E15" s="5">
        <v>0</v>
      </c>
      <c r="F15" s="6"/>
      <c r="G15" s="5">
        <v>0</v>
      </c>
      <c r="H15" s="6"/>
      <c r="I15" s="5">
        <v>148610</v>
      </c>
      <c r="J15" s="6"/>
      <c r="K15" s="5">
        <v>444756249</v>
      </c>
      <c r="L15" s="6"/>
      <c r="M15" s="14">
        <v>0</v>
      </c>
      <c r="N15" s="6"/>
      <c r="O15" s="5">
        <v>0</v>
      </c>
      <c r="P15" s="6"/>
      <c r="Q15" s="5">
        <v>148610</v>
      </c>
      <c r="R15" s="6"/>
      <c r="S15" s="5">
        <v>3405</v>
      </c>
      <c r="T15" s="6"/>
      <c r="U15" s="5">
        <v>444904859</v>
      </c>
      <c r="V15" s="6"/>
      <c r="W15" s="5">
        <v>503006248.55250001</v>
      </c>
      <c r="X15" s="6"/>
      <c r="Y15" s="7">
        <v>0</v>
      </c>
    </row>
    <row r="16" spans="1:25" ht="18.75" x14ac:dyDescent="0.45">
      <c r="A16" s="2" t="s">
        <v>22</v>
      </c>
      <c r="C16" s="5">
        <v>0</v>
      </c>
      <c r="D16" s="6"/>
      <c r="E16" s="5">
        <v>0</v>
      </c>
      <c r="F16" s="6"/>
      <c r="G16" s="5">
        <v>0</v>
      </c>
      <c r="H16" s="6"/>
      <c r="I16" s="5">
        <v>24768</v>
      </c>
      <c r="J16" s="6"/>
      <c r="K16" s="5">
        <v>54540164</v>
      </c>
      <c r="L16" s="6"/>
      <c r="M16" s="14">
        <v>0</v>
      </c>
      <c r="N16" s="6"/>
      <c r="O16" s="5">
        <v>0</v>
      </c>
      <c r="P16" s="6"/>
      <c r="Q16" s="5">
        <v>24768</v>
      </c>
      <c r="R16" s="6"/>
      <c r="S16" s="5">
        <v>3156</v>
      </c>
      <c r="T16" s="6"/>
      <c r="U16" s="5">
        <v>54564932</v>
      </c>
      <c r="V16" s="6"/>
      <c r="W16" s="5">
        <v>77702709.542400002</v>
      </c>
      <c r="X16" s="6"/>
      <c r="Y16" s="7">
        <v>0</v>
      </c>
    </row>
    <row r="17" spans="1:25" ht="18.75" x14ac:dyDescent="0.45">
      <c r="A17" s="2" t="s">
        <v>23</v>
      </c>
      <c r="C17" s="5">
        <v>0</v>
      </c>
      <c r="D17" s="6"/>
      <c r="E17" s="5">
        <v>0</v>
      </c>
      <c r="F17" s="6"/>
      <c r="G17" s="5">
        <v>0</v>
      </c>
      <c r="H17" s="6"/>
      <c r="I17" s="5">
        <v>23778</v>
      </c>
      <c r="J17" s="6"/>
      <c r="K17" s="5">
        <v>712811974</v>
      </c>
      <c r="L17" s="6"/>
      <c r="M17" s="14">
        <v>-23778</v>
      </c>
      <c r="N17" s="6"/>
      <c r="O17" s="5">
        <v>910138681</v>
      </c>
      <c r="P17" s="6"/>
      <c r="Q17" s="5">
        <v>0</v>
      </c>
      <c r="R17" s="6"/>
      <c r="S17" s="5">
        <v>0</v>
      </c>
      <c r="T17" s="6"/>
      <c r="U17" s="5">
        <v>0</v>
      </c>
      <c r="V17" s="6"/>
      <c r="W17" s="5">
        <v>0</v>
      </c>
      <c r="X17" s="6"/>
      <c r="Y17" s="7">
        <v>0</v>
      </c>
    </row>
    <row r="18" spans="1:25" ht="18.75" x14ac:dyDescent="0.45">
      <c r="A18" s="2" t="s">
        <v>24</v>
      </c>
      <c r="C18" s="5">
        <v>0</v>
      </c>
      <c r="D18" s="6"/>
      <c r="E18" s="5">
        <v>0</v>
      </c>
      <c r="F18" s="6"/>
      <c r="G18" s="5">
        <v>0</v>
      </c>
      <c r="H18" s="6"/>
      <c r="I18" s="5">
        <v>94736</v>
      </c>
      <c r="J18" s="6"/>
      <c r="K18" s="5">
        <v>0</v>
      </c>
      <c r="L18" s="6"/>
      <c r="M18" s="14">
        <v>-94736</v>
      </c>
      <c r="N18" s="6"/>
      <c r="O18" s="5">
        <v>1202917270</v>
      </c>
      <c r="P18" s="6"/>
      <c r="Q18" s="5">
        <v>0</v>
      </c>
      <c r="R18" s="6"/>
      <c r="S18" s="5">
        <v>0</v>
      </c>
      <c r="T18" s="6"/>
      <c r="U18" s="5">
        <v>0</v>
      </c>
      <c r="V18" s="6"/>
      <c r="W18" s="5">
        <v>0</v>
      </c>
      <c r="X18" s="6"/>
      <c r="Y18" s="7">
        <v>0</v>
      </c>
    </row>
    <row r="19" spans="1:25" ht="18.75" x14ac:dyDescent="0.45">
      <c r="A19" s="2" t="s">
        <v>25</v>
      </c>
      <c r="C19" s="5">
        <v>0</v>
      </c>
      <c r="D19" s="6"/>
      <c r="E19" s="5">
        <v>0</v>
      </c>
      <c r="F19" s="6"/>
      <c r="G19" s="5">
        <v>0</v>
      </c>
      <c r="H19" s="6"/>
      <c r="I19" s="5">
        <v>4300</v>
      </c>
      <c r="J19" s="6"/>
      <c r="K19" s="5">
        <v>33751216</v>
      </c>
      <c r="L19" s="6"/>
      <c r="M19" s="14">
        <v>0</v>
      </c>
      <c r="N19" s="6"/>
      <c r="O19" s="5">
        <v>0</v>
      </c>
      <c r="P19" s="6"/>
      <c r="Q19" s="5">
        <v>4300</v>
      </c>
      <c r="R19" s="6"/>
      <c r="S19" s="5">
        <v>16082</v>
      </c>
      <c r="T19" s="6"/>
      <c r="U19" s="5">
        <f>33751346-1286</f>
        <v>33750060</v>
      </c>
      <c r="V19" s="6"/>
      <c r="W19" s="5">
        <f>68741142.03-1287</f>
        <v>68739855.030000001</v>
      </c>
      <c r="X19" s="6"/>
      <c r="Y19" s="7">
        <v>0</v>
      </c>
    </row>
    <row r="20" spans="1:25" ht="18.75" thickBot="1" x14ac:dyDescent="0.45">
      <c r="A20" s="1" t="s">
        <v>200</v>
      </c>
      <c r="C20" s="6"/>
      <c r="D20" s="6"/>
      <c r="E20" s="8">
        <f>SUM(E9:E19)</f>
        <v>62263600641</v>
      </c>
      <c r="F20" s="6"/>
      <c r="G20" s="8">
        <f>SUM(G9:G19)</f>
        <v>72102883002.099594</v>
      </c>
      <c r="H20" s="6"/>
      <c r="I20" s="6"/>
      <c r="J20" s="6"/>
      <c r="K20" s="8">
        <f>SUM(K9:K19)</f>
        <v>1245859603</v>
      </c>
      <c r="L20" s="6"/>
      <c r="M20" s="14"/>
      <c r="N20" s="6"/>
      <c r="O20" s="8">
        <f>SUM(O9:O19)</f>
        <v>67807560143</v>
      </c>
      <c r="P20" s="6"/>
      <c r="Q20" s="5"/>
      <c r="R20" s="6"/>
      <c r="S20" s="5"/>
      <c r="T20" s="6"/>
      <c r="U20" s="8">
        <f>SUM(U9:U19)</f>
        <v>533226560</v>
      </c>
      <c r="V20" s="6"/>
      <c r="W20" s="8">
        <f>SUM(W9:W19)</f>
        <v>649454608.43639994</v>
      </c>
      <c r="X20" s="6"/>
      <c r="Y20" s="7">
        <f>SUM(Y9:Y19)</f>
        <v>0</v>
      </c>
    </row>
    <row r="21" spans="1:25" ht="18.75" thickTop="1" x14ac:dyDescent="0.4"/>
    <row r="23" spans="1:25" x14ac:dyDescent="0.4">
      <c r="E23" s="3"/>
      <c r="U23" s="3"/>
    </row>
    <row r="24" spans="1:25" x14ac:dyDescent="0.4">
      <c r="G24" s="3"/>
    </row>
    <row r="27" spans="1:25" x14ac:dyDescent="0.4">
      <c r="W27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rightToLeft="1" topLeftCell="A7" workbookViewId="0">
      <selection activeCell="Q45" sqref="Q45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8.42578125" style="22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0.85546875" style="1" customWidth="1"/>
    <col min="18" max="18" width="1" style="1" customWidth="1"/>
    <col min="19" max="19" width="12.28515625" style="1" bestFit="1" customWidth="1"/>
    <col min="20" max="16384" width="9.140625" style="1"/>
  </cols>
  <sheetData>
    <row r="2" spans="1:17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7.75" x14ac:dyDescent="0.4">
      <c r="A6" s="33" t="s">
        <v>3</v>
      </c>
      <c r="C6" s="33" t="s">
        <v>153</v>
      </c>
      <c r="D6" s="33" t="s">
        <v>153</v>
      </c>
      <c r="E6" s="33" t="s">
        <v>153</v>
      </c>
      <c r="F6" s="33" t="s">
        <v>153</v>
      </c>
      <c r="G6" s="33" t="s">
        <v>153</v>
      </c>
      <c r="H6" s="33" t="s">
        <v>153</v>
      </c>
      <c r="I6" s="33" t="s">
        <v>153</v>
      </c>
      <c r="K6" s="33" t="s">
        <v>154</v>
      </c>
      <c r="L6" s="33" t="s">
        <v>154</v>
      </c>
      <c r="M6" s="33" t="s">
        <v>154</v>
      </c>
      <c r="N6" s="33" t="s">
        <v>154</v>
      </c>
      <c r="O6" s="33" t="s">
        <v>154</v>
      </c>
      <c r="P6" s="33" t="s">
        <v>154</v>
      </c>
      <c r="Q6" s="33" t="s">
        <v>154</v>
      </c>
    </row>
    <row r="7" spans="1:17" ht="89.25" customHeight="1" x14ac:dyDescent="0.4">
      <c r="A7" s="33" t="s">
        <v>3</v>
      </c>
      <c r="C7" s="33" t="s">
        <v>7</v>
      </c>
      <c r="E7" s="33" t="s">
        <v>170</v>
      </c>
      <c r="G7" s="33" t="s">
        <v>171</v>
      </c>
      <c r="I7" s="34" t="s">
        <v>226</v>
      </c>
      <c r="K7" s="33" t="s">
        <v>7</v>
      </c>
      <c r="M7" s="36" t="s">
        <v>170</v>
      </c>
      <c r="O7" s="33" t="s">
        <v>171</v>
      </c>
      <c r="Q7" s="34" t="s">
        <v>225</v>
      </c>
    </row>
    <row r="8" spans="1:17" ht="18.75" x14ac:dyDescent="0.45">
      <c r="A8" s="2" t="s">
        <v>15</v>
      </c>
      <c r="C8" s="5">
        <v>200000</v>
      </c>
      <c r="D8" s="6"/>
      <c r="E8" s="14">
        <v>3186901951</v>
      </c>
      <c r="F8" s="14"/>
      <c r="G8" s="14">
        <v>2529130217</v>
      </c>
      <c r="H8" s="14"/>
      <c r="I8" s="14">
        <v>657771734</v>
      </c>
      <c r="J8" s="14"/>
      <c r="K8" s="14">
        <v>200000</v>
      </c>
      <c r="L8" s="14"/>
      <c r="M8" s="23">
        <v>3186901951</v>
      </c>
      <c r="N8" s="14"/>
      <c r="O8" s="14">
        <v>2529130217</v>
      </c>
      <c r="P8" s="14"/>
      <c r="Q8" s="14">
        <v>657771734</v>
      </c>
    </row>
    <row r="9" spans="1:17" ht="18.75" x14ac:dyDescent="0.45">
      <c r="A9" s="2" t="s">
        <v>19</v>
      </c>
      <c r="C9" s="5">
        <v>3427468</v>
      </c>
      <c r="D9" s="6"/>
      <c r="E9" s="14">
        <v>18614905128</v>
      </c>
      <c r="F9" s="14"/>
      <c r="G9" s="14">
        <v>19669898226</v>
      </c>
      <c r="H9" s="14"/>
      <c r="I9" s="14">
        <v>-1054993098</v>
      </c>
      <c r="J9" s="14"/>
      <c r="K9" s="14">
        <v>3427468</v>
      </c>
      <c r="L9" s="14"/>
      <c r="M9" s="23">
        <v>18614905128</v>
      </c>
      <c r="N9" s="14"/>
      <c r="O9" s="14">
        <v>19669898226</v>
      </c>
      <c r="P9" s="14"/>
      <c r="Q9" s="14">
        <v>-1054993098</v>
      </c>
    </row>
    <row r="10" spans="1:17" ht="18.75" x14ac:dyDescent="0.45">
      <c r="A10" s="2" t="s">
        <v>16</v>
      </c>
      <c r="C10" s="5">
        <v>2929830</v>
      </c>
      <c r="D10" s="6"/>
      <c r="E10" s="14">
        <v>12580690020</v>
      </c>
      <c r="F10" s="14"/>
      <c r="G10" s="14">
        <v>27753215713</v>
      </c>
      <c r="H10" s="14"/>
      <c r="I10" s="14">
        <v>-15172525693</v>
      </c>
      <c r="J10" s="14"/>
      <c r="K10" s="14">
        <v>2929830</v>
      </c>
      <c r="L10" s="14"/>
      <c r="M10" s="23">
        <v>12580690020</v>
      </c>
      <c r="N10" s="14"/>
      <c r="O10" s="14">
        <v>27753215713</v>
      </c>
      <c r="P10" s="14"/>
      <c r="Q10" s="14">
        <v>-15172525693</v>
      </c>
    </row>
    <row r="11" spans="1:17" ht="18.75" x14ac:dyDescent="0.45">
      <c r="A11" s="2" t="s">
        <v>20</v>
      </c>
      <c r="C11" s="5">
        <v>4319233</v>
      </c>
      <c r="D11" s="6"/>
      <c r="E11" s="14">
        <v>37309035501</v>
      </c>
      <c r="F11" s="14"/>
      <c r="G11" s="14">
        <v>28035639039</v>
      </c>
      <c r="H11" s="14"/>
      <c r="I11" s="14">
        <v>9273396462</v>
      </c>
      <c r="J11" s="14"/>
      <c r="K11" s="14">
        <v>9672386</v>
      </c>
      <c r="L11" s="14"/>
      <c r="M11" s="23">
        <v>106398108422</v>
      </c>
      <c r="N11" s="14"/>
      <c r="O11" s="14">
        <v>98528221995</v>
      </c>
      <c r="P11" s="14"/>
      <c r="Q11" s="14">
        <v>7869886427</v>
      </c>
    </row>
    <row r="12" spans="1:17" ht="18.75" x14ac:dyDescent="0.45">
      <c r="A12" s="2" t="s">
        <v>23</v>
      </c>
      <c r="C12" s="5">
        <v>23778</v>
      </c>
      <c r="D12" s="6"/>
      <c r="E12" s="14">
        <v>910138681</v>
      </c>
      <c r="F12" s="14"/>
      <c r="G12" s="14">
        <v>905192681</v>
      </c>
      <c r="H12" s="14"/>
      <c r="I12" s="14">
        <v>4946000</v>
      </c>
      <c r="J12" s="14"/>
      <c r="K12" s="14">
        <v>23778</v>
      </c>
      <c r="L12" s="14"/>
      <c r="M12" s="23">
        <v>910138681</v>
      </c>
      <c r="N12" s="14"/>
      <c r="O12" s="14">
        <v>905192681</v>
      </c>
      <c r="P12" s="14"/>
      <c r="Q12" s="14">
        <v>4946000</v>
      </c>
    </row>
    <row r="13" spans="1:17" ht="18.75" x14ac:dyDescent="0.45">
      <c r="A13" s="2" t="s">
        <v>18</v>
      </c>
      <c r="C13" s="5">
        <v>1294</v>
      </c>
      <c r="D13" s="6"/>
      <c r="E13" s="14">
        <v>63041599</v>
      </c>
      <c r="F13" s="14"/>
      <c r="G13" s="14">
        <v>70476282</v>
      </c>
      <c r="H13" s="14"/>
      <c r="I13" s="14">
        <v>-7434683</v>
      </c>
      <c r="J13" s="14"/>
      <c r="K13" s="14">
        <v>1294</v>
      </c>
      <c r="L13" s="14"/>
      <c r="M13" s="23">
        <v>63041599</v>
      </c>
      <c r="N13" s="14"/>
      <c r="O13" s="14">
        <v>70476282</v>
      </c>
      <c r="P13" s="14"/>
      <c r="Q13" s="14">
        <v>-7434683</v>
      </c>
    </row>
    <row r="14" spans="1:17" ht="18.75" x14ac:dyDescent="0.45">
      <c r="A14" s="2" t="s">
        <v>24</v>
      </c>
      <c r="C14" s="5">
        <v>94736</v>
      </c>
      <c r="D14" s="6"/>
      <c r="E14" s="14">
        <v>1202917270</v>
      </c>
      <c r="F14" s="14"/>
      <c r="G14" s="14">
        <v>2757236183</v>
      </c>
      <c r="H14" s="14"/>
      <c r="I14" s="14">
        <v>-1554318913</v>
      </c>
      <c r="J14" s="14"/>
      <c r="K14" s="14">
        <v>94736</v>
      </c>
      <c r="L14" s="14"/>
      <c r="M14" s="23">
        <v>1202917270</v>
      </c>
      <c r="N14" s="14"/>
      <c r="O14" s="14">
        <v>2757236183</v>
      </c>
      <c r="P14" s="14"/>
      <c r="Q14" s="14">
        <v>-1554318913</v>
      </c>
    </row>
    <row r="15" spans="1:17" ht="18.75" x14ac:dyDescent="0.45">
      <c r="A15" s="2" t="s">
        <v>17</v>
      </c>
      <c r="C15" s="5">
        <v>456117</v>
      </c>
      <c r="D15" s="6"/>
      <c r="E15" s="14">
        <v>6520620013</v>
      </c>
      <c r="F15" s="14"/>
      <c r="G15" s="14">
        <v>7697364907</v>
      </c>
      <c r="H15" s="14"/>
      <c r="I15" s="14">
        <v>-1176744894</v>
      </c>
      <c r="J15" s="14"/>
      <c r="K15" s="14">
        <v>500000</v>
      </c>
      <c r="L15" s="14"/>
      <c r="M15" s="23">
        <v>7261319831</v>
      </c>
      <c r="N15" s="14"/>
      <c r="O15" s="14">
        <v>8484430458</v>
      </c>
      <c r="P15" s="14"/>
      <c r="Q15" s="14">
        <v>-1223110627</v>
      </c>
    </row>
    <row r="16" spans="1:17" ht="18.75" x14ac:dyDescent="0.45">
      <c r="A16" s="2" t="s">
        <v>172</v>
      </c>
      <c r="C16" s="5">
        <v>0</v>
      </c>
      <c r="D16" s="6"/>
      <c r="E16" s="14">
        <v>0</v>
      </c>
      <c r="F16" s="14"/>
      <c r="G16" s="14">
        <v>0</v>
      </c>
      <c r="H16" s="14"/>
      <c r="I16" s="14">
        <v>0</v>
      </c>
      <c r="J16" s="14"/>
      <c r="K16" s="14">
        <v>250000</v>
      </c>
      <c r="L16" s="14"/>
      <c r="M16" s="23">
        <v>8443763559</v>
      </c>
      <c r="N16" s="14"/>
      <c r="O16" s="14">
        <v>8497455290</v>
      </c>
      <c r="P16" s="14"/>
      <c r="Q16" s="14">
        <v>-53691731</v>
      </c>
    </row>
    <row r="17" spans="1:19" ht="18.75" x14ac:dyDescent="0.45">
      <c r="A17" s="2" t="s">
        <v>173</v>
      </c>
      <c r="C17" s="5">
        <v>0</v>
      </c>
      <c r="D17" s="6"/>
      <c r="E17" s="14">
        <v>0</v>
      </c>
      <c r="F17" s="14"/>
      <c r="G17" s="14">
        <v>0</v>
      </c>
      <c r="H17" s="14"/>
      <c r="I17" s="14">
        <v>0</v>
      </c>
      <c r="J17" s="14"/>
      <c r="K17" s="14">
        <v>18975</v>
      </c>
      <c r="L17" s="14"/>
      <c r="M17" s="23">
        <v>302133102</v>
      </c>
      <c r="N17" s="14"/>
      <c r="O17" s="14">
        <v>289398120</v>
      </c>
      <c r="P17" s="14"/>
      <c r="Q17" s="14">
        <v>12734982</v>
      </c>
    </row>
    <row r="18" spans="1:19" ht="18.75" x14ac:dyDescent="0.45">
      <c r="A18" s="2" t="s">
        <v>174</v>
      </c>
      <c r="C18" s="5">
        <v>0</v>
      </c>
      <c r="D18" s="6"/>
      <c r="E18" s="14">
        <v>0</v>
      </c>
      <c r="F18" s="14"/>
      <c r="G18" s="14">
        <v>0</v>
      </c>
      <c r="H18" s="14"/>
      <c r="I18" s="14">
        <v>0</v>
      </c>
      <c r="J18" s="14"/>
      <c r="K18" s="14">
        <v>180000</v>
      </c>
      <c r="L18" s="14"/>
      <c r="M18" s="23">
        <v>16540201678</v>
      </c>
      <c r="N18" s="14"/>
      <c r="O18" s="14">
        <v>16919900497</v>
      </c>
      <c r="P18" s="14"/>
      <c r="Q18" s="14">
        <v>-379698819</v>
      </c>
    </row>
    <row r="19" spans="1:19" ht="18.75" x14ac:dyDescent="0.45">
      <c r="A19" s="2" t="s">
        <v>175</v>
      </c>
      <c r="C19" s="5">
        <v>0</v>
      </c>
      <c r="D19" s="6"/>
      <c r="E19" s="14">
        <v>0</v>
      </c>
      <c r="F19" s="14"/>
      <c r="G19" s="14">
        <v>0</v>
      </c>
      <c r="H19" s="14"/>
      <c r="I19" s="14">
        <v>0</v>
      </c>
      <c r="J19" s="14"/>
      <c r="K19" s="14">
        <v>500000</v>
      </c>
      <c r="L19" s="14"/>
      <c r="M19" s="23">
        <v>30288703525</v>
      </c>
      <c r="N19" s="14"/>
      <c r="O19" s="14">
        <v>30738224938</v>
      </c>
      <c r="P19" s="14"/>
      <c r="Q19" s="14">
        <v>-449521413</v>
      </c>
    </row>
    <row r="20" spans="1:19" ht="18.75" x14ac:dyDescent="0.45">
      <c r="A20" s="2" t="s">
        <v>166</v>
      </c>
      <c r="C20" s="5">
        <v>0</v>
      </c>
      <c r="D20" s="6"/>
      <c r="E20" s="14">
        <v>0</v>
      </c>
      <c r="F20" s="14"/>
      <c r="G20" s="14">
        <v>0</v>
      </c>
      <c r="H20" s="14"/>
      <c r="I20" s="14">
        <v>0</v>
      </c>
      <c r="J20" s="14"/>
      <c r="K20" s="14">
        <v>1500000</v>
      </c>
      <c r="L20" s="14"/>
      <c r="M20" s="23">
        <v>14814079901</v>
      </c>
      <c r="N20" s="14"/>
      <c r="O20" s="14">
        <v>16325082443</v>
      </c>
      <c r="P20" s="14"/>
      <c r="Q20" s="14">
        <v>-1511002542</v>
      </c>
    </row>
    <row r="21" spans="1:19" ht="18.75" x14ac:dyDescent="0.45">
      <c r="A21" s="2" t="s">
        <v>176</v>
      </c>
      <c r="C21" s="5">
        <v>0</v>
      </c>
      <c r="D21" s="6"/>
      <c r="E21" s="14">
        <v>0</v>
      </c>
      <c r="F21" s="14"/>
      <c r="G21" s="14">
        <v>0</v>
      </c>
      <c r="H21" s="14"/>
      <c r="I21" s="14">
        <v>0</v>
      </c>
      <c r="J21" s="14"/>
      <c r="K21" s="14">
        <v>3500000</v>
      </c>
      <c r="L21" s="14"/>
      <c r="M21" s="23">
        <v>30653981824</v>
      </c>
      <c r="N21" s="14"/>
      <c r="O21" s="14">
        <v>31417265429</v>
      </c>
      <c r="P21" s="14"/>
      <c r="Q21" s="14">
        <v>-763283605</v>
      </c>
    </row>
    <row r="22" spans="1:19" ht="18.75" x14ac:dyDescent="0.45">
      <c r="A22" s="2" t="s">
        <v>177</v>
      </c>
      <c r="C22" s="5">
        <v>0</v>
      </c>
      <c r="D22" s="6"/>
      <c r="E22" s="14">
        <v>0</v>
      </c>
      <c r="F22" s="14"/>
      <c r="G22" s="14">
        <v>0</v>
      </c>
      <c r="H22" s="14"/>
      <c r="I22" s="14">
        <v>0</v>
      </c>
      <c r="J22" s="14"/>
      <c r="K22" s="14">
        <v>30434</v>
      </c>
      <c r="L22" s="14"/>
      <c r="M22" s="23">
        <v>877469035</v>
      </c>
      <c r="N22" s="14"/>
      <c r="O22" s="14">
        <v>1041406650</v>
      </c>
      <c r="P22" s="14"/>
      <c r="Q22" s="14">
        <v>-163937615</v>
      </c>
    </row>
    <row r="23" spans="1:19" ht="18.75" x14ac:dyDescent="0.45">
      <c r="A23" s="2" t="s">
        <v>178</v>
      </c>
      <c r="C23" s="5">
        <v>0</v>
      </c>
      <c r="D23" s="6"/>
      <c r="E23" s="14">
        <v>0</v>
      </c>
      <c r="F23" s="14"/>
      <c r="G23" s="14">
        <v>0</v>
      </c>
      <c r="H23" s="14"/>
      <c r="I23" s="14">
        <v>0</v>
      </c>
      <c r="J23" s="14"/>
      <c r="K23" s="14">
        <v>100000</v>
      </c>
      <c r="L23" s="14"/>
      <c r="M23" s="23">
        <v>3498350298</v>
      </c>
      <c r="N23" s="14"/>
      <c r="O23" s="14">
        <v>3435439794</v>
      </c>
      <c r="P23" s="14"/>
      <c r="Q23" s="14">
        <v>62910504</v>
      </c>
    </row>
    <row r="24" spans="1:19" ht="18.75" x14ac:dyDescent="0.45">
      <c r="A24" s="2" t="s">
        <v>179</v>
      </c>
      <c r="C24" s="5">
        <v>0</v>
      </c>
      <c r="D24" s="6"/>
      <c r="E24" s="14">
        <v>0</v>
      </c>
      <c r="F24" s="14"/>
      <c r="G24" s="14">
        <v>0</v>
      </c>
      <c r="H24" s="14"/>
      <c r="I24" s="14">
        <v>0</v>
      </c>
      <c r="J24" s="14"/>
      <c r="K24" s="14">
        <v>33612</v>
      </c>
      <c r="L24" s="14"/>
      <c r="M24" s="23">
        <v>1569362060</v>
      </c>
      <c r="N24" s="14"/>
      <c r="O24" s="14">
        <v>1495896850</v>
      </c>
      <c r="P24" s="14"/>
      <c r="Q24" s="14">
        <v>73465210</v>
      </c>
    </row>
    <row r="25" spans="1:19" ht="18.75" x14ac:dyDescent="0.45">
      <c r="A25" s="2" t="s">
        <v>180</v>
      </c>
      <c r="C25" s="5">
        <v>0</v>
      </c>
      <c r="D25" s="6"/>
      <c r="E25" s="14">
        <v>0</v>
      </c>
      <c r="F25" s="14"/>
      <c r="G25" s="14">
        <v>0</v>
      </c>
      <c r="H25" s="14"/>
      <c r="I25" s="14">
        <v>0</v>
      </c>
      <c r="J25" s="14"/>
      <c r="K25" s="14">
        <v>3100000</v>
      </c>
      <c r="L25" s="14"/>
      <c r="M25" s="23">
        <v>38873506713</v>
      </c>
      <c r="N25" s="14"/>
      <c r="O25" s="14">
        <v>37429108944</v>
      </c>
      <c r="P25" s="14"/>
      <c r="Q25" s="14">
        <v>1444397769</v>
      </c>
    </row>
    <row r="26" spans="1:19" ht="18.75" x14ac:dyDescent="0.45">
      <c r="A26" s="2" t="s">
        <v>181</v>
      </c>
      <c r="C26" s="5">
        <v>0</v>
      </c>
      <c r="D26" s="6"/>
      <c r="E26" s="14">
        <v>0</v>
      </c>
      <c r="F26" s="14"/>
      <c r="G26" s="14">
        <v>0</v>
      </c>
      <c r="H26" s="14"/>
      <c r="I26" s="14">
        <v>0</v>
      </c>
      <c r="J26" s="14"/>
      <c r="K26" s="14">
        <v>160000</v>
      </c>
      <c r="L26" s="14"/>
      <c r="M26" s="23">
        <v>1612212956</v>
      </c>
      <c r="N26" s="14"/>
      <c r="O26" s="14">
        <v>2129924573</v>
      </c>
      <c r="P26" s="14"/>
      <c r="Q26" s="14">
        <v>-517711617</v>
      </c>
    </row>
    <row r="27" spans="1:19" ht="18.75" x14ac:dyDescent="0.45">
      <c r="A27" s="2" t="s">
        <v>182</v>
      </c>
      <c r="C27" s="5">
        <v>0</v>
      </c>
      <c r="D27" s="6"/>
      <c r="E27" s="14">
        <v>0</v>
      </c>
      <c r="F27" s="14"/>
      <c r="G27" s="14">
        <v>0</v>
      </c>
      <c r="H27" s="14"/>
      <c r="I27" s="14">
        <v>0</v>
      </c>
      <c r="J27" s="14"/>
      <c r="K27" s="14">
        <v>585210</v>
      </c>
      <c r="L27" s="14"/>
      <c r="M27" s="23">
        <v>10333871706</v>
      </c>
      <c r="N27" s="14"/>
      <c r="O27" s="14">
        <v>10533284562</v>
      </c>
      <c r="P27" s="14"/>
      <c r="Q27" s="14">
        <v>-199412856</v>
      </c>
    </row>
    <row r="28" spans="1:19" ht="18.75" x14ac:dyDescent="0.45">
      <c r="A28" s="2" t="s">
        <v>183</v>
      </c>
      <c r="C28" s="5">
        <v>0</v>
      </c>
      <c r="D28" s="6"/>
      <c r="E28" s="14">
        <v>0</v>
      </c>
      <c r="F28" s="14"/>
      <c r="G28" s="14">
        <v>0</v>
      </c>
      <c r="H28" s="14"/>
      <c r="I28" s="14">
        <v>0</v>
      </c>
      <c r="J28" s="14"/>
      <c r="K28" s="14">
        <v>639000</v>
      </c>
      <c r="L28" s="14"/>
      <c r="M28" s="23">
        <v>10161687569</v>
      </c>
      <c r="N28" s="14"/>
      <c r="O28" s="14">
        <v>9949458562</v>
      </c>
      <c r="P28" s="14"/>
      <c r="Q28" s="14">
        <v>212229007</v>
      </c>
    </row>
    <row r="29" spans="1:19" ht="18.75" x14ac:dyDescent="0.45">
      <c r="A29" s="2" t="s">
        <v>184</v>
      </c>
      <c r="C29" s="5">
        <v>0</v>
      </c>
      <c r="D29" s="6"/>
      <c r="E29" s="14">
        <v>0</v>
      </c>
      <c r="F29" s="14"/>
      <c r="G29" s="14">
        <v>0</v>
      </c>
      <c r="H29" s="14"/>
      <c r="I29" s="14">
        <v>0</v>
      </c>
      <c r="J29" s="14"/>
      <c r="K29" s="14">
        <v>250000</v>
      </c>
      <c r="L29" s="14"/>
      <c r="M29" s="23">
        <v>16565843440</v>
      </c>
      <c r="N29" s="14"/>
      <c r="O29" s="14">
        <v>16912491576</v>
      </c>
      <c r="P29" s="14"/>
      <c r="Q29" s="14">
        <v>-346648136</v>
      </c>
    </row>
    <row r="30" spans="1:19" ht="18.75" x14ac:dyDescent="0.45">
      <c r="A30" s="2" t="s">
        <v>185</v>
      </c>
      <c r="C30" s="5">
        <v>0</v>
      </c>
      <c r="D30" s="6"/>
      <c r="E30" s="14">
        <v>0</v>
      </c>
      <c r="F30" s="14"/>
      <c r="G30" s="14">
        <v>0</v>
      </c>
      <c r="H30" s="14"/>
      <c r="I30" s="14">
        <v>0</v>
      </c>
      <c r="J30" s="14"/>
      <c r="K30" s="14">
        <v>1700000</v>
      </c>
      <c r="L30" s="14"/>
      <c r="M30" s="23">
        <v>11862992785</v>
      </c>
      <c r="N30" s="14"/>
      <c r="O30" s="14">
        <v>12137363440</v>
      </c>
      <c r="P30" s="14"/>
      <c r="Q30" s="14">
        <v>-274370655</v>
      </c>
    </row>
    <row r="31" spans="1:19" ht="18.75" x14ac:dyDescent="0.45">
      <c r="A31" s="2" t="s">
        <v>186</v>
      </c>
      <c r="C31" s="5">
        <v>0</v>
      </c>
      <c r="D31" s="6"/>
      <c r="E31" s="14">
        <v>0</v>
      </c>
      <c r="F31" s="14"/>
      <c r="G31" s="14">
        <v>0</v>
      </c>
      <c r="H31" s="14"/>
      <c r="I31" s="14">
        <v>0</v>
      </c>
      <c r="J31" s="14"/>
      <c r="K31" s="14">
        <v>2300000</v>
      </c>
      <c r="L31" s="14"/>
      <c r="M31" s="23">
        <v>15735309840</v>
      </c>
      <c r="N31" s="14"/>
      <c r="O31" s="14">
        <v>15488394236</v>
      </c>
      <c r="P31" s="14"/>
      <c r="Q31" s="14">
        <v>246915604</v>
      </c>
    </row>
    <row r="32" spans="1:19" ht="18.75" x14ac:dyDescent="0.45">
      <c r="A32" s="2" t="s">
        <v>187</v>
      </c>
      <c r="C32" s="5">
        <v>0</v>
      </c>
      <c r="D32" s="6"/>
      <c r="E32" s="14">
        <v>0</v>
      </c>
      <c r="F32" s="14"/>
      <c r="G32" s="14">
        <v>0</v>
      </c>
      <c r="H32" s="14"/>
      <c r="I32" s="14">
        <v>0</v>
      </c>
      <c r="J32" s="14"/>
      <c r="K32" s="14">
        <v>10000000</v>
      </c>
      <c r="L32" s="14"/>
      <c r="M32" s="23">
        <v>46212697024</v>
      </c>
      <c r="N32" s="14"/>
      <c r="O32" s="14">
        <v>46748543418</v>
      </c>
      <c r="P32" s="14"/>
      <c r="Q32" s="14">
        <v>-535846394</v>
      </c>
      <c r="S32" s="19"/>
    </row>
    <row r="33" spans="1:17" ht="18.75" x14ac:dyDescent="0.45">
      <c r="A33" s="2" t="s">
        <v>188</v>
      </c>
      <c r="C33" s="5">
        <v>0</v>
      </c>
      <c r="D33" s="6"/>
      <c r="E33" s="14">
        <v>0</v>
      </c>
      <c r="F33" s="14"/>
      <c r="G33" s="14">
        <v>0</v>
      </c>
      <c r="H33" s="14"/>
      <c r="I33" s="14">
        <v>0</v>
      </c>
      <c r="J33" s="14"/>
      <c r="K33" s="14">
        <v>75187</v>
      </c>
      <c r="L33" s="14"/>
      <c r="M33" s="23">
        <v>828228707</v>
      </c>
      <c r="N33" s="14"/>
      <c r="O33" s="14">
        <v>942293792</v>
      </c>
      <c r="P33" s="14"/>
      <c r="Q33" s="14">
        <v>-114065085</v>
      </c>
    </row>
    <row r="34" spans="1:17" ht="18.75" x14ac:dyDescent="0.45">
      <c r="A34" s="2" t="s">
        <v>189</v>
      </c>
      <c r="C34" s="5">
        <v>0</v>
      </c>
      <c r="D34" s="6"/>
      <c r="E34" s="14">
        <v>0</v>
      </c>
      <c r="F34" s="14"/>
      <c r="G34" s="14">
        <v>0</v>
      </c>
      <c r="H34" s="14"/>
      <c r="I34" s="14">
        <v>0</v>
      </c>
      <c r="J34" s="14"/>
      <c r="K34" s="14">
        <v>69526</v>
      </c>
      <c r="L34" s="14"/>
      <c r="M34" s="23">
        <v>951437485</v>
      </c>
      <c r="N34" s="14"/>
      <c r="O34" s="14">
        <v>914243195</v>
      </c>
      <c r="P34" s="14"/>
      <c r="Q34" s="14">
        <v>37194290</v>
      </c>
    </row>
    <row r="35" spans="1:17" ht="18.75" x14ac:dyDescent="0.45">
      <c r="A35" s="2" t="s">
        <v>190</v>
      </c>
      <c r="C35" s="5">
        <v>0</v>
      </c>
      <c r="D35" s="6"/>
      <c r="E35" s="14">
        <v>0</v>
      </c>
      <c r="F35" s="14"/>
      <c r="G35" s="14">
        <v>0</v>
      </c>
      <c r="H35" s="14"/>
      <c r="I35" s="14">
        <v>0</v>
      </c>
      <c r="J35" s="14"/>
      <c r="K35" s="14">
        <v>600000</v>
      </c>
      <c r="L35" s="14"/>
      <c r="M35" s="23">
        <v>5665525866</v>
      </c>
      <c r="N35" s="14"/>
      <c r="O35" s="14">
        <v>5866922349</v>
      </c>
      <c r="P35" s="14"/>
      <c r="Q35" s="14">
        <v>-201396483</v>
      </c>
    </row>
    <row r="36" spans="1:17" ht="18.75" x14ac:dyDescent="0.45">
      <c r="A36" s="2" t="s">
        <v>191</v>
      </c>
      <c r="C36" s="5">
        <v>0</v>
      </c>
      <c r="D36" s="6"/>
      <c r="E36" s="14">
        <v>0</v>
      </c>
      <c r="F36" s="14"/>
      <c r="G36" s="14">
        <v>0</v>
      </c>
      <c r="H36" s="14"/>
      <c r="I36" s="14">
        <v>0</v>
      </c>
      <c r="J36" s="14"/>
      <c r="K36" s="14">
        <v>400000</v>
      </c>
      <c r="L36" s="14"/>
      <c r="M36" s="23">
        <v>5484665314</v>
      </c>
      <c r="N36" s="14"/>
      <c r="O36" s="14">
        <v>5351137136</v>
      </c>
      <c r="P36" s="14"/>
      <c r="Q36" s="14">
        <v>133528178</v>
      </c>
    </row>
    <row r="37" spans="1:17" ht="18.75" x14ac:dyDescent="0.45">
      <c r="A37" s="2" t="s">
        <v>192</v>
      </c>
      <c r="C37" s="5">
        <v>0</v>
      </c>
      <c r="D37" s="6"/>
      <c r="E37" s="14">
        <v>0</v>
      </c>
      <c r="F37" s="14"/>
      <c r="G37" s="14">
        <v>0</v>
      </c>
      <c r="H37" s="14"/>
      <c r="I37" s="14">
        <v>0</v>
      </c>
      <c r="J37" s="14"/>
      <c r="K37" s="14">
        <v>808340</v>
      </c>
      <c r="L37" s="14"/>
      <c r="M37" s="23">
        <v>65890777743</v>
      </c>
      <c r="N37" s="14"/>
      <c r="O37" s="14">
        <v>65591697634</v>
      </c>
      <c r="P37" s="14"/>
      <c r="Q37" s="14">
        <v>299080109</v>
      </c>
    </row>
    <row r="38" spans="1:17" ht="18.75" x14ac:dyDescent="0.45">
      <c r="A38" s="2" t="s">
        <v>42</v>
      </c>
      <c r="C38" s="5">
        <v>9549</v>
      </c>
      <c r="D38" s="6"/>
      <c r="E38" s="14">
        <v>9549000000</v>
      </c>
      <c r="F38" s="14"/>
      <c r="G38" s="14">
        <v>9264196098</v>
      </c>
      <c r="H38" s="14"/>
      <c r="I38" s="14">
        <v>284803902</v>
      </c>
      <c r="J38" s="14"/>
      <c r="K38" s="14">
        <v>15000</v>
      </c>
      <c r="L38" s="14"/>
      <c r="M38" s="23">
        <v>14922770907</v>
      </c>
      <c r="N38" s="14"/>
      <c r="O38" s="14">
        <v>14552617182</v>
      </c>
      <c r="P38" s="14"/>
      <c r="Q38" s="14">
        <v>370153725</v>
      </c>
    </row>
    <row r="39" spans="1:17" ht="18.75" x14ac:dyDescent="0.45">
      <c r="A39" s="2" t="s">
        <v>193</v>
      </c>
      <c r="C39" s="5">
        <v>0</v>
      </c>
      <c r="D39" s="6"/>
      <c r="E39" s="14">
        <v>0</v>
      </c>
      <c r="F39" s="14"/>
      <c r="G39" s="14">
        <v>0</v>
      </c>
      <c r="H39" s="14"/>
      <c r="I39" s="14">
        <v>0</v>
      </c>
      <c r="J39" s="14"/>
      <c r="K39" s="14">
        <v>38546</v>
      </c>
      <c r="L39" s="14"/>
      <c r="M39" s="23">
        <v>29019877199</v>
      </c>
      <c r="N39" s="14"/>
      <c r="O39" s="14">
        <v>29342371659</v>
      </c>
      <c r="P39" s="14"/>
      <c r="Q39" s="14">
        <v>-322494460</v>
      </c>
    </row>
    <row r="40" spans="1:17" ht="18.75" x14ac:dyDescent="0.45">
      <c r="A40" s="2" t="s">
        <v>161</v>
      </c>
      <c r="C40" s="5">
        <v>0</v>
      </c>
      <c r="D40" s="6"/>
      <c r="E40" s="14">
        <v>0</v>
      </c>
      <c r="F40" s="14"/>
      <c r="G40" s="14">
        <v>0</v>
      </c>
      <c r="H40" s="14"/>
      <c r="I40" s="14">
        <v>0</v>
      </c>
      <c r="J40" s="14"/>
      <c r="K40" s="14">
        <v>645600</v>
      </c>
      <c r="L40" s="14"/>
      <c r="M40" s="23">
        <v>645600000000</v>
      </c>
      <c r="N40" s="14"/>
      <c r="O40" s="14">
        <v>645482985000</v>
      </c>
      <c r="P40" s="14"/>
      <c r="Q40" s="14">
        <v>117015000</v>
      </c>
    </row>
    <row r="41" spans="1:17" ht="18.75" x14ac:dyDescent="0.45">
      <c r="A41" s="2" t="s">
        <v>48</v>
      </c>
      <c r="C41" s="5">
        <v>0</v>
      </c>
      <c r="D41" s="6"/>
      <c r="E41" s="14">
        <v>0</v>
      </c>
      <c r="F41" s="14"/>
      <c r="G41" s="14">
        <v>0</v>
      </c>
      <c r="H41" s="14"/>
      <c r="I41" s="14">
        <v>0</v>
      </c>
      <c r="J41" s="14"/>
      <c r="K41" s="14">
        <v>109983</v>
      </c>
      <c r="L41" s="14"/>
      <c r="M41" s="23">
        <v>63189891850</v>
      </c>
      <c r="N41" s="14"/>
      <c r="O41" s="14">
        <v>63175320653</v>
      </c>
      <c r="P41" s="14"/>
      <c r="Q41" s="14">
        <v>14571197</v>
      </c>
    </row>
    <row r="42" spans="1:17" ht="18.75" x14ac:dyDescent="0.45">
      <c r="A42" s="2" t="s">
        <v>54</v>
      </c>
      <c r="C42" s="5">
        <v>0</v>
      </c>
      <c r="D42" s="6"/>
      <c r="E42" s="14">
        <v>0</v>
      </c>
      <c r="F42" s="14"/>
      <c r="G42" s="14">
        <v>0</v>
      </c>
      <c r="H42" s="14"/>
      <c r="I42" s="14">
        <v>0</v>
      </c>
      <c r="J42" s="14"/>
      <c r="K42" s="14">
        <v>50000</v>
      </c>
      <c r="L42" s="14"/>
      <c r="M42" s="23">
        <v>30694435626</v>
      </c>
      <c r="N42" s="14"/>
      <c r="O42" s="14">
        <v>30158085652</v>
      </c>
      <c r="P42" s="14"/>
      <c r="Q42" s="14">
        <v>536349974</v>
      </c>
    </row>
    <row r="43" spans="1:17" ht="18.75" x14ac:dyDescent="0.45">
      <c r="A43" s="2" t="s">
        <v>194</v>
      </c>
      <c r="C43" s="5">
        <v>0</v>
      </c>
      <c r="D43" s="6"/>
      <c r="E43" s="14">
        <v>0</v>
      </c>
      <c r="F43" s="14"/>
      <c r="G43" s="14">
        <v>0</v>
      </c>
      <c r="H43" s="14"/>
      <c r="I43" s="14">
        <v>0</v>
      </c>
      <c r="J43" s="14"/>
      <c r="K43" s="14">
        <v>21160</v>
      </c>
      <c r="L43" s="14"/>
      <c r="M43" s="23">
        <v>16581682159</v>
      </c>
      <c r="N43" s="14"/>
      <c r="O43" s="14">
        <v>16544480489</v>
      </c>
      <c r="P43" s="14"/>
      <c r="Q43" s="14">
        <v>37201670</v>
      </c>
    </row>
    <row r="44" spans="1:17" ht="18.75" x14ac:dyDescent="0.45">
      <c r="A44" s="2" t="s">
        <v>45</v>
      </c>
      <c r="C44" s="5">
        <v>0</v>
      </c>
      <c r="D44" s="6"/>
      <c r="E44" s="14">
        <v>0</v>
      </c>
      <c r="F44" s="14"/>
      <c r="G44" s="14">
        <v>0</v>
      </c>
      <c r="H44" s="14"/>
      <c r="I44" s="14">
        <v>0</v>
      </c>
      <c r="J44" s="14"/>
      <c r="K44" s="14">
        <v>217064</v>
      </c>
      <c r="L44" s="14"/>
      <c r="M44" s="23">
        <v>132734896060</v>
      </c>
      <c r="N44" s="14"/>
      <c r="O44" s="14">
        <v>127839546745</v>
      </c>
      <c r="P44" s="14"/>
      <c r="Q44" s="14">
        <v>4895349315</v>
      </c>
    </row>
    <row r="45" spans="1:17" ht="18.75" x14ac:dyDescent="0.45">
      <c r="A45" s="2" t="s">
        <v>195</v>
      </c>
      <c r="C45" s="5">
        <v>0</v>
      </c>
      <c r="D45" s="6"/>
      <c r="E45" s="14">
        <v>0</v>
      </c>
      <c r="F45" s="14"/>
      <c r="G45" s="14">
        <v>0</v>
      </c>
      <c r="H45" s="14"/>
      <c r="I45" s="14">
        <v>0</v>
      </c>
      <c r="J45" s="14"/>
      <c r="K45" s="14">
        <v>17562</v>
      </c>
      <c r="L45" s="14"/>
      <c r="M45" s="23">
        <v>14120831430</v>
      </c>
      <c r="N45" s="14"/>
      <c r="O45" s="14">
        <f>M45-Q45</f>
        <v>14070186392</v>
      </c>
      <c r="P45" s="14"/>
      <c r="Q45" s="14">
        <f>50664981-19943</f>
        <v>50645038</v>
      </c>
    </row>
    <row r="46" spans="1:17" ht="18.75" thickBot="1" x14ac:dyDescent="0.45">
      <c r="C46" s="6"/>
      <c r="D46" s="6"/>
      <c r="E46" s="16">
        <f>SUM(E8:E45)</f>
        <v>89937250163</v>
      </c>
      <c r="F46" s="14"/>
      <c r="G46" s="16">
        <f>SUM(G8:G45)</f>
        <v>98682349346</v>
      </c>
      <c r="H46" s="14"/>
      <c r="I46" s="16">
        <f>SUM(I8:I45)</f>
        <v>-8745099183</v>
      </c>
      <c r="J46" s="14"/>
      <c r="K46" s="14"/>
      <c r="L46" s="14"/>
      <c r="M46" s="31">
        <f>SUM(M8:M45)</f>
        <v>1434249210263</v>
      </c>
      <c r="N46" s="14"/>
      <c r="O46" s="16">
        <f>SUM(O8:O45)</f>
        <v>1442018328955</v>
      </c>
      <c r="P46" s="14"/>
      <c r="Q46" s="16">
        <f>SUM(Q8:Q45)</f>
        <v>-7769118692</v>
      </c>
    </row>
    <row r="47" spans="1:17" ht="18.75" thickTop="1" x14ac:dyDescent="0.4"/>
    <row r="48" spans="1:17" x14ac:dyDescent="0.4">
      <c r="M48" s="27"/>
      <c r="N48" s="30"/>
      <c r="O48" s="30"/>
      <c r="P48" s="30"/>
      <c r="Q48" s="29"/>
    </row>
    <row r="49" spans="13:17" x14ac:dyDescent="0.4">
      <c r="M49" s="24"/>
      <c r="N49" s="30"/>
      <c r="O49" s="30"/>
      <c r="P49" s="30"/>
      <c r="Q49" s="30"/>
    </row>
    <row r="50" spans="13:17" x14ac:dyDescent="0.4">
      <c r="M50" s="32"/>
      <c r="N50" s="30"/>
      <c r="O50" s="30"/>
      <c r="P50" s="30"/>
      <c r="Q50" s="30"/>
    </row>
    <row r="51" spans="13:17" x14ac:dyDescent="0.4">
      <c r="O51" s="19"/>
    </row>
    <row r="53" spans="13:17" x14ac:dyDescent="0.4">
      <c r="Q53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3"/>
  <sheetViews>
    <sheetView rightToLeft="1" view="pageBreakPreview" zoomScale="60" zoomScaleNormal="100" workbookViewId="0">
      <selection activeCell="K8" sqref="K8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4.42578125" style="1" customWidth="1"/>
    <col min="10" max="10" width="1" style="1" customWidth="1"/>
    <col min="11" max="11" width="15.5703125" style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4.140625" style="1" customWidth="1"/>
    <col min="20" max="20" width="1" style="1" customWidth="1"/>
    <col min="21" max="21" width="15.140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6" spans="1:21" ht="27.75" x14ac:dyDescent="0.4">
      <c r="A6" s="33" t="s">
        <v>3</v>
      </c>
      <c r="C6" s="33" t="s">
        <v>153</v>
      </c>
      <c r="D6" s="33" t="s">
        <v>153</v>
      </c>
      <c r="E6" s="33" t="s">
        <v>153</v>
      </c>
      <c r="F6" s="33" t="s">
        <v>153</v>
      </c>
      <c r="G6" s="33" t="s">
        <v>153</v>
      </c>
      <c r="H6" s="33" t="s">
        <v>153</v>
      </c>
      <c r="I6" s="33" t="s">
        <v>153</v>
      </c>
      <c r="J6" s="33" t="s">
        <v>153</v>
      </c>
      <c r="K6" s="33" t="s">
        <v>153</v>
      </c>
      <c r="M6" s="33" t="s">
        <v>154</v>
      </c>
      <c r="N6" s="33" t="s">
        <v>154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154</v>
      </c>
      <c r="T6" s="33" t="s">
        <v>154</v>
      </c>
      <c r="U6" s="33" t="s">
        <v>154</v>
      </c>
    </row>
    <row r="7" spans="1:21" ht="47.25" customHeight="1" x14ac:dyDescent="0.4">
      <c r="A7" s="33" t="s">
        <v>3</v>
      </c>
      <c r="C7" s="33" t="s">
        <v>196</v>
      </c>
      <c r="E7" s="33" t="s">
        <v>197</v>
      </c>
      <c r="G7" s="33" t="s">
        <v>198</v>
      </c>
      <c r="I7" s="33" t="s">
        <v>101</v>
      </c>
      <c r="K7" s="34" t="s">
        <v>228</v>
      </c>
      <c r="M7" s="33" t="s">
        <v>196</v>
      </c>
      <c r="O7" s="33" t="s">
        <v>197</v>
      </c>
      <c r="Q7" s="33" t="s">
        <v>198</v>
      </c>
      <c r="S7" s="33" t="s">
        <v>101</v>
      </c>
      <c r="U7" s="34" t="s">
        <v>230</v>
      </c>
    </row>
    <row r="8" spans="1:21" ht="18.75" x14ac:dyDescent="0.45">
      <c r="A8" s="2" t="s">
        <v>15</v>
      </c>
      <c r="C8" s="14">
        <v>234452555</v>
      </c>
      <c r="D8" s="14"/>
      <c r="E8" s="14">
        <v>287989719</v>
      </c>
      <c r="F8" s="14"/>
      <c r="G8" s="14">
        <v>657771734</v>
      </c>
      <c r="H8" s="14"/>
      <c r="I8" s="14">
        <v>1180214008</v>
      </c>
      <c r="J8" s="6"/>
      <c r="K8" s="7">
        <v>3.8999999999999998E-3</v>
      </c>
      <c r="L8" s="6"/>
      <c r="M8" s="14">
        <v>234452555</v>
      </c>
      <c r="N8" s="14"/>
      <c r="O8" s="14">
        <v>0</v>
      </c>
      <c r="P8" s="14"/>
      <c r="Q8" s="14">
        <v>657771734</v>
      </c>
      <c r="R8" s="14"/>
      <c r="S8" s="14">
        <v>892224289</v>
      </c>
      <c r="T8" s="6"/>
      <c r="U8" s="7">
        <v>1E-3</v>
      </c>
    </row>
    <row r="9" spans="1:21" ht="18.75" x14ac:dyDescent="0.45">
      <c r="A9" s="2" t="s">
        <v>19</v>
      </c>
      <c r="C9" s="14">
        <v>0</v>
      </c>
      <c r="D9" s="14"/>
      <c r="E9" s="14">
        <v>711269299</v>
      </c>
      <c r="F9" s="14"/>
      <c r="G9" s="14">
        <v>-1054993098</v>
      </c>
      <c r="H9" s="14"/>
      <c r="I9" s="14">
        <v>-343723799</v>
      </c>
      <c r="J9" s="6"/>
      <c r="K9" s="7">
        <v>-1.1000000000000001E-3</v>
      </c>
      <c r="L9" s="6"/>
      <c r="M9" s="14">
        <v>0</v>
      </c>
      <c r="N9" s="14"/>
      <c r="O9" s="14">
        <v>-191</v>
      </c>
      <c r="P9" s="14"/>
      <c r="Q9" s="14">
        <v>-1054993098</v>
      </c>
      <c r="R9" s="14"/>
      <c r="S9" s="14">
        <v>-1054993289</v>
      </c>
      <c r="T9" s="6"/>
      <c r="U9" s="7">
        <v>-1.1999999999999999E-3</v>
      </c>
    </row>
    <row r="10" spans="1:21" ht="18.75" x14ac:dyDescent="0.45">
      <c r="A10" s="2" t="s">
        <v>16</v>
      </c>
      <c r="C10" s="14">
        <v>0</v>
      </c>
      <c r="D10" s="14"/>
      <c r="E10" s="14">
        <v>4454035621</v>
      </c>
      <c r="F10" s="14"/>
      <c r="G10" s="14">
        <v>-15172525693</v>
      </c>
      <c r="H10" s="14"/>
      <c r="I10" s="14">
        <v>-10718490072</v>
      </c>
      <c r="J10" s="6"/>
      <c r="K10" s="7">
        <v>-3.5400000000000001E-2</v>
      </c>
      <c r="L10" s="6"/>
      <c r="M10" s="14">
        <v>0</v>
      </c>
      <c r="N10" s="14"/>
      <c r="O10" s="14">
        <v>0</v>
      </c>
      <c r="P10" s="14"/>
      <c r="Q10" s="14">
        <v>-15172525693</v>
      </c>
      <c r="R10" s="14"/>
      <c r="S10" s="14">
        <v>-15172525693</v>
      </c>
      <c r="T10" s="6"/>
      <c r="U10" s="7">
        <v>-1.7100000000000001E-2</v>
      </c>
    </row>
    <row r="11" spans="1:21" ht="18.75" x14ac:dyDescent="0.45">
      <c r="A11" s="2" t="s">
        <v>20</v>
      </c>
      <c r="C11" s="14">
        <v>437991939</v>
      </c>
      <c r="D11" s="14"/>
      <c r="E11" s="14">
        <v>500411895</v>
      </c>
      <c r="F11" s="14"/>
      <c r="G11" s="14">
        <v>9273396462</v>
      </c>
      <c r="H11" s="14"/>
      <c r="I11" s="14">
        <v>10211800296</v>
      </c>
      <c r="J11" s="6"/>
      <c r="K11" s="7">
        <v>3.3700000000000001E-2</v>
      </c>
      <c r="L11" s="6"/>
      <c r="M11" s="14">
        <v>437991939</v>
      </c>
      <c r="N11" s="14"/>
      <c r="O11" s="14">
        <v>0</v>
      </c>
      <c r="P11" s="14"/>
      <c r="Q11" s="14">
        <v>7869886427</v>
      </c>
      <c r="R11" s="14"/>
      <c r="S11" s="14">
        <v>8307878366</v>
      </c>
      <c r="T11" s="6"/>
      <c r="U11" s="7">
        <v>9.2999999999999992E-3</v>
      </c>
    </row>
    <row r="12" spans="1:21" ht="18.75" x14ac:dyDescent="0.45">
      <c r="A12" s="2" t="s">
        <v>23</v>
      </c>
      <c r="C12" s="14">
        <v>0</v>
      </c>
      <c r="D12" s="14"/>
      <c r="E12" s="14">
        <v>0</v>
      </c>
      <c r="F12" s="14"/>
      <c r="G12" s="14">
        <v>4946000</v>
      </c>
      <c r="H12" s="14"/>
      <c r="I12" s="14">
        <v>4946000</v>
      </c>
      <c r="J12" s="6"/>
      <c r="K12" s="7">
        <v>0</v>
      </c>
      <c r="L12" s="6"/>
      <c r="M12" s="14">
        <v>0</v>
      </c>
      <c r="N12" s="14"/>
      <c r="O12" s="14">
        <v>0</v>
      </c>
      <c r="P12" s="14"/>
      <c r="Q12" s="14">
        <v>4946000</v>
      </c>
      <c r="R12" s="14"/>
      <c r="S12" s="14">
        <v>4946000</v>
      </c>
      <c r="T12" s="6"/>
      <c r="U12" s="7">
        <v>0</v>
      </c>
    </row>
    <row r="13" spans="1:21" ht="18.75" x14ac:dyDescent="0.45">
      <c r="A13" s="2" t="s">
        <v>18</v>
      </c>
      <c r="C13" s="14">
        <v>2588000</v>
      </c>
      <c r="D13" s="14"/>
      <c r="E13" s="14">
        <v>2929042</v>
      </c>
      <c r="F13" s="14"/>
      <c r="G13" s="14">
        <v>-7434683</v>
      </c>
      <c r="H13" s="14"/>
      <c r="I13" s="14">
        <v>-1917641</v>
      </c>
      <c r="J13" s="6"/>
      <c r="K13" s="7">
        <v>0</v>
      </c>
      <c r="L13" s="6"/>
      <c r="M13" s="14">
        <v>2588000</v>
      </c>
      <c r="N13" s="14"/>
      <c r="O13" s="14">
        <v>0</v>
      </c>
      <c r="P13" s="14"/>
      <c r="Q13" s="14">
        <v>-7434683</v>
      </c>
      <c r="R13" s="14"/>
      <c r="S13" s="14">
        <v>-4846683</v>
      </c>
      <c r="T13" s="6"/>
      <c r="U13" s="7">
        <v>0</v>
      </c>
    </row>
    <row r="14" spans="1:21" ht="18.75" x14ac:dyDescent="0.45">
      <c r="A14" s="2" t="s">
        <v>24</v>
      </c>
      <c r="C14" s="14">
        <v>0</v>
      </c>
      <c r="D14" s="14"/>
      <c r="E14" s="14">
        <v>0</v>
      </c>
      <c r="F14" s="14"/>
      <c r="G14" s="14">
        <v>-1554318913</v>
      </c>
      <c r="H14" s="14"/>
      <c r="I14" s="14">
        <v>-1554318913</v>
      </c>
      <c r="J14" s="6"/>
      <c r="K14" s="7">
        <v>-5.1000000000000004E-3</v>
      </c>
      <c r="L14" s="6"/>
      <c r="M14" s="14">
        <v>0</v>
      </c>
      <c r="N14" s="14"/>
      <c r="O14" s="14">
        <v>0</v>
      </c>
      <c r="P14" s="14"/>
      <c r="Q14" s="14">
        <v>-1554318913</v>
      </c>
      <c r="R14" s="14"/>
      <c r="S14" s="14">
        <v>-1554318913</v>
      </c>
      <c r="T14" s="6"/>
      <c r="U14" s="7">
        <v>-1.6999999999999999E-3</v>
      </c>
    </row>
    <row r="15" spans="1:21" ht="18.75" x14ac:dyDescent="0.45">
      <c r="A15" s="2" t="s">
        <v>17</v>
      </c>
      <c r="C15" s="14">
        <v>674767055</v>
      </c>
      <c r="D15" s="14"/>
      <c r="E15" s="14">
        <v>427716185</v>
      </c>
      <c r="F15" s="14"/>
      <c r="G15" s="14">
        <v>-1176744894</v>
      </c>
      <c r="H15" s="14"/>
      <c r="I15" s="14">
        <v>-74261654</v>
      </c>
      <c r="J15" s="6"/>
      <c r="K15" s="7">
        <v>-2.0000000000000001E-4</v>
      </c>
      <c r="L15" s="6"/>
      <c r="M15" s="14">
        <v>674767055</v>
      </c>
      <c r="N15" s="14"/>
      <c r="O15" s="14">
        <v>0</v>
      </c>
      <c r="P15" s="14"/>
      <c r="Q15" s="14">
        <v>-1223110627</v>
      </c>
      <c r="R15" s="14"/>
      <c r="S15" s="14">
        <v>-548343572</v>
      </c>
      <c r="T15" s="6"/>
      <c r="U15" s="7">
        <v>-5.9999999999999995E-4</v>
      </c>
    </row>
    <row r="16" spans="1:21" ht="18.75" x14ac:dyDescent="0.45">
      <c r="A16" s="2" t="s">
        <v>172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6"/>
      <c r="K16" s="7">
        <v>0</v>
      </c>
      <c r="L16" s="6"/>
      <c r="M16" s="14">
        <v>0</v>
      </c>
      <c r="N16" s="14"/>
      <c r="O16" s="14">
        <v>0</v>
      </c>
      <c r="P16" s="14"/>
      <c r="Q16" s="14">
        <v>-53691731</v>
      </c>
      <c r="R16" s="14"/>
      <c r="S16" s="14">
        <v>-53691731</v>
      </c>
      <c r="T16" s="6"/>
      <c r="U16" s="7">
        <v>-1E-4</v>
      </c>
    </row>
    <row r="17" spans="1:21" ht="18.75" x14ac:dyDescent="0.45">
      <c r="A17" s="2" t="s">
        <v>173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6"/>
      <c r="K17" s="7">
        <v>0</v>
      </c>
      <c r="L17" s="6"/>
      <c r="M17" s="14">
        <v>0</v>
      </c>
      <c r="N17" s="14"/>
      <c r="O17" s="14">
        <v>0</v>
      </c>
      <c r="P17" s="14"/>
      <c r="Q17" s="14">
        <v>12734982</v>
      </c>
      <c r="R17" s="14"/>
      <c r="S17" s="14">
        <v>12734982</v>
      </c>
      <c r="T17" s="6"/>
      <c r="U17" s="7">
        <v>0</v>
      </c>
    </row>
    <row r="18" spans="1:21" ht="18.75" x14ac:dyDescent="0.45">
      <c r="A18" s="2" t="s">
        <v>174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6"/>
      <c r="K18" s="7">
        <v>0</v>
      </c>
      <c r="L18" s="6"/>
      <c r="M18" s="14">
        <v>0</v>
      </c>
      <c r="N18" s="14"/>
      <c r="O18" s="14">
        <v>0</v>
      </c>
      <c r="P18" s="14"/>
      <c r="Q18" s="14">
        <v>-379698819</v>
      </c>
      <c r="R18" s="14"/>
      <c r="S18" s="14">
        <v>-379698819</v>
      </c>
      <c r="T18" s="6"/>
      <c r="U18" s="7">
        <v>-4.0000000000000002E-4</v>
      </c>
    </row>
    <row r="19" spans="1:21" ht="18.75" x14ac:dyDescent="0.45">
      <c r="A19" s="2" t="s">
        <v>175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6"/>
      <c r="K19" s="7">
        <v>0</v>
      </c>
      <c r="L19" s="6"/>
      <c r="M19" s="14">
        <v>0</v>
      </c>
      <c r="N19" s="14"/>
      <c r="O19" s="14">
        <v>0</v>
      </c>
      <c r="P19" s="14"/>
      <c r="Q19" s="14">
        <v>-449521413</v>
      </c>
      <c r="R19" s="14"/>
      <c r="S19" s="14">
        <v>-449521413</v>
      </c>
      <c r="T19" s="6"/>
      <c r="U19" s="7">
        <v>-5.0000000000000001E-4</v>
      </c>
    </row>
    <row r="20" spans="1:21" ht="18.75" x14ac:dyDescent="0.45">
      <c r="A20" s="2" t="s">
        <v>166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6"/>
      <c r="K20" s="7">
        <v>0</v>
      </c>
      <c r="L20" s="6"/>
      <c r="M20" s="14">
        <v>1200000000</v>
      </c>
      <c r="N20" s="14"/>
      <c r="O20" s="14">
        <v>0</v>
      </c>
      <c r="P20" s="14"/>
      <c r="Q20" s="14">
        <v>-1511002542</v>
      </c>
      <c r="R20" s="14"/>
      <c r="S20" s="14">
        <v>-311002542</v>
      </c>
      <c r="T20" s="6"/>
      <c r="U20" s="7">
        <v>-2.9999999999999997E-4</v>
      </c>
    </row>
    <row r="21" spans="1:21" ht="18.75" x14ac:dyDescent="0.45">
      <c r="A21" s="2" t="s">
        <v>176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6"/>
      <c r="K21" s="7">
        <v>0</v>
      </c>
      <c r="L21" s="6"/>
      <c r="M21" s="14">
        <v>0</v>
      </c>
      <c r="N21" s="14"/>
      <c r="O21" s="14">
        <v>0</v>
      </c>
      <c r="P21" s="14"/>
      <c r="Q21" s="14">
        <v>-763283605</v>
      </c>
      <c r="R21" s="14"/>
      <c r="S21" s="14">
        <v>-763283605</v>
      </c>
      <c r="T21" s="6"/>
      <c r="U21" s="7">
        <v>-8.9999999999999998E-4</v>
      </c>
    </row>
    <row r="22" spans="1:21" ht="18.75" x14ac:dyDescent="0.45">
      <c r="A22" s="2" t="s">
        <v>177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6"/>
      <c r="K22" s="7">
        <v>0</v>
      </c>
      <c r="L22" s="6"/>
      <c r="M22" s="14">
        <v>0</v>
      </c>
      <c r="N22" s="14"/>
      <c r="O22" s="14">
        <v>0</v>
      </c>
      <c r="P22" s="14"/>
      <c r="Q22" s="14">
        <v>-163937615</v>
      </c>
      <c r="R22" s="14"/>
      <c r="S22" s="14">
        <v>-163937615</v>
      </c>
      <c r="T22" s="6"/>
      <c r="U22" s="7">
        <v>-2.0000000000000001E-4</v>
      </c>
    </row>
    <row r="23" spans="1:21" ht="18.75" x14ac:dyDescent="0.45">
      <c r="A23" s="2" t="s">
        <v>178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6"/>
      <c r="K23" s="7">
        <v>0</v>
      </c>
      <c r="L23" s="6"/>
      <c r="M23" s="14">
        <v>0</v>
      </c>
      <c r="N23" s="14"/>
      <c r="O23" s="14">
        <v>0</v>
      </c>
      <c r="P23" s="14"/>
      <c r="Q23" s="14">
        <v>62910504</v>
      </c>
      <c r="R23" s="14"/>
      <c r="S23" s="14">
        <v>62910504</v>
      </c>
      <c r="T23" s="6"/>
      <c r="U23" s="7">
        <v>1E-4</v>
      </c>
    </row>
    <row r="24" spans="1:21" ht="18.75" x14ac:dyDescent="0.45">
      <c r="A24" s="2" t="s">
        <v>179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6"/>
      <c r="K24" s="7">
        <v>0</v>
      </c>
      <c r="L24" s="6"/>
      <c r="M24" s="14">
        <v>0</v>
      </c>
      <c r="N24" s="14"/>
      <c r="O24" s="14">
        <v>0</v>
      </c>
      <c r="P24" s="14"/>
      <c r="Q24" s="14">
        <v>73465210</v>
      </c>
      <c r="R24" s="14"/>
      <c r="S24" s="14">
        <v>73465210</v>
      </c>
      <c r="T24" s="6"/>
      <c r="U24" s="7">
        <v>1E-4</v>
      </c>
    </row>
    <row r="25" spans="1:21" ht="18.75" x14ac:dyDescent="0.45">
      <c r="A25" s="2" t="s">
        <v>180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6"/>
      <c r="K25" s="7">
        <v>0</v>
      </c>
      <c r="L25" s="6"/>
      <c r="M25" s="14">
        <v>0</v>
      </c>
      <c r="N25" s="14"/>
      <c r="O25" s="14">
        <v>0</v>
      </c>
      <c r="P25" s="14"/>
      <c r="Q25" s="14">
        <v>1444397769</v>
      </c>
      <c r="R25" s="14"/>
      <c r="S25" s="14">
        <v>1444397769</v>
      </c>
      <c r="T25" s="6"/>
      <c r="U25" s="7">
        <v>1.6000000000000001E-3</v>
      </c>
    </row>
    <row r="26" spans="1:21" ht="18.75" x14ac:dyDescent="0.45">
      <c r="A26" s="2" t="s">
        <v>181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6"/>
      <c r="K26" s="7">
        <v>0</v>
      </c>
      <c r="L26" s="6"/>
      <c r="M26" s="14">
        <v>0</v>
      </c>
      <c r="N26" s="14"/>
      <c r="O26" s="14">
        <v>0</v>
      </c>
      <c r="P26" s="14"/>
      <c r="Q26" s="14">
        <v>-517711617</v>
      </c>
      <c r="R26" s="14"/>
      <c r="S26" s="14">
        <v>-517711617</v>
      </c>
      <c r="T26" s="6"/>
      <c r="U26" s="7">
        <v>-5.9999999999999995E-4</v>
      </c>
    </row>
    <row r="27" spans="1:21" ht="18.75" x14ac:dyDescent="0.45">
      <c r="A27" s="2" t="s">
        <v>182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6"/>
      <c r="K27" s="7">
        <v>0</v>
      </c>
      <c r="L27" s="6"/>
      <c r="M27" s="14">
        <v>0</v>
      </c>
      <c r="N27" s="14"/>
      <c r="O27" s="14">
        <v>0</v>
      </c>
      <c r="P27" s="14"/>
      <c r="Q27" s="14">
        <v>-199412856</v>
      </c>
      <c r="R27" s="14"/>
      <c r="S27" s="14">
        <v>-199412856</v>
      </c>
      <c r="T27" s="6"/>
      <c r="U27" s="7">
        <v>-2.0000000000000001E-4</v>
      </c>
    </row>
    <row r="28" spans="1:21" ht="18.75" x14ac:dyDescent="0.45">
      <c r="A28" s="2" t="s">
        <v>183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6"/>
      <c r="K28" s="7">
        <v>0</v>
      </c>
      <c r="L28" s="6"/>
      <c r="M28" s="14">
        <v>0</v>
      </c>
      <c r="N28" s="14"/>
      <c r="O28" s="14">
        <v>0</v>
      </c>
      <c r="P28" s="14"/>
      <c r="Q28" s="14">
        <v>212229007</v>
      </c>
      <c r="R28" s="14"/>
      <c r="S28" s="14">
        <v>212229007</v>
      </c>
      <c r="T28" s="6"/>
      <c r="U28" s="7">
        <v>2.0000000000000001E-4</v>
      </c>
    </row>
    <row r="29" spans="1:21" ht="18.75" x14ac:dyDescent="0.45">
      <c r="A29" s="2" t="s">
        <v>184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6"/>
      <c r="K29" s="7">
        <v>0</v>
      </c>
      <c r="L29" s="6"/>
      <c r="M29" s="14">
        <v>0</v>
      </c>
      <c r="N29" s="14"/>
      <c r="O29" s="14">
        <v>0</v>
      </c>
      <c r="P29" s="14"/>
      <c r="Q29" s="14">
        <v>-346648136</v>
      </c>
      <c r="R29" s="14"/>
      <c r="S29" s="14">
        <v>-346648136</v>
      </c>
      <c r="T29" s="6"/>
      <c r="U29" s="7">
        <v>-4.0000000000000002E-4</v>
      </c>
    </row>
    <row r="30" spans="1:21" ht="18.75" x14ac:dyDescent="0.45">
      <c r="A30" s="2" t="s">
        <v>185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6"/>
      <c r="K30" s="7">
        <v>0</v>
      </c>
      <c r="L30" s="6"/>
      <c r="M30" s="14">
        <v>0</v>
      </c>
      <c r="N30" s="14"/>
      <c r="O30" s="14">
        <v>0</v>
      </c>
      <c r="P30" s="14"/>
      <c r="Q30" s="14">
        <v>-274370655</v>
      </c>
      <c r="R30" s="14"/>
      <c r="S30" s="14">
        <v>-274370655</v>
      </c>
      <c r="T30" s="6"/>
      <c r="U30" s="7">
        <v>-2.9999999999999997E-4</v>
      </c>
    </row>
    <row r="31" spans="1:21" ht="18.75" x14ac:dyDescent="0.45">
      <c r="A31" s="2" t="s">
        <v>186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6"/>
      <c r="K31" s="7">
        <v>0</v>
      </c>
      <c r="L31" s="6"/>
      <c r="M31" s="14">
        <v>0</v>
      </c>
      <c r="N31" s="14"/>
      <c r="O31" s="14">
        <v>0</v>
      </c>
      <c r="P31" s="14"/>
      <c r="Q31" s="14">
        <v>246915604</v>
      </c>
      <c r="R31" s="14"/>
      <c r="S31" s="14">
        <v>246915604</v>
      </c>
      <c r="T31" s="6"/>
      <c r="U31" s="7">
        <v>2.9999999999999997E-4</v>
      </c>
    </row>
    <row r="32" spans="1:21" ht="18.75" x14ac:dyDescent="0.45">
      <c r="A32" s="2" t="s">
        <v>187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6"/>
      <c r="K32" s="7">
        <v>0</v>
      </c>
      <c r="L32" s="6"/>
      <c r="M32" s="14">
        <v>0</v>
      </c>
      <c r="N32" s="14"/>
      <c r="O32" s="14">
        <v>0</v>
      </c>
      <c r="P32" s="14"/>
      <c r="Q32" s="14">
        <v>-535846394</v>
      </c>
      <c r="R32" s="14"/>
      <c r="S32" s="14">
        <v>-535846394</v>
      </c>
      <c r="T32" s="6"/>
      <c r="U32" s="7">
        <v>-5.9999999999999995E-4</v>
      </c>
    </row>
    <row r="33" spans="1:21" ht="18.75" x14ac:dyDescent="0.45">
      <c r="A33" s="2" t="s">
        <v>188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6"/>
      <c r="K33" s="7">
        <v>0</v>
      </c>
      <c r="L33" s="6"/>
      <c r="M33" s="14">
        <v>0</v>
      </c>
      <c r="N33" s="14"/>
      <c r="O33" s="14">
        <v>0</v>
      </c>
      <c r="P33" s="14"/>
      <c r="Q33" s="14">
        <v>-114065085</v>
      </c>
      <c r="R33" s="14"/>
      <c r="S33" s="14">
        <v>-114065085</v>
      </c>
      <c r="T33" s="6"/>
      <c r="U33" s="7">
        <v>-1E-4</v>
      </c>
    </row>
    <row r="34" spans="1:21" ht="18.75" x14ac:dyDescent="0.45">
      <c r="A34" s="2" t="s">
        <v>189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6"/>
      <c r="K34" s="7">
        <v>0</v>
      </c>
      <c r="L34" s="6"/>
      <c r="M34" s="14">
        <v>0</v>
      </c>
      <c r="N34" s="14"/>
      <c r="O34" s="14">
        <v>0</v>
      </c>
      <c r="P34" s="14"/>
      <c r="Q34" s="14">
        <v>37194290</v>
      </c>
      <c r="R34" s="14"/>
      <c r="S34" s="14">
        <v>37194290</v>
      </c>
      <c r="T34" s="6"/>
      <c r="U34" s="7">
        <v>0</v>
      </c>
    </row>
    <row r="35" spans="1:21" ht="18.75" x14ac:dyDescent="0.45">
      <c r="A35" s="2" t="s">
        <v>190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6"/>
      <c r="K35" s="7">
        <v>0</v>
      </c>
      <c r="L35" s="6"/>
      <c r="M35" s="14">
        <v>0</v>
      </c>
      <c r="N35" s="14"/>
      <c r="O35" s="14">
        <v>0</v>
      </c>
      <c r="P35" s="14"/>
      <c r="Q35" s="14">
        <v>-201396483</v>
      </c>
      <c r="R35" s="14"/>
      <c r="S35" s="14">
        <v>-201396483</v>
      </c>
      <c r="T35" s="6"/>
      <c r="U35" s="7">
        <v>-2.0000000000000001E-4</v>
      </c>
    </row>
    <row r="36" spans="1:21" ht="18.75" x14ac:dyDescent="0.45">
      <c r="A36" s="2" t="s">
        <v>191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6"/>
      <c r="K36" s="7">
        <v>0</v>
      </c>
      <c r="L36" s="6"/>
      <c r="M36" s="14">
        <v>0</v>
      </c>
      <c r="N36" s="14"/>
      <c r="O36" s="14">
        <v>0</v>
      </c>
      <c r="P36" s="14"/>
      <c r="Q36" s="14">
        <v>133528178</v>
      </c>
      <c r="R36" s="14"/>
      <c r="S36" s="14">
        <v>133528178</v>
      </c>
      <c r="T36" s="6"/>
      <c r="U36" s="7">
        <v>2.0000000000000001E-4</v>
      </c>
    </row>
    <row r="37" spans="1:21" ht="18.75" x14ac:dyDescent="0.45">
      <c r="A37" s="2" t="s">
        <v>192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6"/>
      <c r="K37" s="7">
        <v>0</v>
      </c>
      <c r="L37" s="6"/>
      <c r="M37" s="14">
        <v>0</v>
      </c>
      <c r="N37" s="14"/>
      <c r="O37" s="14">
        <v>0</v>
      </c>
      <c r="P37" s="14"/>
      <c r="Q37" s="14">
        <v>299080109</v>
      </c>
      <c r="R37" s="14"/>
      <c r="S37" s="14">
        <v>299080109</v>
      </c>
      <c r="T37" s="6"/>
      <c r="U37" s="7">
        <v>2.9999999999999997E-4</v>
      </c>
    </row>
    <row r="38" spans="1:21" ht="18.75" x14ac:dyDescent="0.45">
      <c r="A38" s="2" t="s">
        <v>25</v>
      </c>
      <c r="C38" s="14">
        <v>0</v>
      </c>
      <c r="D38" s="14"/>
      <c r="E38" s="14">
        <v>17422241</v>
      </c>
      <c r="F38" s="14"/>
      <c r="G38" s="14">
        <v>0</v>
      </c>
      <c r="H38" s="14"/>
      <c r="I38" s="14">
        <v>17422241</v>
      </c>
      <c r="J38" s="6"/>
      <c r="K38" s="7">
        <v>1E-4</v>
      </c>
      <c r="L38" s="6"/>
      <c r="M38" s="14">
        <v>0</v>
      </c>
      <c r="N38" s="14"/>
      <c r="O38" s="14">
        <v>17422241</v>
      </c>
      <c r="P38" s="14"/>
      <c r="Q38" s="14">
        <v>0</v>
      </c>
      <c r="R38" s="14"/>
      <c r="S38" s="14">
        <v>17422241</v>
      </c>
      <c r="T38" s="6"/>
      <c r="U38" s="7">
        <v>0</v>
      </c>
    </row>
    <row r="39" spans="1:21" ht="18.75" x14ac:dyDescent="0.45">
      <c r="A39" s="2" t="s">
        <v>22</v>
      </c>
      <c r="C39" s="14">
        <v>0</v>
      </c>
      <c r="D39" s="14"/>
      <c r="E39" s="14">
        <v>23137777</v>
      </c>
      <c r="F39" s="14"/>
      <c r="G39" s="14">
        <v>0</v>
      </c>
      <c r="H39" s="14"/>
      <c r="I39" s="14">
        <v>23137777</v>
      </c>
      <c r="J39" s="6"/>
      <c r="K39" s="7">
        <v>1E-4</v>
      </c>
      <c r="L39" s="6"/>
      <c r="M39" s="14">
        <v>0</v>
      </c>
      <c r="N39" s="14"/>
      <c r="O39" s="14">
        <v>23137777</v>
      </c>
      <c r="P39" s="14"/>
      <c r="Q39" s="14">
        <v>0</v>
      </c>
      <c r="R39" s="14"/>
      <c r="S39" s="14">
        <v>23137777</v>
      </c>
      <c r="T39" s="6"/>
      <c r="U39" s="7">
        <v>0</v>
      </c>
    </row>
    <row r="40" spans="1:21" ht="18.75" x14ac:dyDescent="0.45">
      <c r="A40" s="2" t="s">
        <v>21</v>
      </c>
      <c r="C40" s="14">
        <v>0</v>
      </c>
      <c r="D40" s="14"/>
      <c r="E40" s="14">
        <v>36757337</v>
      </c>
      <c r="F40" s="14"/>
      <c r="G40" s="14">
        <v>0</v>
      </c>
      <c r="H40" s="14"/>
      <c r="I40" s="14">
        <v>36757337</v>
      </c>
      <c r="J40" s="6"/>
      <c r="K40" s="7">
        <v>1E-4</v>
      </c>
      <c r="L40" s="6"/>
      <c r="M40" s="14">
        <v>0</v>
      </c>
      <c r="N40" s="14"/>
      <c r="O40" s="14">
        <v>36757337</v>
      </c>
      <c r="P40" s="14"/>
      <c r="Q40" s="14">
        <v>0</v>
      </c>
      <c r="R40" s="14"/>
      <c r="S40" s="14">
        <v>36757337</v>
      </c>
      <c r="T40" s="6"/>
      <c r="U40" s="7">
        <v>0</v>
      </c>
    </row>
    <row r="41" spans="1:21" ht="18.75" thickBot="1" x14ac:dyDescent="0.45">
      <c r="C41" s="17">
        <f>SUM(C8:C40)</f>
        <v>1349799549</v>
      </c>
      <c r="D41" s="18"/>
      <c r="E41" s="17">
        <f>SUM(E8:E40)</f>
        <v>6461669116</v>
      </c>
      <c r="F41" s="18"/>
      <c r="G41" s="17">
        <f>SUM(G8:G40)</f>
        <v>-9029903085</v>
      </c>
      <c r="H41" s="18"/>
      <c r="I41" s="17">
        <f>SUM(I8:I40)</f>
        <v>-1218434420</v>
      </c>
      <c r="J41" s="4"/>
      <c r="K41" s="15">
        <f>SUM(K8:K40)</f>
        <v>-3.9000000000000029E-3</v>
      </c>
      <c r="L41" s="4"/>
      <c r="M41" s="17">
        <f>SUM(M8:M40)</f>
        <v>2549799549</v>
      </c>
      <c r="N41" s="18"/>
      <c r="O41" s="17">
        <f>SUM(O8:O40)</f>
        <v>77317164</v>
      </c>
      <c r="P41" s="18"/>
      <c r="Q41" s="17">
        <f>SUM(Q8:Q40)</f>
        <v>-13467910151</v>
      </c>
      <c r="R41" s="18"/>
      <c r="S41" s="17">
        <f>SUM(S8:S40)</f>
        <v>-10840793438</v>
      </c>
      <c r="U41" s="15">
        <f>SUM(U8:U40)</f>
        <v>-1.2299999999999998E-2</v>
      </c>
    </row>
    <row r="42" spans="1:21" ht="18.75" thickTop="1" x14ac:dyDescent="0.4"/>
    <row r="43" spans="1:21" x14ac:dyDescent="0.4">
      <c r="M43" s="19"/>
      <c r="O43" s="19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zoomScale="87" zoomScaleNormal="100" zoomScaleSheetLayoutView="87" workbookViewId="0">
      <selection activeCell="M32" sqref="M32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5.425781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7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7.75" x14ac:dyDescent="0.4">
      <c r="A6" s="33" t="s">
        <v>155</v>
      </c>
      <c r="C6" s="33" t="s">
        <v>153</v>
      </c>
      <c r="D6" s="33" t="s">
        <v>153</v>
      </c>
      <c r="E6" s="33" t="s">
        <v>153</v>
      </c>
      <c r="F6" s="33" t="s">
        <v>153</v>
      </c>
      <c r="G6" s="33" t="s">
        <v>153</v>
      </c>
      <c r="H6" s="33" t="s">
        <v>153</v>
      </c>
      <c r="I6" s="33" t="s">
        <v>153</v>
      </c>
      <c r="K6" s="33" t="s">
        <v>154</v>
      </c>
      <c r="L6" s="33" t="s">
        <v>154</v>
      </c>
      <c r="M6" s="33" t="s">
        <v>154</v>
      </c>
      <c r="N6" s="33" t="s">
        <v>154</v>
      </c>
      <c r="O6" s="33" t="s">
        <v>154</v>
      </c>
      <c r="P6" s="33" t="s">
        <v>154</v>
      </c>
      <c r="Q6" s="33" t="s">
        <v>154</v>
      </c>
    </row>
    <row r="7" spans="1:17" ht="27.75" x14ac:dyDescent="0.4">
      <c r="A7" s="33" t="s">
        <v>155</v>
      </c>
      <c r="C7" s="33" t="s">
        <v>199</v>
      </c>
      <c r="E7" s="33" t="s">
        <v>197</v>
      </c>
      <c r="G7" s="33" t="s">
        <v>198</v>
      </c>
      <c r="I7" s="33" t="s">
        <v>200</v>
      </c>
      <c r="K7" s="33" t="s">
        <v>199</v>
      </c>
      <c r="M7" s="33" t="s">
        <v>197</v>
      </c>
      <c r="O7" s="33" t="s">
        <v>198</v>
      </c>
      <c r="Q7" s="33" t="s">
        <v>200</v>
      </c>
    </row>
    <row r="8" spans="1:17" ht="18.75" x14ac:dyDescent="0.45">
      <c r="A8" s="2" t="s">
        <v>42</v>
      </c>
      <c r="C8" s="14">
        <v>0</v>
      </c>
      <c r="D8" s="14"/>
      <c r="E8" s="14">
        <v>-149420923</v>
      </c>
      <c r="F8" s="14"/>
      <c r="G8" s="14">
        <v>284803902</v>
      </c>
      <c r="H8" s="14"/>
      <c r="I8" s="14">
        <v>135382979</v>
      </c>
      <c r="J8" s="14"/>
      <c r="K8" s="14">
        <v>0</v>
      </c>
      <c r="L8" s="14"/>
      <c r="M8" s="14">
        <v>0</v>
      </c>
      <c r="N8" s="14"/>
      <c r="O8" s="14">
        <v>370153725</v>
      </c>
      <c r="P8" s="14"/>
      <c r="Q8" s="14">
        <v>370153725</v>
      </c>
    </row>
    <row r="9" spans="1:17" ht="18.75" x14ac:dyDescent="0.45">
      <c r="A9" s="2" t="s">
        <v>193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-322494460</v>
      </c>
      <c r="P9" s="14"/>
      <c r="Q9" s="14">
        <v>-322494460</v>
      </c>
    </row>
    <row r="10" spans="1:17" ht="18.75" x14ac:dyDescent="0.45">
      <c r="A10" s="2" t="s">
        <v>161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4"/>
      <c r="K10" s="14">
        <v>18237259428</v>
      </c>
      <c r="L10" s="14"/>
      <c r="M10" s="14">
        <v>0</v>
      </c>
      <c r="N10" s="14"/>
      <c r="O10" s="14">
        <v>117015000</v>
      </c>
      <c r="P10" s="14"/>
      <c r="Q10" s="14">
        <v>18354274428</v>
      </c>
    </row>
    <row r="11" spans="1:17" ht="18.75" x14ac:dyDescent="0.45">
      <c r="A11" s="2" t="s">
        <v>48</v>
      </c>
      <c r="C11" s="14">
        <v>0</v>
      </c>
      <c r="D11" s="14"/>
      <c r="E11" s="14">
        <v>1373361033</v>
      </c>
      <c r="F11" s="14"/>
      <c r="G11" s="14">
        <v>0</v>
      </c>
      <c r="H11" s="14"/>
      <c r="I11" s="14">
        <v>1373361033</v>
      </c>
      <c r="J11" s="14"/>
      <c r="K11" s="14">
        <v>0</v>
      </c>
      <c r="L11" s="14"/>
      <c r="M11" s="14">
        <v>2778505558</v>
      </c>
      <c r="N11" s="14"/>
      <c r="O11" s="14">
        <v>14571197</v>
      </c>
      <c r="P11" s="14"/>
      <c r="Q11" s="14">
        <v>2793076755</v>
      </c>
    </row>
    <row r="12" spans="1:17" ht="18.75" x14ac:dyDescent="0.45">
      <c r="A12" s="2" t="s">
        <v>54</v>
      </c>
      <c r="C12" s="14">
        <v>0</v>
      </c>
      <c r="D12" s="14"/>
      <c r="E12" s="14">
        <v>722868686</v>
      </c>
      <c r="F12" s="14"/>
      <c r="G12" s="14">
        <v>0</v>
      </c>
      <c r="H12" s="14"/>
      <c r="I12" s="14">
        <v>722868686</v>
      </c>
      <c r="J12" s="14"/>
      <c r="K12" s="14">
        <v>0</v>
      </c>
      <c r="L12" s="14"/>
      <c r="M12" s="14">
        <v>1242264386</v>
      </c>
      <c r="N12" s="14"/>
      <c r="O12" s="14">
        <v>536349974</v>
      </c>
      <c r="P12" s="14"/>
      <c r="Q12" s="14">
        <v>1778614360</v>
      </c>
    </row>
    <row r="13" spans="1:17" ht="18.75" x14ac:dyDescent="0.45">
      <c r="A13" s="2" t="s">
        <v>194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37201670</v>
      </c>
      <c r="P13" s="14"/>
      <c r="Q13" s="14">
        <v>37201670</v>
      </c>
    </row>
    <row r="14" spans="1:17" ht="18.75" x14ac:dyDescent="0.45">
      <c r="A14" s="2" t="s">
        <v>45</v>
      </c>
      <c r="C14" s="14">
        <v>0</v>
      </c>
      <c r="D14" s="14"/>
      <c r="E14" s="14">
        <v>5539316713</v>
      </c>
      <c r="F14" s="14"/>
      <c r="G14" s="14">
        <v>0</v>
      </c>
      <c r="H14" s="14"/>
      <c r="I14" s="14">
        <v>5539316713</v>
      </c>
      <c r="J14" s="14"/>
      <c r="K14" s="14">
        <v>0</v>
      </c>
      <c r="L14" s="14"/>
      <c r="M14" s="14">
        <v>9806103999</v>
      </c>
      <c r="N14" s="14"/>
      <c r="O14" s="14">
        <v>4895349315</v>
      </c>
      <c r="P14" s="14"/>
      <c r="Q14" s="14">
        <v>14701453314</v>
      </c>
    </row>
    <row r="15" spans="1:17" ht="18.75" x14ac:dyDescent="0.45">
      <c r="A15" s="2" t="s">
        <v>195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f>50664981</f>
        <v>50664981</v>
      </c>
      <c r="P15" s="14"/>
      <c r="Q15" s="14">
        <v>50664981</v>
      </c>
    </row>
    <row r="16" spans="1:17" ht="18.75" x14ac:dyDescent="0.45">
      <c r="A16" s="2" t="s">
        <v>72</v>
      </c>
      <c r="C16" s="14">
        <v>7171072185</v>
      </c>
      <c r="D16" s="14"/>
      <c r="E16" s="14">
        <v>0</v>
      </c>
      <c r="F16" s="14"/>
      <c r="G16" s="14">
        <v>0</v>
      </c>
      <c r="H16" s="14"/>
      <c r="I16" s="14">
        <v>7171072185</v>
      </c>
      <c r="J16" s="14"/>
      <c r="K16" s="14">
        <v>41022515731</v>
      </c>
      <c r="L16" s="14"/>
      <c r="M16" s="14">
        <v>20140768235</v>
      </c>
      <c r="N16" s="14"/>
      <c r="O16" s="14">
        <v>0</v>
      </c>
      <c r="P16" s="14"/>
      <c r="Q16" s="14">
        <v>61163283966</v>
      </c>
    </row>
    <row r="17" spans="1:17" ht="18.75" x14ac:dyDescent="0.45">
      <c r="A17" s="2" t="s">
        <v>78</v>
      </c>
      <c r="C17" s="14">
        <v>5594327681</v>
      </c>
      <c r="D17" s="14"/>
      <c r="E17" s="14">
        <v>0</v>
      </c>
      <c r="F17" s="14"/>
      <c r="G17" s="14">
        <v>0</v>
      </c>
      <c r="H17" s="14"/>
      <c r="I17" s="14">
        <v>5594327681</v>
      </c>
      <c r="J17" s="14"/>
      <c r="K17" s="14">
        <v>31958067304</v>
      </c>
      <c r="L17" s="14"/>
      <c r="M17" s="14">
        <v>0</v>
      </c>
      <c r="N17" s="14"/>
      <c r="O17" s="14">
        <v>0</v>
      </c>
      <c r="P17" s="14"/>
      <c r="Q17" s="14">
        <v>31958067304</v>
      </c>
    </row>
    <row r="18" spans="1:17" ht="18.75" x14ac:dyDescent="0.45">
      <c r="A18" s="2" t="s">
        <v>69</v>
      </c>
      <c r="C18" s="14">
        <v>1368313744</v>
      </c>
      <c r="D18" s="14"/>
      <c r="E18" s="14">
        <v>-3996675471</v>
      </c>
      <c r="F18" s="14"/>
      <c r="G18" s="14">
        <v>0</v>
      </c>
      <c r="H18" s="14"/>
      <c r="I18" s="14">
        <v>-2628361727</v>
      </c>
      <c r="J18" s="14"/>
      <c r="K18" s="14">
        <v>8596774051</v>
      </c>
      <c r="L18" s="14"/>
      <c r="M18" s="14">
        <v>3305098843</v>
      </c>
      <c r="N18" s="14"/>
      <c r="O18" s="14">
        <v>0</v>
      </c>
      <c r="P18" s="14"/>
      <c r="Q18" s="14">
        <v>11901872894</v>
      </c>
    </row>
    <row r="19" spans="1:17" ht="18.75" x14ac:dyDescent="0.45">
      <c r="A19" s="2" t="s">
        <v>60</v>
      </c>
      <c r="C19" s="14">
        <v>17510099531</v>
      </c>
      <c r="D19" s="14"/>
      <c r="E19" s="14">
        <v>-115465868017</v>
      </c>
      <c r="F19" s="14"/>
      <c r="G19" s="14">
        <v>0</v>
      </c>
      <c r="H19" s="14"/>
      <c r="I19" s="14">
        <v>-97955768486</v>
      </c>
      <c r="J19" s="14"/>
      <c r="K19" s="14">
        <v>28033518734</v>
      </c>
      <c r="L19" s="14"/>
      <c r="M19" s="14">
        <v>-47971990661</v>
      </c>
      <c r="N19" s="14"/>
      <c r="O19" s="14">
        <v>0</v>
      </c>
      <c r="P19" s="14"/>
      <c r="Q19" s="14">
        <v>-19938471927</v>
      </c>
    </row>
    <row r="20" spans="1:17" ht="18.75" x14ac:dyDescent="0.45">
      <c r="A20" s="2" t="s">
        <v>84</v>
      </c>
      <c r="C20" s="14">
        <v>13031762294</v>
      </c>
      <c r="D20" s="14"/>
      <c r="E20" s="14">
        <v>69905375000</v>
      </c>
      <c r="F20" s="14"/>
      <c r="G20" s="14">
        <v>0</v>
      </c>
      <c r="H20" s="14"/>
      <c r="I20" s="14">
        <v>82937137294</v>
      </c>
      <c r="J20" s="14"/>
      <c r="K20" s="14">
        <v>13031762294</v>
      </c>
      <c r="L20" s="14"/>
      <c r="M20" s="14">
        <v>69905375000</v>
      </c>
      <c r="N20" s="14"/>
      <c r="O20" s="14">
        <v>0</v>
      </c>
      <c r="P20" s="14"/>
      <c r="Q20" s="14">
        <v>82937137294</v>
      </c>
    </row>
    <row r="21" spans="1:17" ht="18.75" x14ac:dyDescent="0.45">
      <c r="A21" s="2" t="s">
        <v>38</v>
      </c>
      <c r="C21" s="14">
        <v>2335800563</v>
      </c>
      <c r="D21" s="14"/>
      <c r="E21" s="14">
        <v>0</v>
      </c>
      <c r="F21" s="14"/>
      <c r="G21" s="14">
        <v>0</v>
      </c>
      <c r="H21" s="14"/>
      <c r="I21" s="14">
        <v>2335800563</v>
      </c>
      <c r="J21" s="14"/>
      <c r="K21" s="14">
        <v>13868192559</v>
      </c>
      <c r="L21" s="14"/>
      <c r="M21" s="14">
        <v>0</v>
      </c>
      <c r="N21" s="14"/>
      <c r="O21" s="14">
        <v>0</v>
      </c>
      <c r="P21" s="14"/>
      <c r="Q21" s="14">
        <v>13868192559</v>
      </c>
    </row>
    <row r="22" spans="1:17" ht="18.75" x14ac:dyDescent="0.45">
      <c r="A22" s="2" t="s">
        <v>66</v>
      </c>
      <c r="C22" s="14">
        <v>12601345</v>
      </c>
      <c r="D22" s="14"/>
      <c r="E22" s="14">
        <v>0</v>
      </c>
      <c r="F22" s="14"/>
      <c r="G22" s="14">
        <v>0</v>
      </c>
      <c r="H22" s="14"/>
      <c r="I22" s="14">
        <v>12601345</v>
      </c>
      <c r="J22" s="14"/>
      <c r="K22" s="14">
        <v>21743250</v>
      </c>
      <c r="L22" s="14"/>
      <c r="M22" s="14">
        <v>19641123</v>
      </c>
      <c r="N22" s="14"/>
      <c r="O22" s="14">
        <v>0</v>
      </c>
      <c r="P22" s="14"/>
      <c r="Q22" s="14">
        <v>41384375</v>
      </c>
    </row>
    <row r="23" spans="1:17" ht="18.75" x14ac:dyDescent="0.45">
      <c r="A23" s="2" t="s">
        <v>63</v>
      </c>
      <c r="C23" s="14">
        <v>23815982014</v>
      </c>
      <c r="D23" s="14"/>
      <c r="E23" s="14">
        <v>100843519699</v>
      </c>
      <c r="F23" s="14"/>
      <c r="G23" s="14">
        <v>0</v>
      </c>
      <c r="H23" s="14"/>
      <c r="I23" s="14">
        <v>124659501713</v>
      </c>
      <c r="J23" s="14"/>
      <c r="K23" s="14">
        <v>104301639823</v>
      </c>
      <c r="L23" s="14"/>
      <c r="M23" s="14">
        <v>142209975092</v>
      </c>
      <c r="N23" s="14"/>
      <c r="O23" s="14">
        <v>0</v>
      </c>
      <c r="P23" s="14"/>
      <c r="Q23" s="14">
        <v>246511614915</v>
      </c>
    </row>
    <row r="24" spans="1:17" ht="18.75" x14ac:dyDescent="0.45">
      <c r="A24" s="2" t="s">
        <v>75</v>
      </c>
      <c r="C24" s="14">
        <v>21325882</v>
      </c>
      <c r="D24" s="14"/>
      <c r="E24" s="14">
        <v>0</v>
      </c>
      <c r="F24" s="14"/>
      <c r="G24" s="14">
        <v>0</v>
      </c>
      <c r="H24" s="14"/>
      <c r="I24" s="14">
        <v>21325882</v>
      </c>
      <c r="J24" s="14"/>
      <c r="K24" s="14">
        <v>134165693</v>
      </c>
      <c r="L24" s="14"/>
      <c r="M24" s="14">
        <v>0</v>
      </c>
      <c r="N24" s="14"/>
      <c r="O24" s="14">
        <v>0</v>
      </c>
      <c r="P24" s="14"/>
      <c r="Q24" s="14">
        <v>134165693</v>
      </c>
    </row>
    <row r="25" spans="1:17" ht="18.75" x14ac:dyDescent="0.45">
      <c r="A25" s="2" t="s">
        <v>51</v>
      </c>
      <c r="C25" s="14">
        <v>0</v>
      </c>
      <c r="D25" s="14"/>
      <c r="E25" s="14">
        <v>2401964565</v>
      </c>
      <c r="F25" s="14"/>
      <c r="G25" s="14">
        <v>0</v>
      </c>
      <c r="H25" s="14"/>
      <c r="I25" s="14">
        <v>2401964565</v>
      </c>
      <c r="J25" s="14"/>
      <c r="K25" s="14">
        <v>0</v>
      </c>
      <c r="L25" s="14"/>
      <c r="M25" s="14">
        <v>4630710236</v>
      </c>
      <c r="N25" s="14"/>
      <c r="O25" s="14">
        <v>0</v>
      </c>
      <c r="P25" s="14"/>
      <c r="Q25" s="14">
        <v>4630710236</v>
      </c>
    </row>
    <row r="26" spans="1:17" ht="18.75" x14ac:dyDescent="0.45">
      <c r="A26" s="2" t="s">
        <v>57</v>
      </c>
      <c r="C26" s="14">
        <v>0</v>
      </c>
      <c r="D26" s="14"/>
      <c r="E26" s="14">
        <v>785170022</v>
      </c>
      <c r="F26" s="14"/>
      <c r="G26" s="14">
        <v>0</v>
      </c>
      <c r="H26" s="14"/>
      <c r="I26" s="14">
        <v>785170022</v>
      </c>
      <c r="J26" s="14"/>
      <c r="K26" s="14">
        <v>0</v>
      </c>
      <c r="L26" s="14"/>
      <c r="M26" s="14">
        <v>820156810</v>
      </c>
      <c r="N26" s="14"/>
      <c r="O26" s="14">
        <v>0</v>
      </c>
      <c r="P26" s="14"/>
      <c r="Q26" s="14">
        <v>820156810</v>
      </c>
    </row>
    <row r="27" spans="1:17" ht="18.75" x14ac:dyDescent="0.45">
      <c r="A27" s="2" t="s">
        <v>81</v>
      </c>
      <c r="C27" s="14">
        <v>0</v>
      </c>
      <c r="D27" s="14"/>
      <c r="E27" s="14">
        <v>-533140692562</v>
      </c>
      <c r="F27" s="14"/>
      <c r="G27" s="14">
        <v>0</v>
      </c>
      <c r="H27" s="14"/>
      <c r="I27" s="14">
        <v>-533140692562</v>
      </c>
      <c r="J27" s="14"/>
      <c r="K27" s="14">
        <v>0</v>
      </c>
      <c r="L27" s="14"/>
      <c r="M27" s="14">
        <v>48616583976</v>
      </c>
      <c r="N27" s="14"/>
      <c r="O27" s="14">
        <v>0</v>
      </c>
      <c r="P27" s="14"/>
      <c r="Q27" s="14">
        <v>-499999896000</v>
      </c>
    </row>
    <row r="28" spans="1:17" ht="18.75" thickBot="1" x14ac:dyDescent="0.45">
      <c r="C28" s="16">
        <f>SUM(C8:C27)</f>
        <v>70861285239</v>
      </c>
      <c r="D28" s="14"/>
      <c r="E28" s="16">
        <f>SUM(E8:E27)</f>
        <v>-471181081255</v>
      </c>
      <c r="F28" s="14"/>
      <c r="G28" s="16">
        <f>SUM(G8:G27)</f>
        <v>284803902</v>
      </c>
      <c r="H28" s="14"/>
      <c r="I28" s="16">
        <f>SUM(I8:I27)</f>
        <v>-400034992114</v>
      </c>
      <c r="J28" s="14"/>
      <c r="K28" s="16">
        <f>SUM(K8:K27)</f>
        <v>259205638867</v>
      </c>
      <c r="L28" s="14"/>
      <c r="M28" s="16">
        <f>SUM(M8:M27)</f>
        <v>255503192597</v>
      </c>
      <c r="N28" s="14"/>
      <c r="O28" s="16">
        <f>SUM(O8:O27)</f>
        <v>5698811402</v>
      </c>
      <c r="P28" s="14"/>
      <c r="Q28" s="16">
        <f>SUM(Q8:Q27)</f>
        <v>-28208837108</v>
      </c>
    </row>
    <row r="29" spans="1:17" ht="18.75" thickTop="1" x14ac:dyDescent="0.4"/>
    <row r="30" spans="1:17" ht="18.75" thickBot="1" x14ac:dyDescent="0.45">
      <c r="K30" s="3"/>
      <c r="M30" s="16"/>
    </row>
    <row r="31" spans="1:17" ht="18.75" thickTop="1" x14ac:dyDescent="0.4"/>
    <row r="32" spans="1:17" x14ac:dyDescent="0.4">
      <c r="M32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rightToLeft="1" workbookViewId="0">
      <selection activeCell="E8" sqref="E8:H32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7" width="1" style="1" customWidth="1"/>
    <col min="8" max="8" width="40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</row>
    <row r="4" spans="1:9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6" spans="1:9" ht="27.75" x14ac:dyDescent="0.4">
      <c r="A6" s="33" t="s">
        <v>201</v>
      </c>
      <c r="B6" s="33" t="s">
        <v>201</v>
      </c>
      <c r="C6" s="33" t="s">
        <v>201</v>
      </c>
      <c r="E6" s="33" t="s">
        <v>153</v>
      </c>
      <c r="F6" s="33" t="s">
        <v>153</v>
      </c>
      <c r="H6" s="33" t="s">
        <v>154</v>
      </c>
      <c r="I6" s="33" t="s">
        <v>154</v>
      </c>
    </row>
    <row r="7" spans="1:9" ht="27.75" x14ac:dyDescent="0.4">
      <c r="A7" s="33" t="s">
        <v>202</v>
      </c>
      <c r="C7" s="33" t="s">
        <v>98</v>
      </c>
      <c r="E7" s="33" t="s">
        <v>203</v>
      </c>
      <c r="H7" s="33" t="s">
        <v>203</v>
      </c>
    </row>
    <row r="8" spans="1:9" x14ac:dyDescent="0.4">
      <c r="A8" s="1" t="s">
        <v>93</v>
      </c>
      <c r="C8" s="1" t="s">
        <v>160</v>
      </c>
      <c r="E8" s="10">
        <v>17563835602</v>
      </c>
      <c r="F8" s="4"/>
      <c r="G8" s="4"/>
      <c r="H8" s="10">
        <v>44759452018</v>
      </c>
    </row>
    <row r="9" spans="1:9" x14ac:dyDescent="0.4">
      <c r="A9" s="1" t="s">
        <v>104</v>
      </c>
      <c r="C9" s="1" t="s">
        <v>105</v>
      </c>
      <c r="E9" s="10">
        <v>5733</v>
      </c>
      <c r="F9" s="4"/>
      <c r="G9" s="4"/>
      <c r="H9" s="10">
        <v>160595</v>
      </c>
    </row>
    <row r="10" spans="1:9" x14ac:dyDescent="0.4">
      <c r="A10" s="1" t="s">
        <v>112</v>
      </c>
      <c r="C10" s="1" t="s">
        <v>113</v>
      </c>
      <c r="E10" s="10">
        <v>1210721</v>
      </c>
      <c r="F10" s="4"/>
      <c r="G10" s="4"/>
      <c r="H10" s="10">
        <v>19489659</v>
      </c>
    </row>
    <row r="11" spans="1:9" x14ac:dyDescent="0.4">
      <c r="A11" s="1" t="s">
        <v>114</v>
      </c>
      <c r="C11" s="1" t="s">
        <v>115</v>
      </c>
      <c r="E11" s="10">
        <v>8493</v>
      </c>
      <c r="F11" s="4"/>
      <c r="G11" s="4"/>
      <c r="H11" s="10">
        <v>11672328</v>
      </c>
    </row>
    <row r="12" spans="1:9" x14ac:dyDescent="0.4">
      <c r="A12" s="1" t="s">
        <v>114</v>
      </c>
      <c r="C12" s="1" t="s">
        <v>204</v>
      </c>
      <c r="E12" s="10">
        <v>0</v>
      </c>
      <c r="F12" s="4"/>
      <c r="G12" s="4"/>
      <c r="H12" s="10">
        <v>191780832</v>
      </c>
    </row>
    <row r="13" spans="1:9" x14ac:dyDescent="0.4">
      <c r="A13" s="1" t="s">
        <v>114</v>
      </c>
      <c r="C13" s="1" t="s">
        <v>205</v>
      </c>
      <c r="E13" s="10">
        <v>0</v>
      </c>
      <c r="F13" s="4"/>
      <c r="G13" s="4"/>
      <c r="H13" s="10">
        <v>191780832</v>
      </c>
    </row>
    <row r="14" spans="1:9" x14ac:dyDescent="0.4">
      <c r="A14" s="1" t="s">
        <v>116</v>
      </c>
      <c r="C14" s="1" t="s">
        <v>117</v>
      </c>
      <c r="E14" s="10">
        <v>11906</v>
      </c>
      <c r="F14" s="4"/>
      <c r="G14" s="4"/>
      <c r="H14" s="10">
        <v>65458</v>
      </c>
    </row>
    <row r="15" spans="1:9" x14ac:dyDescent="0.4">
      <c r="A15" s="1" t="s">
        <v>118</v>
      </c>
      <c r="C15" s="1" t="s">
        <v>119</v>
      </c>
      <c r="E15" s="10">
        <v>4246</v>
      </c>
      <c r="F15" s="4"/>
      <c r="G15" s="4"/>
      <c r="H15" s="10">
        <v>126137</v>
      </c>
    </row>
    <row r="16" spans="1:9" x14ac:dyDescent="0.4">
      <c r="A16" s="1" t="s">
        <v>120</v>
      </c>
      <c r="C16" s="1" t="s">
        <v>121</v>
      </c>
      <c r="E16" s="10">
        <v>4925</v>
      </c>
      <c r="F16" s="4"/>
      <c r="G16" s="4"/>
      <c r="H16" s="10">
        <v>4925</v>
      </c>
    </row>
    <row r="17" spans="1:8" x14ac:dyDescent="0.4">
      <c r="A17" s="1" t="s">
        <v>118</v>
      </c>
      <c r="C17" s="1" t="s">
        <v>122</v>
      </c>
      <c r="E17" s="10">
        <v>5675293132</v>
      </c>
      <c r="F17" s="4"/>
      <c r="G17" s="4"/>
      <c r="H17" s="10">
        <v>35640345195</v>
      </c>
    </row>
    <row r="18" spans="1:8" x14ac:dyDescent="0.4">
      <c r="A18" s="1" t="s">
        <v>114</v>
      </c>
      <c r="C18" s="1" t="s">
        <v>124</v>
      </c>
      <c r="E18" s="10">
        <v>7047616415</v>
      </c>
      <c r="F18" s="4"/>
      <c r="G18" s="4"/>
      <c r="H18" s="10">
        <v>41603671187</v>
      </c>
    </row>
    <row r="19" spans="1:8" x14ac:dyDescent="0.4">
      <c r="A19" s="1" t="s">
        <v>126</v>
      </c>
      <c r="C19" s="1" t="s">
        <v>127</v>
      </c>
      <c r="E19" s="10">
        <v>946849312</v>
      </c>
      <c r="F19" s="4"/>
      <c r="G19" s="4"/>
      <c r="H19" s="10">
        <v>38633424538</v>
      </c>
    </row>
    <row r="20" spans="1:8" x14ac:dyDescent="0.4">
      <c r="A20" s="1" t="s">
        <v>114</v>
      </c>
      <c r="C20" s="1" t="s">
        <v>129</v>
      </c>
      <c r="E20" s="10">
        <v>2259178072</v>
      </c>
      <c r="F20" s="4"/>
      <c r="G20" s="4"/>
      <c r="H20" s="10">
        <v>12899178024</v>
      </c>
    </row>
    <row r="21" spans="1:8" x14ac:dyDescent="0.4">
      <c r="A21" s="1" t="s">
        <v>114</v>
      </c>
      <c r="C21" s="1" t="s">
        <v>131</v>
      </c>
      <c r="E21" s="10">
        <v>10673568520</v>
      </c>
      <c r="F21" s="4"/>
      <c r="G21" s="4"/>
      <c r="H21" s="10">
        <v>46229732857</v>
      </c>
    </row>
    <row r="22" spans="1:8" x14ac:dyDescent="0.4">
      <c r="A22" s="1" t="s">
        <v>133</v>
      </c>
      <c r="C22" s="1" t="s">
        <v>134</v>
      </c>
      <c r="E22" s="10">
        <v>2278587</v>
      </c>
      <c r="F22" s="4"/>
      <c r="G22" s="4"/>
      <c r="H22" s="10">
        <v>2282534</v>
      </c>
    </row>
    <row r="23" spans="1:8" x14ac:dyDescent="0.4">
      <c r="A23" s="1" t="s">
        <v>133</v>
      </c>
      <c r="C23" s="1" t="s">
        <v>136</v>
      </c>
      <c r="E23" s="10">
        <v>11550684909</v>
      </c>
      <c r="F23" s="4"/>
      <c r="G23" s="4"/>
      <c r="H23" s="10">
        <v>35397260205</v>
      </c>
    </row>
    <row r="24" spans="1:8" x14ac:dyDescent="0.4">
      <c r="A24" s="1" t="s">
        <v>137</v>
      </c>
      <c r="C24" s="1" t="s">
        <v>206</v>
      </c>
      <c r="E24" s="10">
        <v>0</v>
      </c>
      <c r="F24" s="4"/>
      <c r="G24" s="4"/>
      <c r="H24" s="10">
        <v>1133150684</v>
      </c>
    </row>
    <row r="25" spans="1:8" x14ac:dyDescent="0.4">
      <c r="A25" s="1" t="s">
        <v>140</v>
      </c>
      <c r="C25" s="1" t="s">
        <v>143</v>
      </c>
      <c r="E25" s="10">
        <v>16986301355</v>
      </c>
      <c r="F25" s="4"/>
      <c r="G25" s="4"/>
      <c r="H25" s="10">
        <v>30136986275</v>
      </c>
    </row>
    <row r="26" spans="1:8" x14ac:dyDescent="0.4">
      <c r="A26" s="1" t="s">
        <v>140</v>
      </c>
      <c r="C26" s="1" t="s">
        <v>144</v>
      </c>
      <c r="E26" s="10">
        <v>9342465753</v>
      </c>
      <c r="F26" s="4"/>
      <c r="G26" s="4"/>
      <c r="H26" s="10">
        <v>15972602739</v>
      </c>
    </row>
    <row r="27" spans="1:8" x14ac:dyDescent="0.4">
      <c r="A27" s="1" t="s">
        <v>137</v>
      </c>
      <c r="C27" s="1" t="s">
        <v>146</v>
      </c>
      <c r="E27" s="10">
        <v>51608219156</v>
      </c>
      <c r="F27" s="4"/>
      <c r="G27" s="4"/>
      <c r="H27" s="10">
        <v>51608219156</v>
      </c>
    </row>
    <row r="28" spans="1:8" x14ac:dyDescent="0.4">
      <c r="A28" s="1" t="s">
        <v>126</v>
      </c>
      <c r="C28" s="1" t="s">
        <v>148</v>
      </c>
      <c r="E28" s="10">
        <v>5917808200</v>
      </c>
      <c r="F28" s="4"/>
      <c r="G28" s="4"/>
      <c r="H28" s="10">
        <v>5917808200</v>
      </c>
    </row>
    <row r="29" spans="1:8" x14ac:dyDescent="0.4">
      <c r="A29" s="1" t="s">
        <v>137</v>
      </c>
      <c r="C29" s="1" t="s">
        <v>149</v>
      </c>
      <c r="E29" s="10">
        <v>15513534234</v>
      </c>
      <c r="F29" s="4"/>
      <c r="G29" s="4"/>
      <c r="H29" s="10">
        <v>15513534234</v>
      </c>
    </row>
    <row r="30" spans="1:8" ht="18.75" thickBot="1" x14ac:dyDescent="0.45">
      <c r="A30" s="1" t="s">
        <v>200</v>
      </c>
      <c r="E30" s="12">
        <f>SUM(E8:E29)</f>
        <v>155088879271</v>
      </c>
      <c r="H30" s="12">
        <f>SUM(H8:H29)</f>
        <v>375862728612</v>
      </c>
    </row>
    <row r="31" spans="1:8" ht="18.75" thickTop="1" x14ac:dyDescent="0.4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opLeftCell="A4" workbookViewId="0">
      <selection activeCell="C8" sqref="C8: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3" t="s">
        <v>0</v>
      </c>
      <c r="B2" s="33"/>
      <c r="C2" s="33"/>
      <c r="D2" s="33"/>
      <c r="E2" s="33"/>
    </row>
    <row r="3" spans="1:5" ht="27.75" x14ac:dyDescent="0.4">
      <c r="A3" s="33" t="s">
        <v>151</v>
      </c>
      <c r="B3" s="33"/>
      <c r="C3" s="33"/>
      <c r="D3" s="33"/>
      <c r="E3" s="33"/>
    </row>
    <row r="4" spans="1:5" ht="27.75" x14ac:dyDescent="0.4">
      <c r="A4" s="33" t="s">
        <v>2</v>
      </c>
      <c r="B4" s="33"/>
      <c r="C4" s="33"/>
      <c r="D4" s="33"/>
      <c r="E4" s="33"/>
    </row>
    <row r="6" spans="1:5" ht="27.75" x14ac:dyDescent="0.4">
      <c r="A6" s="33" t="s">
        <v>207</v>
      </c>
      <c r="C6" s="33" t="s">
        <v>153</v>
      </c>
      <c r="E6" s="33" t="s">
        <v>6</v>
      </c>
    </row>
    <row r="7" spans="1:5" ht="27.75" x14ac:dyDescent="0.4">
      <c r="A7" s="33" t="s">
        <v>207</v>
      </c>
      <c r="C7" s="33" t="s">
        <v>101</v>
      </c>
      <c r="E7" s="33" t="s">
        <v>101</v>
      </c>
    </row>
    <row r="8" spans="1:5" x14ac:dyDescent="0.4">
      <c r="A8" s="1" t="s">
        <v>207</v>
      </c>
      <c r="C8" s="10">
        <v>25011</v>
      </c>
      <c r="D8" s="4"/>
      <c r="E8" s="10">
        <v>16927712</v>
      </c>
    </row>
    <row r="9" spans="1:5" x14ac:dyDescent="0.4">
      <c r="A9" s="1" t="s">
        <v>208</v>
      </c>
      <c r="C9" s="10">
        <v>0</v>
      </c>
      <c r="D9" s="4"/>
      <c r="E9" s="10">
        <v>28797978</v>
      </c>
    </row>
    <row r="10" spans="1:5" x14ac:dyDescent="0.4">
      <c r="A10" s="1" t="s">
        <v>209</v>
      </c>
      <c r="C10" s="10">
        <v>4030262</v>
      </c>
      <c r="D10" s="4"/>
      <c r="E10" s="10">
        <v>48131103</v>
      </c>
    </row>
    <row r="11" spans="1:5" ht="19.5" thickBot="1" x14ac:dyDescent="0.5">
      <c r="A11" s="2" t="s">
        <v>200</v>
      </c>
      <c r="C11" s="12">
        <v>4055273</v>
      </c>
      <c r="D11" s="4"/>
      <c r="E11" s="12">
        <v>93856793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opLeftCell="A4" workbookViewId="0">
      <selection activeCell="C7" sqref="C7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7" style="1" customWidth="1"/>
    <col min="6" max="6" width="1" style="1" customWidth="1"/>
    <col min="7" max="7" width="25.140625" style="1" customWidth="1"/>
    <col min="8" max="8" width="1" style="1" customWidth="1"/>
    <col min="9" max="9" width="13.85546875" style="1" bestFit="1" customWidth="1"/>
    <col min="10" max="16384" width="9.140625" style="1"/>
  </cols>
  <sheetData>
    <row r="2" spans="1:9" ht="27.75" x14ac:dyDescent="0.4">
      <c r="A2" s="33" t="s">
        <v>0</v>
      </c>
      <c r="B2" s="33"/>
      <c r="C2" s="33"/>
      <c r="D2" s="33"/>
      <c r="E2" s="33"/>
      <c r="F2" s="33"/>
      <c r="G2" s="33"/>
    </row>
    <row r="3" spans="1:9" ht="27.75" x14ac:dyDescent="0.4">
      <c r="A3" s="33" t="s">
        <v>151</v>
      </c>
      <c r="B3" s="33"/>
      <c r="C3" s="33"/>
      <c r="D3" s="33"/>
      <c r="E3" s="33"/>
      <c r="F3" s="33"/>
      <c r="G3" s="33"/>
    </row>
    <row r="4" spans="1:9" ht="27.75" x14ac:dyDescent="0.4">
      <c r="A4" s="33" t="s">
        <v>2</v>
      </c>
      <c r="B4" s="33"/>
      <c r="C4" s="33"/>
      <c r="D4" s="33"/>
      <c r="E4" s="33"/>
      <c r="F4" s="33"/>
      <c r="G4" s="33"/>
    </row>
    <row r="6" spans="1:9" ht="81" customHeight="1" x14ac:dyDescent="0.4">
      <c r="A6" s="33" t="s">
        <v>155</v>
      </c>
      <c r="C6" s="33" t="s">
        <v>101</v>
      </c>
      <c r="E6" s="34" t="s">
        <v>228</v>
      </c>
      <c r="G6" s="34" t="s">
        <v>227</v>
      </c>
    </row>
    <row r="7" spans="1:9" ht="18.75" x14ac:dyDescent="0.45">
      <c r="A7" s="2" t="s">
        <v>210</v>
      </c>
      <c r="C7" s="14">
        <v>-1218434420</v>
      </c>
      <c r="E7" s="7">
        <v>-4.0000000000000001E-3</v>
      </c>
      <c r="F7" s="6"/>
      <c r="G7" s="7">
        <v>-1E-4</v>
      </c>
      <c r="I7" s="19"/>
    </row>
    <row r="8" spans="1:9" ht="18.75" x14ac:dyDescent="0.45">
      <c r="A8" s="2" t="s">
        <v>211</v>
      </c>
      <c r="C8" s="19">
        <v>-400034992114</v>
      </c>
      <c r="E8" s="7">
        <v>-1.3201000000000001</v>
      </c>
      <c r="F8" s="6"/>
      <c r="G8" s="7">
        <v>-2.3400000000000001E-2</v>
      </c>
      <c r="I8" s="19"/>
    </row>
    <row r="9" spans="1:9" ht="18.75" x14ac:dyDescent="0.45">
      <c r="A9" s="2" t="s">
        <v>212</v>
      </c>
      <c r="C9" s="14">
        <v>155088879271</v>
      </c>
      <c r="D9" s="6"/>
      <c r="E9" s="7">
        <v>0.51180000000000003</v>
      </c>
      <c r="F9" s="6"/>
      <c r="G9" s="7">
        <v>9.1000000000000004E-3</v>
      </c>
      <c r="I9" s="19"/>
    </row>
    <row r="10" spans="1:9" ht="18.75" thickBot="1" x14ac:dyDescent="0.45">
      <c r="C10" s="16">
        <f>SUM(C7:C9)</f>
        <v>-246164547263</v>
      </c>
      <c r="D10" s="6"/>
      <c r="E10" s="13">
        <f>SUM(E7:E9)</f>
        <v>-0.81230000000000002</v>
      </c>
      <c r="F10" s="6"/>
      <c r="G10" s="13">
        <f>SUM(G7:G9)</f>
        <v>-1.44E-2</v>
      </c>
    </row>
    <row r="11" spans="1:9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R1" sqref="R1:R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7.75" x14ac:dyDescent="0.4">
      <c r="A6" s="33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H6" s="33" t="s">
        <v>4</v>
      </c>
      <c r="I6" s="33" t="s">
        <v>4</v>
      </c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3" t="s">
        <v>6</v>
      </c>
    </row>
    <row r="7" spans="1:17" ht="27.75" x14ac:dyDescent="0.4">
      <c r="A7" s="33" t="s">
        <v>3</v>
      </c>
      <c r="C7" s="33" t="s">
        <v>26</v>
      </c>
      <c r="E7" s="33" t="s">
        <v>27</v>
      </c>
      <c r="G7" s="33" t="s">
        <v>28</v>
      </c>
      <c r="I7" s="33" t="s">
        <v>29</v>
      </c>
      <c r="K7" s="33" t="s">
        <v>26</v>
      </c>
      <c r="M7" s="33" t="s">
        <v>27</v>
      </c>
      <c r="O7" s="33" t="s">
        <v>28</v>
      </c>
      <c r="Q7" s="33" t="s">
        <v>29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9"/>
  <sheetViews>
    <sheetView rightToLeft="1" zoomScale="50" zoomScaleNormal="50" workbookViewId="0">
      <selection activeCell="U25" sqref="U25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14.85546875" style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3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6" spans="1:37" ht="27.75" x14ac:dyDescent="0.4">
      <c r="A6" s="33" t="s">
        <v>30</v>
      </c>
      <c r="B6" s="33" t="s">
        <v>30</v>
      </c>
      <c r="C6" s="33" t="s">
        <v>30</v>
      </c>
      <c r="D6" s="33" t="s">
        <v>30</v>
      </c>
      <c r="E6" s="33" t="s">
        <v>30</v>
      </c>
      <c r="F6" s="33" t="s">
        <v>30</v>
      </c>
      <c r="G6" s="33" t="s">
        <v>30</v>
      </c>
      <c r="H6" s="33" t="s">
        <v>30</v>
      </c>
      <c r="I6" s="33" t="s">
        <v>30</v>
      </c>
      <c r="J6" s="33" t="s">
        <v>30</v>
      </c>
      <c r="K6" s="33" t="s">
        <v>30</v>
      </c>
      <c r="L6" s="33" t="s">
        <v>30</v>
      </c>
      <c r="M6" s="33" t="s">
        <v>30</v>
      </c>
      <c r="O6" s="33" t="s">
        <v>4</v>
      </c>
      <c r="P6" s="33" t="s">
        <v>4</v>
      </c>
      <c r="Q6" s="33" t="s">
        <v>4</v>
      </c>
      <c r="R6" s="33" t="s">
        <v>4</v>
      </c>
      <c r="S6" s="33" t="s">
        <v>4</v>
      </c>
      <c r="U6" s="33" t="s">
        <v>5</v>
      </c>
      <c r="V6" s="33" t="s">
        <v>5</v>
      </c>
      <c r="W6" s="33" t="s">
        <v>5</v>
      </c>
      <c r="X6" s="33" t="s">
        <v>5</v>
      </c>
      <c r="Y6" s="33" t="s">
        <v>5</v>
      </c>
      <c r="Z6" s="33" t="s">
        <v>5</v>
      </c>
      <c r="AA6" s="33" t="s">
        <v>5</v>
      </c>
      <c r="AC6" s="33" t="s">
        <v>6</v>
      </c>
      <c r="AD6" s="33" t="s">
        <v>6</v>
      </c>
      <c r="AE6" s="33" t="s">
        <v>6</v>
      </c>
      <c r="AF6" s="33" t="s">
        <v>6</v>
      </c>
      <c r="AG6" s="33" t="s">
        <v>6</v>
      </c>
      <c r="AH6" s="33" t="s">
        <v>6</v>
      </c>
      <c r="AI6" s="33" t="s">
        <v>6</v>
      </c>
      <c r="AJ6" s="33" t="s">
        <v>6</v>
      </c>
      <c r="AK6" s="33" t="s">
        <v>6</v>
      </c>
    </row>
    <row r="7" spans="1:37" ht="27.75" x14ac:dyDescent="0.4">
      <c r="A7" s="33" t="s">
        <v>31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36</v>
      </c>
      <c r="M7" s="33" t="s">
        <v>29</v>
      </c>
      <c r="O7" s="33" t="s">
        <v>7</v>
      </c>
      <c r="Q7" s="33" t="s">
        <v>8</v>
      </c>
      <c r="S7" s="33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3" t="s">
        <v>7</v>
      </c>
      <c r="AE7" s="34" t="s">
        <v>214</v>
      </c>
      <c r="AG7" s="33" t="s">
        <v>8</v>
      </c>
      <c r="AI7" s="33" t="s">
        <v>9</v>
      </c>
      <c r="AK7" s="34" t="s">
        <v>213</v>
      </c>
    </row>
    <row r="8" spans="1:37" ht="27.75" x14ac:dyDescent="0.4">
      <c r="A8" s="33" t="s">
        <v>31</v>
      </c>
      <c r="C8" s="33" t="s">
        <v>32</v>
      </c>
      <c r="E8" s="33" t="s">
        <v>33</v>
      </c>
      <c r="G8" s="33" t="s">
        <v>34</v>
      </c>
      <c r="I8" s="33" t="s">
        <v>35</v>
      </c>
      <c r="K8" s="33" t="s">
        <v>36</v>
      </c>
      <c r="M8" s="33" t="s">
        <v>29</v>
      </c>
      <c r="O8" s="33" t="s">
        <v>7</v>
      </c>
      <c r="Q8" s="33" t="s">
        <v>8</v>
      </c>
      <c r="S8" s="33" t="s">
        <v>9</v>
      </c>
      <c r="U8" s="33" t="s">
        <v>7</v>
      </c>
      <c r="W8" s="33" t="s">
        <v>8</v>
      </c>
      <c r="Y8" s="33" t="s">
        <v>7</v>
      </c>
      <c r="AA8" s="33" t="s">
        <v>14</v>
      </c>
      <c r="AC8" s="33" t="s">
        <v>7</v>
      </c>
      <c r="AE8" s="33" t="s">
        <v>37</v>
      </c>
      <c r="AG8" s="33" t="s">
        <v>8</v>
      </c>
      <c r="AI8" s="33" t="s">
        <v>9</v>
      </c>
      <c r="AK8" s="33" t="s">
        <v>13</v>
      </c>
    </row>
    <row r="9" spans="1:37" x14ac:dyDescent="0.4">
      <c r="A9" s="1" t="s">
        <v>38</v>
      </c>
      <c r="C9" s="4" t="s">
        <v>39</v>
      </c>
      <c r="D9" s="4"/>
      <c r="E9" s="4" t="s">
        <v>39</v>
      </c>
      <c r="G9" s="6" t="s">
        <v>40</v>
      </c>
      <c r="H9" s="6"/>
      <c r="I9" s="6" t="s">
        <v>41</v>
      </c>
      <c r="J9" s="6"/>
      <c r="K9" s="5">
        <v>18</v>
      </c>
      <c r="L9" s="6"/>
      <c r="M9" s="5">
        <v>18</v>
      </c>
      <c r="N9" s="6"/>
      <c r="O9" s="5">
        <v>153995</v>
      </c>
      <c r="P9" s="6"/>
      <c r="Q9" s="5">
        <v>153996539950</v>
      </c>
      <c r="R9" s="6"/>
      <c r="S9" s="5">
        <v>144482715760</v>
      </c>
      <c r="U9" s="10">
        <v>0</v>
      </c>
      <c r="V9" s="4"/>
      <c r="W9" s="10">
        <v>0</v>
      </c>
      <c r="X9" s="4"/>
      <c r="Y9" s="10">
        <v>0</v>
      </c>
      <c r="Z9" s="4"/>
      <c r="AA9" s="10">
        <v>0</v>
      </c>
      <c r="AB9" s="4"/>
      <c r="AC9" s="10">
        <v>153995</v>
      </c>
      <c r="AD9" s="4"/>
      <c r="AE9" s="10">
        <v>938400</v>
      </c>
      <c r="AF9" s="4"/>
      <c r="AG9" s="10">
        <v>153996539950</v>
      </c>
      <c r="AH9" s="4"/>
      <c r="AI9" s="10">
        <v>144482715760</v>
      </c>
      <c r="AK9" s="9">
        <v>8.3999999999999995E-3</v>
      </c>
    </row>
    <row r="10" spans="1:37" x14ac:dyDescent="0.4">
      <c r="A10" s="1" t="s">
        <v>42</v>
      </c>
      <c r="C10" s="4" t="s">
        <v>39</v>
      </c>
      <c r="D10" s="4"/>
      <c r="E10" s="4" t="s">
        <v>39</v>
      </c>
      <c r="G10" s="6" t="s">
        <v>43</v>
      </c>
      <c r="H10" s="6"/>
      <c r="I10" s="6" t="s">
        <v>44</v>
      </c>
      <c r="J10" s="6"/>
      <c r="K10" s="5">
        <v>0</v>
      </c>
      <c r="L10" s="6"/>
      <c r="M10" s="5">
        <v>0</v>
      </c>
      <c r="N10" s="6"/>
      <c r="O10" s="5">
        <v>9549</v>
      </c>
      <c r="P10" s="6"/>
      <c r="Q10" s="5">
        <v>9264196098</v>
      </c>
      <c r="R10" s="6"/>
      <c r="S10" s="5">
        <v>9413617021</v>
      </c>
      <c r="U10" s="10">
        <v>0</v>
      </c>
      <c r="V10" s="4"/>
      <c r="W10" s="10">
        <v>0</v>
      </c>
      <c r="X10" s="4"/>
      <c r="Y10" s="10">
        <v>9549</v>
      </c>
      <c r="Z10" s="4"/>
      <c r="AA10" s="10">
        <v>9549000000</v>
      </c>
      <c r="AB10" s="4"/>
      <c r="AC10" s="10">
        <v>0</v>
      </c>
      <c r="AD10" s="4"/>
      <c r="AE10" s="10">
        <v>0</v>
      </c>
      <c r="AF10" s="4"/>
      <c r="AG10" s="10">
        <v>0</v>
      </c>
      <c r="AH10" s="4"/>
      <c r="AI10" s="10">
        <v>0</v>
      </c>
      <c r="AK10" s="9">
        <v>0</v>
      </c>
    </row>
    <row r="11" spans="1:37" x14ac:dyDescent="0.4">
      <c r="A11" s="1" t="s">
        <v>45</v>
      </c>
      <c r="C11" s="4" t="s">
        <v>39</v>
      </c>
      <c r="D11" s="4"/>
      <c r="E11" s="4" t="s">
        <v>39</v>
      </c>
      <c r="G11" s="6" t="s">
        <v>46</v>
      </c>
      <c r="H11" s="6"/>
      <c r="I11" s="6" t="s">
        <v>47</v>
      </c>
      <c r="J11" s="6"/>
      <c r="K11" s="5">
        <v>0</v>
      </c>
      <c r="L11" s="6"/>
      <c r="M11" s="5">
        <v>0</v>
      </c>
      <c r="N11" s="6"/>
      <c r="O11" s="5">
        <v>266772</v>
      </c>
      <c r="P11" s="6"/>
      <c r="Q11" s="5">
        <v>157268350401</v>
      </c>
      <c r="R11" s="6"/>
      <c r="S11" s="5">
        <v>161451024560</v>
      </c>
      <c r="U11" s="10">
        <v>0</v>
      </c>
      <c r="V11" s="4"/>
      <c r="W11" s="10">
        <v>0</v>
      </c>
      <c r="X11" s="4"/>
      <c r="Y11" s="10">
        <v>0</v>
      </c>
      <c r="Z11" s="4"/>
      <c r="AA11" s="10">
        <v>0</v>
      </c>
      <c r="AB11" s="4"/>
      <c r="AC11" s="10">
        <v>266772</v>
      </c>
      <c r="AD11" s="4"/>
      <c r="AE11" s="10">
        <v>626080</v>
      </c>
      <c r="AF11" s="4"/>
      <c r="AG11" s="10">
        <v>157268350401</v>
      </c>
      <c r="AH11" s="4"/>
      <c r="AI11" s="10">
        <v>166990341273</v>
      </c>
      <c r="AK11" s="9">
        <v>9.7999999999999997E-3</v>
      </c>
    </row>
    <row r="12" spans="1:37" x14ac:dyDescent="0.4">
      <c r="A12" s="1" t="s">
        <v>48</v>
      </c>
      <c r="C12" s="4" t="s">
        <v>39</v>
      </c>
      <c r="D12" s="4"/>
      <c r="E12" s="4" t="s">
        <v>39</v>
      </c>
      <c r="G12" s="6" t="s">
        <v>49</v>
      </c>
      <c r="H12" s="6"/>
      <c r="I12" s="6" t="s">
        <v>50</v>
      </c>
      <c r="J12" s="6"/>
      <c r="K12" s="5">
        <v>0</v>
      </c>
      <c r="L12" s="6"/>
      <c r="M12" s="5">
        <v>0</v>
      </c>
      <c r="N12" s="6"/>
      <c r="O12" s="5">
        <v>65410</v>
      </c>
      <c r="P12" s="6"/>
      <c r="Q12" s="5">
        <v>37487107350</v>
      </c>
      <c r="R12" s="6"/>
      <c r="S12" s="5">
        <v>38977294084</v>
      </c>
      <c r="U12" s="10">
        <v>0</v>
      </c>
      <c r="V12" s="4"/>
      <c r="W12" s="10">
        <v>0</v>
      </c>
      <c r="X12" s="4"/>
      <c r="Y12" s="10">
        <v>0</v>
      </c>
      <c r="Z12" s="4"/>
      <c r="AA12" s="10">
        <v>0</v>
      </c>
      <c r="AB12" s="4"/>
      <c r="AC12" s="10">
        <v>65410</v>
      </c>
      <c r="AD12" s="4"/>
      <c r="AE12" s="10">
        <v>617000</v>
      </c>
      <c r="AF12" s="4"/>
      <c r="AG12" s="10">
        <v>37487107350</v>
      </c>
      <c r="AH12" s="4"/>
      <c r="AI12" s="10">
        <v>40350655117</v>
      </c>
      <c r="AK12" s="9">
        <v>2.3999999999999998E-3</v>
      </c>
    </row>
    <row r="13" spans="1:37" x14ac:dyDescent="0.4">
      <c r="A13" s="1" t="s">
        <v>51</v>
      </c>
      <c r="C13" s="4" t="s">
        <v>39</v>
      </c>
      <c r="D13" s="4"/>
      <c r="E13" s="4" t="s">
        <v>39</v>
      </c>
      <c r="G13" s="6" t="s">
        <v>52</v>
      </c>
      <c r="H13" s="6"/>
      <c r="I13" s="6" t="s">
        <v>53</v>
      </c>
      <c r="J13" s="6"/>
      <c r="K13" s="5">
        <v>0</v>
      </c>
      <c r="L13" s="6"/>
      <c r="M13" s="5">
        <v>0</v>
      </c>
      <c r="N13" s="6"/>
      <c r="O13" s="5">
        <v>132000</v>
      </c>
      <c r="P13" s="6"/>
      <c r="Q13" s="5">
        <v>92464088141</v>
      </c>
      <c r="R13" s="6"/>
      <c r="S13" s="5">
        <v>94692833812</v>
      </c>
      <c r="U13" s="10">
        <v>0</v>
      </c>
      <c r="V13" s="4"/>
      <c r="W13" s="10">
        <v>0</v>
      </c>
      <c r="X13" s="4"/>
      <c r="Y13" s="10">
        <v>0</v>
      </c>
      <c r="Z13" s="4"/>
      <c r="AA13" s="10">
        <v>0</v>
      </c>
      <c r="AB13" s="4"/>
      <c r="AC13" s="10">
        <v>132000</v>
      </c>
      <c r="AD13" s="4"/>
      <c r="AE13" s="10">
        <v>735700</v>
      </c>
      <c r="AF13" s="4"/>
      <c r="AG13" s="10">
        <v>92464088141</v>
      </c>
      <c r="AH13" s="4"/>
      <c r="AI13" s="10">
        <v>97094798377</v>
      </c>
      <c r="AK13" s="9">
        <v>5.7000000000000002E-3</v>
      </c>
    </row>
    <row r="14" spans="1:37" x14ac:dyDescent="0.4">
      <c r="A14" s="1" t="s">
        <v>54</v>
      </c>
      <c r="C14" s="4" t="s">
        <v>39</v>
      </c>
      <c r="D14" s="4"/>
      <c r="E14" s="4" t="s">
        <v>39</v>
      </c>
      <c r="G14" s="6" t="s">
        <v>55</v>
      </c>
      <c r="H14" s="6"/>
      <c r="I14" s="6" t="s">
        <v>56</v>
      </c>
      <c r="J14" s="6"/>
      <c r="K14" s="5">
        <v>0</v>
      </c>
      <c r="L14" s="6"/>
      <c r="M14" s="5">
        <v>0</v>
      </c>
      <c r="N14" s="6"/>
      <c r="O14" s="5">
        <v>35270</v>
      </c>
      <c r="P14" s="6"/>
      <c r="Q14" s="5">
        <v>21273513619</v>
      </c>
      <c r="R14" s="6"/>
      <c r="S14" s="5">
        <v>21792909319</v>
      </c>
      <c r="U14" s="10">
        <v>0</v>
      </c>
      <c r="V14" s="4"/>
      <c r="W14" s="10">
        <v>0</v>
      </c>
      <c r="X14" s="4"/>
      <c r="Y14" s="10">
        <v>0</v>
      </c>
      <c r="Z14" s="4"/>
      <c r="AA14" s="10">
        <v>0</v>
      </c>
      <c r="AB14" s="4"/>
      <c r="AC14" s="10">
        <v>35270</v>
      </c>
      <c r="AD14" s="4"/>
      <c r="AE14" s="10">
        <v>638499</v>
      </c>
      <c r="AF14" s="4"/>
      <c r="AG14" s="10">
        <v>21273513619</v>
      </c>
      <c r="AH14" s="4"/>
      <c r="AI14" s="10">
        <v>22515778005</v>
      </c>
      <c r="AK14" s="9">
        <v>1.2999999999999999E-3</v>
      </c>
    </row>
    <row r="15" spans="1:37" x14ac:dyDescent="0.4">
      <c r="A15" s="1" t="s">
        <v>57</v>
      </c>
      <c r="C15" s="4" t="s">
        <v>39</v>
      </c>
      <c r="D15" s="4"/>
      <c r="E15" s="4" t="s">
        <v>39</v>
      </c>
      <c r="G15" s="6" t="s">
        <v>58</v>
      </c>
      <c r="H15" s="6"/>
      <c r="I15" s="6" t="s">
        <v>59</v>
      </c>
      <c r="J15" s="6"/>
      <c r="K15" s="5">
        <v>0</v>
      </c>
      <c r="L15" s="6"/>
      <c r="M15" s="5">
        <v>0</v>
      </c>
      <c r="N15" s="6"/>
      <c r="O15" s="5">
        <v>38458</v>
      </c>
      <c r="P15" s="6"/>
      <c r="Q15" s="5">
        <v>25246565100</v>
      </c>
      <c r="R15" s="6"/>
      <c r="S15" s="5">
        <v>25281551888</v>
      </c>
      <c r="U15" s="10">
        <v>0</v>
      </c>
      <c r="V15" s="4"/>
      <c r="W15" s="10">
        <v>0</v>
      </c>
      <c r="X15" s="4"/>
      <c r="Y15" s="10">
        <v>0</v>
      </c>
      <c r="Z15" s="4"/>
      <c r="AA15" s="10">
        <v>0</v>
      </c>
      <c r="AB15" s="4"/>
      <c r="AC15" s="10">
        <v>38458</v>
      </c>
      <c r="AD15" s="4"/>
      <c r="AE15" s="10">
        <v>677920</v>
      </c>
      <c r="AF15" s="4"/>
      <c r="AG15" s="10">
        <v>25246565100</v>
      </c>
      <c r="AH15" s="4"/>
      <c r="AI15" s="10">
        <v>26066721910</v>
      </c>
      <c r="AK15" s="9">
        <v>1.5E-3</v>
      </c>
    </row>
    <row r="16" spans="1:37" x14ac:dyDescent="0.4">
      <c r="A16" s="1" t="s">
        <v>60</v>
      </c>
      <c r="C16" s="4" t="s">
        <v>39</v>
      </c>
      <c r="D16" s="4"/>
      <c r="E16" s="4" t="s">
        <v>39</v>
      </c>
      <c r="G16" s="6" t="s">
        <v>61</v>
      </c>
      <c r="H16" s="6"/>
      <c r="I16" s="6" t="s">
        <v>62</v>
      </c>
      <c r="J16" s="6"/>
      <c r="K16" s="5">
        <v>15</v>
      </c>
      <c r="L16" s="6"/>
      <c r="M16" s="5">
        <v>15</v>
      </c>
      <c r="N16" s="6"/>
      <c r="O16" s="5">
        <v>1300000</v>
      </c>
      <c r="P16" s="6"/>
      <c r="Q16" s="5">
        <v>1232257500000</v>
      </c>
      <c r="R16" s="6"/>
      <c r="S16" s="5">
        <v>1299751377356</v>
      </c>
      <c r="U16" s="10">
        <v>0</v>
      </c>
      <c r="V16" s="4"/>
      <c r="W16" s="10">
        <v>0</v>
      </c>
      <c r="X16" s="4"/>
      <c r="Y16" s="10">
        <v>0</v>
      </c>
      <c r="Z16" s="4"/>
      <c r="AA16" s="10">
        <v>0</v>
      </c>
      <c r="AB16" s="4"/>
      <c r="AC16" s="10">
        <v>1300000</v>
      </c>
      <c r="AD16" s="4"/>
      <c r="AE16" s="10">
        <v>911154</v>
      </c>
      <c r="AF16" s="4"/>
      <c r="AG16" s="10">
        <v>1232257500000</v>
      </c>
      <c r="AH16" s="4"/>
      <c r="AI16" s="10">
        <v>1184285509338</v>
      </c>
      <c r="AK16" s="9">
        <v>6.9199999999999998E-2</v>
      </c>
    </row>
    <row r="17" spans="1:37" x14ac:dyDescent="0.4">
      <c r="A17" s="1" t="s">
        <v>63</v>
      </c>
      <c r="C17" s="4" t="s">
        <v>39</v>
      </c>
      <c r="D17" s="4"/>
      <c r="E17" s="4" t="s">
        <v>39</v>
      </c>
      <c r="G17" s="6" t="s">
        <v>64</v>
      </c>
      <c r="H17" s="6"/>
      <c r="I17" s="6" t="s">
        <v>65</v>
      </c>
      <c r="J17" s="6"/>
      <c r="K17" s="5">
        <v>17</v>
      </c>
      <c r="L17" s="6"/>
      <c r="M17" s="5">
        <v>17</v>
      </c>
      <c r="N17" s="6"/>
      <c r="O17" s="5">
        <v>1596900</v>
      </c>
      <c r="P17" s="6"/>
      <c r="Q17" s="5">
        <v>1495777170375</v>
      </c>
      <c r="R17" s="6"/>
      <c r="S17" s="5">
        <v>1495767042176</v>
      </c>
      <c r="U17" s="10">
        <v>0</v>
      </c>
      <c r="V17" s="4"/>
      <c r="W17" s="10">
        <v>0</v>
      </c>
      <c r="X17" s="4"/>
      <c r="Y17" s="10">
        <v>0</v>
      </c>
      <c r="Z17" s="4"/>
      <c r="AA17" s="10">
        <v>0</v>
      </c>
      <c r="AB17" s="4"/>
      <c r="AC17" s="10">
        <v>1596900</v>
      </c>
      <c r="AD17" s="4"/>
      <c r="AE17" s="10">
        <v>1000000</v>
      </c>
      <c r="AF17" s="4"/>
      <c r="AG17" s="10">
        <v>1495777170375</v>
      </c>
      <c r="AH17" s="4"/>
      <c r="AI17" s="10">
        <v>1596610561875</v>
      </c>
      <c r="AK17" s="9">
        <v>9.3299999999999994E-2</v>
      </c>
    </row>
    <row r="18" spans="1:37" x14ac:dyDescent="0.4">
      <c r="A18" s="1" t="s">
        <v>66</v>
      </c>
      <c r="C18" s="4" t="s">
        <v>39</v>
      </c>
      <c r="D18" s="4"/>
      <c r="E18" s="4" t="s">
        <v>39</v>
      </c>
      <c r="G18" s="6" t="s">
        <v>67</v>
      </c>
      <c r="H18" s="6"/>
      <c r="I18" s="6" t="s">
        <v>68</v>
      </c>
      <c r="J18" s="6"/>
      <c r="K18" s="5">
        <v>15</v>
      </c>
      <c r="L18" s="6"/>
      <c r="M18" s="5">
        <v>15</v>
      </c>
      <c r="N18" s="6"/>
      <c r="O18" s="5">
        <v>1000</v>
      </c>
      <c r="P18" s="6"/>
      <c r="Q18" s="5">
        <v>980177625</v>
      </c>
      <c r="R18" s="6"/>
      <c r="S18" s="5">
        <v>999818750</v>
      </c>
      <c r="U18" s="10">
        <v>0</v>
      </c>
      <c r="V18" s="4"/>
      <c r="W18" s="10">
        <v>0</v>
      </c>
      <c r="X18" s="4"/>
      <c r="Y18" s="10">
        <v>0</v>
      </c>
      <c r="Z18" s="4"/>
      <c r="AA18" s="10">
        <v>0</v>
      </c>
      <c r="AB18" s="4"/>
      <c r="AC18" s="10">
        <v>1000</v>
      </c>
      <c r="AD18" s="4"/>
      <c r="AE18" s="10">
        <v>1000000</v>
      </c>
      <c r="AF18" s="4"/>
      <c r="AG18" s="10">
        <v>980177625</v>
      </c>
      <c r="AH18" s="4"/>
      <c r="AI18" s="10">
        <v>999818750</v>
      </c>
      <c r="AK18" s="9">
        <v>1E-4</v>
      </c>
    </row>
    <row r="19" spans="1:37" x14ac:dyDescent="0.4">
      <c r="A19" s="1" t="s">
        <v>69</v>
      </c>
      <c r="C19" s="4" t="s">
        <v>39</v>
      </c>
      <c r="D19" s="4"/>
      <c r="E19" s="4" t="s">
        <v>39</v>
      </c>
      <c r="G19" s="6" t="s">
        <v>70</v>
      </c>
      <c r="H19" s="6"/>
      <c r="I19" s="6" t="s">
        <v>71</v>
      </c>
      <c r="J19" s="6"/>
      <c r="K19" s="5">
        <v>17</v>
      </c>
      <c r="L19" s="6"/>
      <c r="M19" s="5">
        <v>17</v>
      </c>
      <c r="N19" s="6"/>
      <c r="O19" s="5">
        <v>101200</v>
      </c>
      <c r="P19" s="6"/>
      <c r="Q19" s="5">
        <v>100315770672</v>
      </c>
      <c r="R19" s="6"/>
      <c r="S19" s="5">
        <v>105178332971</v>
      </c>
      <c r="U19" s="10">
        <v>0</v>
      </c>
      <c r="V19" s="4"/>
      <c r="W19" s="10">
        <v>0</v>
      </c>
      <c r="X19" s="4"/>
      <c r="Y19" s="10">
        <v>0</v>
      </c>
      <c r="Z19" s="4"/>
      <c r="AA19" s="10">
        <v>0</v>
      </c>
      <c r="AB19" s="4"/>
      <c r="AC19" s="10">
        <v>101200</v>
      </c>
      <c r="AD19" s="4"/>
      <c r="AE19" s="10">
        <v>1000000</v>
      </c>
      <c r="AF19" s="4"/>
      <c r="AG19" s="10">
        <v>100315770672</v>
      </c>
      <c r="AH19" s="4"/>
      <c r="AI19" s="10">
        <v>101181657500</v>
      </c>
      <c r="AK19" s="9">
        <v>5.8999999999999999E-3</v>
      </c>
    </row>
    <row r="20" spans="1:37" x14ac:dyDescent="0.4">
      <c r="A20" s="1" t="s">
        <v>72</v>
      </c>
      <c r="C20" s="4" t="s">
        <v>39</v>
      </c>
      <c r="D20" s="4"/>
      <c r="E20" s="4" t="s">
        <v>39</v>
      </c>
      <c r="G20" s="6" t="s">
        <v>73</v>
      </c>
      <c r="H20" s="6"/>
      <c r="I20" s="6" t="s">
        <v>74</v>
      </c>
      <c r="J20" s="6"/>
      <c r="K20" s="5">
        <v>16</v>
      </c>
      <c r="L20" s="6"/>
      <c r="M20" s="5">
        <v>16</v>
      </c>
      <c r="N20" s="6"/>
      <c r="O20" s="5">
        <v>539000</v>
      </c>
      <c r="P20" s="6"/>
      <c r="Q20" s="5">
        <v>500111207000</v>
      </c>
      <c r="R20" s="6"/>
      <c r="S20" s="5">
        <v>520251975235</v>
      </c>
      <c r="U20" s="10">
        <v>0</v>
      </c>
      <c r="V20" s="4"/>
      <c r="W20" s="10">
        <v>0</v>
      </c>
      <c r="X20" s="4"/>
      <c r="Y20" s="10">
        <v>0</v>
      </c>
      <c r="Z20" s="4"/>
      <c r="AA20" s="10">
        <v>0</v>
      </c>
      <c r="AB20" s="4"/>
      <c r="AC20" s="10">
        <v>539000</v>
      </c>
      <c r="AD20" s="4"/>
      <c r="AE20" s="10">
        <v>965392</v>
      </c>
      <c r="AF20" s="4"/>
      <c r="AG20" s="10">
        <v>500111207000</v>
      </c>
      <c r="AH20" s="4"/>
      <c r="AI20" s="10">
        <v>520251975235</v>
      </c>
      <c r="AK20" s="9">
        <v>3.04E-2</v>
      </c>
    </row>
    <row r="21" spans="1:37" x14ac:dyDescent="0.4">
      <c r="A21" s="1" t="s">
        <v>75</v>
      </c>
      <c r="C21" s="4" t="s">
        <v>39</v>
      </c>
      <c r="D21" s="4"/>
      <c r="E21" s="4" t="s">
        <v>39</v>
      </c>
      <c r="G21" s="6" t="s">
        <v>76</v>
      </c>
      <c r="H21" s="6"/>
      <c r="I21" s="6" t="s">
        <v>77</v>
      </c>
      <c r="J21" s="6"/>
      <c r="K21" s="5">
        <v>18</v>
      </c>
      <c r="L21" s="6"/>
      <c r="M21" s="5">
        <v>18</v>
      </c>
      <c r="N21" s="6"/>
      <c r="O21" s="5">
        <v>1500</v>
      </c>
      <c r="P21" s="6"/>
      <c r="Q21" s="5">
        <v>1466265712</v>
      </c>
      <c r="R21" s="6"/>
      <c r="S21" s="5">
        <v>1499728125</v>
      </c>
      <c r="U21" s="10">
        <v>0</v>
      </c>
      <c r="V21" s="4"/>
      <c r="W21" s="10">
        <v>0</v>
      </c>
      <c r="X21" s="4"/>
      <c r="Y21" s="10">
        <v>0</v>
      </c>
      <c r="Z21" s="4"/>
      <c r="AA21" s="10">
        <v>0</v>
      </c>
      <c r="AB21" s="4"/>
      <c r="AC21" s="10">
        <v>1500</v>
      </c>
      <c r="AD21" s="4"/>
      <c r="AE21" s="10">
        <v>1000000</v>
      </c>
      <c r="AF21" s="4"/>
      <c r="AG21" s="10">
        <v>1466265712</v>
      </c>
      <c r="AH21" s="4"/>
      <c r="AI21" s="10">
        <v>1499728124</v>
      </c>
      <c r="AK21" s="9">
        <v>1E-4</v>
      </c>
    </row>
    <row r="22" spans="1:37" x14ac:dyDescent="0.4">
      <c r="A22" s="1" t="s">
        <v>78</v>
      </c>
      <c r="C22" s="4" t="s">
        <v>39</v>
      </c>
      <c r="D22" s="4"/>
      <c r="E22" s="4" t="s">
        <v>39</v>
      </c>
      <c r="G22" s="6" t="s">
        <v>79</v>
      </c>
      <c r="H22" s="6"/>
      <c r="I22" s="6" t="s">
        <v>80</v>
      </c>
      <c r="J22" s="6"/>
      <c r="K22" s="5">
        <v>19</v>
      </c>
      <c r="L22" s="6"/>
      <c r="M22" s="5">
        <v>19</v>
      </c>
      <c r="N22" s="6"/>
      <c r="O22" s="5">
        <v>336280</v>
      </c>
      <c r="P22" s="6"/>
      <c r="Q22" s="5">
        <v>296887585188</v>
      </c>
      <c r="R22" s="6"/>
      <c r="S22" s="5">
        <f>336219049250-1</f>
        <v>336219049249</v>
      </c>
      <c r="U22" s="10">
        <v>0</v>
      </c>
      <c r="V22" s="4"/>
      <c r="W22" s="10">
        <v>0</v>
      </c>
      <c r="X22" s="4"/>
      <c r="Y22" s="10">
        <v>0</v>
      </c>
      <c r="Z22" s="4"/>
      <c r="AA22" s="10">
        <v>0</v>
      </c>
      <c r="AB22" s="4"/>
      <c r="AC22" s="10">
        <v>336280</v>
      </c>
      <c r="AD22" s="4"/>
      <c r="AE22" s="10">
        <v>1000000</v>
      </c>
      <c r="AF22" s="4"/>
      <c r="AG22" s="10">
        <v>296887585188</v>
      </c>
      <c r="AH22" s="4"/>
      <c r="AI22" s="10">
        <v>336219049250</v>
      </c>
      <c r="AK22" s="9">
        <v>1.9699999999999999E-2</v>
      </c>
    </row>
    <row r="23" spans="1:37" x14ac:dyDescent="0.4">
      <c r="A23" s="1" t="s">
        <v>81</v>
      </c>
      <c r="C23" s="4" t="s">
        <v>39</v>
      </c>
      <c r="D23" s="4"/>
      <c r="E23" s="4" t="s">
        <v>39</v>
      </c>
      <c r="G23" s="6" t="s">
        <v>82</v>
      </c>
      <c r="H23" s="6"/>
      <c r="I23" s="6" t="s">
        <v>83</v>
      </c>
      <c r="J23" s="6"/>
      <c r="K23" s="5">
        <v>18</v>
      </c>
      <c r="L23" s="6"/>
      <c r="M23" s="5">
        <v>18</v>
      </c>
      <c r="N23" s="6"/>
      <c r="O23" s="5">
        <v>1839750</v>
      </c>
      <c r="P23" s="6"/>
      <c r="Q23" s="5">
        <v>499999896000</v>
      </c>
      <c r="R23" s="6"/>
      <c r="S23" s="5">
        <v>533140692562</v>
      </c>
      <c r="U23" s="10">
        <v>0</v>
      </c>
      <c r="V23" s="4"/>
      <c r="W23" s="10">
        <v>0</v>
      </c>
      <c r="X23" s="4"/>
      <c r="Y23" s="10">
        <v>0</v>
      </c>
      <c r="Z23" s="4"/>
      <c r="AA23" s="10">
        <v>0</v>
      </c>
      <c r="AB23" s="4"/>
      <c r="AC23" s="10">
        <v>1839750</v>
      </c>
      <c r="AD23" s="4"/>
      <c r="AE23" s="10">
        <v>298418</v>
      </c>
      <c r="AF23" s="4"/>
      <c r="AG23" s="10">
        <v>499999896000</v>
      </c>
      <c r="AH23" s="4"/>
      <c r="AI23" s="10">
        <v>548616479976</v>
      </c>
      <c r="AK23" s="9">
        <v>0</v>
      </c>
    </row>
    <row r="24" spans="1:37" x14ac:dyDescent="0.4">
      <c r="A24" s="1" t="s">
        <v>84</v>
      </c>
      <c r="C24" s="4" t="s">
        <v>39</v>
      </c>
      <c r="D24" s="4"/>
      <c r="E24" s="4" t="s">
        <v>39</v>
      </c>
      <c r="G24" s="6" t="s">
        <v>61</v>
      </c>
      <c r="H24" s="6"/>
      <c r="I24" s="6" t="s">
        <v>85</v>
      </c>
      <c r="J24" s="6"/>
      <c r="K24" s="5">
        <v>15</v>
      </c>
      <c r="L24" s="6"/>
      <c r="M24" s="5">
        <v>15</v>
      </c>
      <c r="N24" s="6"/>
      <c r="O24" s="5">
        <v>0</v>
      </c>
      <c r="P24" s="6"/>
      <c r="Q24" s="5">
        <v>0</v>
      </c>
      <c r="R24" s="6"/>
      <c r="S24" s="5">
        <v>0</v>
      </c>
      <c r="U24" s="10">
        <v>1300000</v>
      </c>
      <c r="V24" s="4"/>
      <c r="W24" s="10">
        <v>1229859000000</v>
      </c>
      <c r="X24" s="4"/>
      <c r="Y24" s="10">
        <v>0</v>
      </c>
      <c r="Z24" s="4"/>
      <c r="AA24" s="10">
        <v>0</v>
      </c>
      <c r="AB24" s="4"/>
      <c r="AC24" s="10">
        <v>1300000</v>
      </c>
      <c r="AD24" s="4"/>
      <c r="AE24" s="10">
        <v>1000000</v>
      </c>
      <c r="AF24" s="4"/>
      <c r="AG24" s="10">
        <v>1229859000000</v>
      </c>
      <c r="AH24" s="4"/>
      <c r="AI24" s="10">
        <v>1299764375000</v>
      </c>
      <c r="AK24" s="9">
        <v>7.5999999999999998E-2</v>
      </c>
    </row>
    <row r="25" spans="1:37" ht="18.75" thickBot="1" x14ac:dyDescent="0.45">
      <c r="A25" s="1" t="s">
        <v>200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8">
        <f>SUM(Q9:Q24)</f>
        <v>4624795933231</v>
      </c>
      <c r="R25" s="6"/>
      <c r="S25" s="8">
        <f>SUM(S9:S24)</f>
        <v>4788899962868</v>
      </c>
      <c r="U25" s="4"/>
      <c r="V25" s="4"/>
      <c r="W25" s="8">
        <f>SUM(W9:W24)</f>
        <v>1229859000000</v>
      </c>
      <c r="X25" s="4"/>
      <c r="Y25" s="4"/>
      <c r="Z25" s="4"/>
      <c r="AA25" s="12">
        <f>SUM(AA9:AA24)</f>
        <v>9549000000</v>
      </c>
      <c r="AB25" s="4"/>
      <c r="AC25" s="4"/>
      <c r="AD25" s="4"/>
      <c r="AE25" s="4"/>
      <c r="AF25" s="4"/>
      <c r="AG25" s="20">
        <f>SUM(AG9:AG24)</f>
        <v>5845390737133</v>
      </c>
      <c r="AH25" s="21"/>
      <c r="AI25" s="20">
        <f>SUM(AI9:AI24)</f>
        <v>6086930165490</v>
      </c>
    </row>
    <row r="26" spans="1:37" ht="18.75" thickTop="1" x14ac:dyDescent="0.4">
      <c r="AG26" s="22"/>
      <c r="AH26" s="22"/>
      <c r="AI26" s="22"/>
    </row>
    <row r="27" spans="1:37" x14ac:dyDescent="0.4">
      <c r="Q27" s="5"/>
      <c r="S27" s="5"/>
    </row>
    <row r="28" spans="1:37" x14ac:dyDescent="0.4">
      <c r="AG28" s="3"/>
      <c r="AI28" s="3"/>
    </row>
    <row r="29" spans="1:37" x14ac:dyDescent="0.4">
      <c r="S29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rightToLeft="1" topLeftCell="A4" workbookViewId="0">
      <selection activeCell="N8" sqref="N8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7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12.5703125" style="1" bestFit="1" customWidth="1"/>
    <col min="15" max="16384" width="9.140625" style="1"/>
  </cols>
  <sheetData>
    <row r="2" spans="1:14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4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4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4" ht="27.75" x14ac:dyDescent="0.4">
      <c r="A6" s="33" t="s">
        <v>3</v>
      </c>
      <c r="C6" s="33" t="s">
        <v>6</v>
      </c>
      <c r="D6" s="33" t="s">
        <v>6</v>
      </c>
      <c r="E6" s="33" t="s">
        <v>6</v>
      </c>
      <c r="F6" s="33" t="s">
        <v>6</v>
      </c>
      <c r="G6" s="33" t="s">
        <v>6</v>
      </c>
      <c r="H6" s="33" t="s">
        <v>6</v>
      </c>
      <c r="I6" s="33" t="s">
        <v>6</v>
      </c>
      <c r="J6" s="33" t="s">
        <v>6</v>
      </c>
      <c r="K6" s="33" t="s">
        <v>6</v>
      </c>
      <c r="L6" s="33" t="s">
        <v>6</v>
      </c>
    </row>
    <row r="7" spans="1:14" ht="66.75" customHeight="1" x14ac:dyDescent="0.4">
      <c r="A7" s="33" t="s">
        <v>3</v>
      </c>
      <c r="C7" s="33" t="s">
        <v>7</v>
      </c>
      <c r="E7" s="33" t="s">
        <v>86</v>
      </c>
      <c r="G7" s="33" t="s">
        <v>87</v>
      </c>
      <c r="I7" s="33" t="s">
        <v>88</v>
      </c>
      <c r="K7" s="34" t="s">
        <v>215</v>
      </c>
    </row>
    <row r="8" spans="1:14" x14ac:dyDescent="0.4">
      <c r="A8" s="1" t="s">
        <v>69</v>
      </c>
      <c r="C8" s="5">
        <v>101200</v>
      </c>
      <c r="D8" s="6"/>
      <c r="E8" s="5">
        <v>1039500</v>
      </c>
      <c r="F8" s="6"/>
      <c r="G8" s="5">
        <v>1000000</v>
      </c>
      <c r="H8" s="6"/>
      <c r="I8" s="7">
        <v>-3.7999999999999999E-2</v>
      </c>
      <c r="K8" s="5">
        <v>101200000000</v>
      </c>
      <c r="N8" s="5"/>
    </row>
    <row r="9" spans="1:14" x14ac:dyDescent="0.4">
      <c r="A9" s="1" t="s">
        <v>84</v>
      </c>
      <c r="C9" s="5">
        <v>1300000</v>
      </c>
      <c r="D9" s="6"/>
      <c r="E9" s="5">
        <v>999000</v>
      </c>
      <c r="F9" s="6"/>
      <c r="G9" s="5">
        <v>1000000</v>
      </c>
      <c r="H9" s="6"/>
      <c r="I9" s="7">
        <v>1E-3</v>
      </c>
      <c r="K9" s="5">
        <v>1300000000000</v>
      </c>
    </row>
    <row r="10" spans="1:14" x14ac:dyDescent="0.4">
      <c r="A10" s="1" t="s">
        <v>60</v>
      </c>
      <c r="C10" s="5">
        <v>1300000</v>
      </c>
      <c r="D10" s="6"/>
      <c r="E10" s="5">
        <v>999999</v>
      </c>
      <c r="F10" s="6"/>
      <c r="G10" s="5">
        <v>911154</v>
      </c>
      <c r="H10" s="6"/>
      <c r="I10" s="7">
        <v>-8.8800000000000004E-2</v>
      </c>
      <c r="K10" s="5">
        <v>1184500200000</v>
      </c>
    </row>
    <row r="11" spans="1:14" x14ac:dyDescent="0.4">
      <c r="A11" s="1" t="s">
        <v>63</v>
      </c>
      <c r="C11" s="5">
        <v>1596900</v>
      </c>
      <c r="D11" s="6"/>
      <c r="E11" s="5">
        <v>930000</v>
      </c>
      <c r="F11" s="6"/>
      <c r="G11" s="5">
        <v>1000000</v>
      </c>
      <c r="H11" s="6"/>
      <c r="I11" s="7">
        <v>7.5300000000000006E-2</v>
      </c>
      <c r="K11" s="5">
        <v>1596900000000</v>
      </c>
    </row>
    <row r="12" spans="1:14" ht="18.75" thickBot="1" x14ac:dyDescent="0.45">
      <c r="A12" s="1" t="s">
        <v>200</v>
      </c>
      <c r="C12" s="6"/>
      <c r="D12" s="6"/>
      <c r="E12" s="6"/>
      <c r="F12" s="6"/>
      <c r="G12" s="6"/>
      <c r="H12" s="6"/>
      <c r="I12" s="6"/>
      <c r="K12" s="8">
        <f>SUM(K8:K11)</f>
        <v>4182600200000</v>
      </c>
    </row>
    <row r="13" spans="1:14" ht="18.75" thickTop="1" x14ac:dyDescent="0.4">
      <c r="K13" s="6"/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1"/>
  <sheetViews>
    <sheetView rightToLeft="1" topLeftCell="I1" workbookViewId="0">
      <selection activeCell="Q9" sqref="Q9:Y9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6" spans="1:31" ht="27.75" x14ac:dyDescent="0.4">
      <c r="A6" s="33" t="s">
        <v>89</v>
      </c>
      <c r="B6" s="33" t="s">
        <v>89</v>
      </c>
      <c r="C6" s="33" t="s">
        <v>89</v>
      </c>
      <c r="D6" s="33" t="s">
        <v>89</v>
      </c>
      <c r="E6" s="33" t="s">
        <v>89</v>
      </c>
      <c r="F6" s="33" t="s">
        <v>89</v>
      </c>
      <c r="G6" s="33" t="s">
        <v>89</v>
      </c>
      <c r="H6" s="33" t="s">
        <v>89</v>
      </c>
      <c r="I6" s="33" t="s">
        <v>89</v>
      </c>
      <c r="K6" s="33" t="s">
        <v>4</v>
      </c>
      <c r="L6" s="33" t="s">
        <v>4</v>
      </c>
      <c r="M6" s="33" t="s">
        <v>4</v>
      </c>
      <c r="N6" s="33" t="s">
        <v>4</v>
      </c>
      <c r="O6" s="33" t="s">
        <v>4</v>
      </c>
      <c r="Q6" s="33" t="s">
        <v>5</v>
      </c>
      <c r="R6" s="33" t="s">
        <v>5</v>
      </c>
      <c r="S6" s="33" t="s">
        <v>5</v>
      </c>
      <c r="T6" s="33" t="s">
        <v>5</v>
      </c>
      <c r="U6" s="33" t="s">
        <v>5</v>
      </c>
      <c r="V6" s="33" t="s">
        <v>5</v>
      </c>
      <c r="W6" s="33" t="s">
        <v>5</v>
      </c>
      <c r="Y6" s="33" t="s">
        <v>6</v>
      </c>
      <c r="Z6" s="33" t="s">
        <v>6</v>
      </c>
      <c r="AA6" s="33" t="s">
        <v>6</v>
      </c>
      <c r="AB6" s="33" t="s">
        <v>6</v>
      </c>
      <c r="AC6" s="33" t="s">
        <v>6</v>
      </c>
      <c r="AD6" s="33" t="s">
        <v>6</v>
      </c>
      <c r="AE6" s="33" t="s">
        <v>6</v>
      </c>
    </row>
    <row r="7" spans="1:31" ht="27.75" x14ac:dyDescent="0.4">
      <c r="A7" s="34" t="s">
        <v>216</v>
      </c>
      <c r="C7" s="33" t="s">
        <v>35</v>
      </c>
      <c r="E7" s="33" t="s">
        <v>36</v>
      </c>
      <c r="G7" s="33" t="s">
        <v>91</v>
      </c>
      <c r="I7" s="33" t="s">
        <v>33</v>
      </c>
      <c r="K7" s="33" t="s">
        <v>7</v>
      </c>
      <c r="M7" s="33" t="s">
        <v>8</v>
      </c>
      <c r="O7" s="33" t="s">
        <v>9</v>
      </c>
      <c r="Q7" s="33" t="s">
        <v>10</v>
      </c>
      <c r="R7" s="33" t="s">
        <v>10</v>
      </c>
      <c r="S7" s="33" t="s">
        <v>10</v>
      </c>
      <c r="U7" s="33" t="s">
        <v>11</v>
      </c>
      <c r="V7" s="33" t="s">
        <v>11</v>
      </c>
      <c r="W7" s="33" t="s">
        <v>11</v>
      </c>
      <c r="Y7" s="33" t="s">
        <v>7</v>
      </c>
      <c r="AA7" s="33" t="s">
        <v>8</v>
      </c>
      <c r="AC7" s="33" t="s">
        <v>9</v>
      </c>
      <c r="AE7" s="34" t="s">
        <v>217</v>
      </c>
    </row>
    <row r="8" spans="1:31" ht="27.75" x14ac:dyDescent="0.4">
      <c r="A8" s="33" t="s">
        <v>90</v>
      </c>
      <c r="C8" s="33" t="s">
        <v>35</v>
      </c>
      <c r="E8" s="33" t="s">
        <v>36</v>
      </c>
      <c r="G8" s="33" t="s">
        <v>91</v>
      </c>
      <c r="I8" s="33" t="s">
        <v>33</v>
      </c>
      <c r="K8" s="33" t="s">
        <v>7</v>
      </c>
      <c r="M8" s="33" t="s">
        <v>8</v>
      </c>
      <c r="O8" s="33" t="s">
        <v>9</v>
      </c>
      <c r="Q8" s="33" t="s">
        <v>7</v>
      </c>
      <c r="S8" s="33" t="s">
        <v>8</v>
      </c>
      <c r="U8" s="33" t="s">
        <v>7</v>
      </c>
      <c r="W8" s="33" t="s">
        <v>14</v>
      </c>
      <c r="Y8" s="33" t="s">
        <v>7</v>
      </c>
      <c r="AA8" s="33" t="s">
        <v>8</v>
      </c>
      <c r="AC8" s="33" t="s">
        <v>9</v>
      </c>
      <c r="AE8" s="33" t="s">
        <v>92</v>
      </c>
    </row>
    <row r="9" spans="1:31" x14ac:dyDescent="0.4">
      <c r="A9" s="1" t="s">
        <v>93</v>
      </c>
      <c r="C9" s="1" t="s">
        <v>94</v>
      </c>
      <c r="E9" s="3">
        <v>22</v>
      </c>
      <c r="G9" s="3">
        <v>21</v>
      </c>
      <c r="I9" s="1" t="s">
        <v>95</v>
      </c>
      <c r="K9" s="3">
        <v>940000</v>
      </c>
      <c r="M9" s="10">
        <v>940000000000</v>
      </c>
      <c r="N9" s="4"/>
      <c r="O9" s="10">
        <v>940000000000</v>
      </c>
      <c r="Q9" s="10">
        <v>0</v>
      </c>
      <c r="R9" s="4"/>
      <c r="S9" s="10">
        <v>0</v>
      </c>
      <c r="T9" s="4"/>
      <c r="U9" s="10">
        <v>0</v>
      </c>
      <c r="V9" s="4"/>
      <c r="W9" s="10">
        <v>0</v>
      </c>
      <c r="X9" s="4"/>
      <c r="Y9" s="10">
        <v>940000</v>
      </c>
      <c r="AA9" s="10">
        <v>940000000000</v>
      </c>
      <c r="AB9" s="4"/>
      <c r="AC9" s="10">
        <v>940000000000</v>
      </c>
      <c r="AE9" s="9">
        <v>5.5E-2</v>
      </c>
    </row>
    <row r="10" spans="1:31" ht="18.75" thickBot="1" x14ac:dyDescent="0.45">
      <c r="M10" s="12">
        <f>SUM(M9)</f>
        <v>940000000000</v>
      </c>
      <c r="N10" s="4"/>
      <c r="O10" s="12">
        <f>SUM(O9)</f>
        <v>940000000000</v>
      </c>
      <c r="AA10" s="12">
        <f>SUM(AA9)</f>
        <v>940000000000</v>
      </c>
      <c r="AB10" s="4"/>
      <c r="AC10" s="12">
        <f>SUM(AC9)</f>
        <v>940000000000</v>
      </c>
    </row>
    <row r="11" spans="1:31" ht="18.75" thickTop="1" x14ac:dyDescent="0.4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workbookViewId="0">
      <selection activeCell="O32" sqref="M32:O3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1.42578125" style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7.7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27.75" x14ac:dyDescent="0.4">
      <c r="A6" s="33" t="s">
        <v>96</v>
      </c>
      <c r="C6" s="33" t="s">
        <v>97</v>
      </c>
      <c r="D6" s="33" t="s">
        <v>97</v>
      </c>
      <c r="E6" s="33" t="s">
        <v>97</v>
      </c>
      <c r="F6" s="33" t="s">
        <v>97</v>
      </c>
      <c r="G6" s="33" t="s">
        <v>97</v>
      </c>
      <c r="H6" s="33" t="s">
        <v>97</v>
      </c>
      <c r="I6" s="33" t="s">
        <v>97</v>
      </c>
      <c r="K6" s="33" t="s">
        <v>4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</row>
    <row r="7" spans="1:19" ht="48.75" customHeight="1" x14ac:dyDescent="0.4">
      <c r="A7" s="33" t="s">
        <v>96</v>
      </c>
      <c r="C7" s="33" t="s">
        <v>98</v>
      </c>
      <c r="E7" s="33" t="s">
        <v>99</v>
      </c>
      <c r="G7" s="33" t="s">
        <v>100</v>
      </c>
      <c r="I7" s="33" t="s">
        <v>36</v>
      </c>
      <c r="K7" s="33" t="s">
        <v>101</v>
      </c>
      <c r="M7" s="33" t="s">
        <v>102</v>
      </c>
      <c r="O7" s="33" t="s">
        <v>103</v>
      </c>
      <c r="Q7" s="33" t="s">
        <v>101</v>
      </c>
      <c r="S7" s="34" t="s">
        <v>217</v>
      </c>
    </row>
    <row r="8" spans="1:19" x14ac:dyDescent="0.4">
      <c r="A8" s="1" t="s">
        <v>104</v>
      </c>
      <c r="C8" s="1" t="s">
        <v>105</v>
      </c>
      <c r="E8" s="1" t="s">
        <v>106</v>
      </c>
      <c r="G8" s="1" t="s">
        <v>107</v>
      </c>
      <c r="I8" s="4">
        <v>0</v>
      </c>
      <c r="J8" s="4"/>
      <c r="K8" s="10">
        <v>755733</v>
      </c>
      <c r="L8" s="4"/>
      <c r="M8" s="10">
        <v>31226819940</v>
      </c>
      <c r="N8" s="4"/>
      <c r="O8" s="10">
        <v>31226819940</v>
      </c>
      <c r="P8" s="4"/>
      <c r="Q8" s="10">
        <v>755733</v>
      </c>
      <c r="R8" s="4"/>
      <c r="S8" s="9">
        <v>0</v>
      </c>
    </row>
    <row r="9" spans="1:19" x14ac:dyDescent="0.4">
      <c r="A9" s="1" t="s">
        <v>108</v>
      </c>
      <c r="C9" s="1" t="s">
        <v>109</v>
      </c>
      <c r="E9" s="1" t="s">
        <v>110</v>
      </c>
      <c r="G9" s="1" t="s">
        <v>111</v>
      </c>
      <c r="I9" s="4">
        <v>0</v>
      </c>
      <c r="J9" s="4"/>
      <c r="K9" s="10">
        <v>28473250</v>
      </c>
      <c r="L9" s="4"/>
      <c r="M9" s="10">
        <v>0</v>
      </c>
      <c r="N9" s="4"/>
      <c r="O9" s="10">
        <v>0</v>
      </c>
      <c r="P9" s="4"/>
      <c r="Q9" s="10">
        <v>28473250</v>
      </c>
      <c r="R9" s="4"/>
      <c r="S9" s="9">
        <v>0</v>
      </c>
    </row>
    <row r="10" spans="1:19" x14ac:dyDescent="0.4">
      <c r="A10" s="1" t="s">
        <v>112</v>
      </c>
      <c r="C10" s="1" t="s">
        <v>113</v>
      </c>
      <c r="E10" s="1" t="s">
        <v>106</v>
      </c>
      <c r="G10" s="1" t="s">
        <v>107</v>
      </c>
      <c r="I10" s="4">
        <v>0</v>
      </c>
      <c r="J10" s="4"/>
      <c r="K10" s="10">
        <v>178156280694</v>
      </c>
      <c r="L10" s="4"/>
      <c r="M10" s="10">
        <v>7053745721137</v>
      </c>
      <c r="N10" s="4"/>
      <c r="O10" s="10">
        <v>6906884060484</v>
      </c>
      <c r="P10" s="4"/>
      <c r="Q10" s="10">
        <v>325017941347</v>
      </c>
      <c r="R10" s="4"/>
      <c r="S10" s="9">
        <v>1.9E-2</v>
      </c>
    </row>
    <row r="11" spans="1:19" x14ac:dyDescent="0.4">
      <c r="A11" s="1" t="s">
        <v>114</v>
      </c>
      <c r="C11" s="1" t="s">
        <v>115</v>
      </c>
      <c r="E11" s="1" t="s">
        <v>106</v>
      </c>
      <c r="G11" s="1" t="s">
        <v>107</v>
      </c>
      <c r="I11" s="4">
        <v>0</v>
      </c>
      <c r="J11" s="4"/>
      <c r="K11" s="10">
        <v>1885744</v>
      </c>
      <c r="L11" s="4"/>
      <c r="M11" s="10">
        <v>20008172876</v>
      </c>
      <c r="N11" s="4"/>
      <c r="O11" s="10">
        <v>20009050127</v>
      </c>
      <c r="P11" s="4"/>
      <c r="Q11" s="10">
        <v>1008493</v>
      </c>
      <c r="R11" s="4"/>
      <c r="S11" s="9">
        <v>0</v>
      </c>
    </row>
    <row r="12" spans="1:19" x14ac:dyDescent="0.4">
      <c r="A12" s="1" t="s">
        <v>116</v>
      </c>
      <c r="C12" s="1" t="s">
        <v>117</v>
      </c>
      <c r="E12" s="1" t="s">
        <v>106</v>
      </c>
      <c r="G12" s="1" t="s">
        <v>107</v>
      </c>
      <c r="I12" s="4">
        <v>0</v>
      </c>
      <c r="J12" s="4"/>
      <c r="K12" s="10">
        <v>1401787</v>
      </c>
      <c r="L12" s="4"/>
      <c r="M12" s="10">
        <v>11906</v>
      </c>
      <c r="N12" s="4"/>
      <c r="O12" s="10">
        <v>0</v>
      </c>
      <c r="P12" s="4"/>
      <c r="Q12" s="10">
        <v>1413693</v>
      </c>
      <c r="R12" s="4"/>
      <c r="S12" s="9">
        <v>0</v>
      </c>
    </row>
    <row r="13" spans="1:19" x14ac:dyDescent="0.4">
      <c r="A13" s="1" t="s">
        <v>118</v>
      </c>
      <c r="C13" s="1" t="s">
        <v>119</v>
      </c>
      <c r="E13" s="1" t="s">
        <v>106</v>
      </c>
      <c r="G13" s="1" t="s">
        <v>107</v>
      </c>
      <c r="I13" s="4">
        <v>0</v>
      </c>
      <c r="J13" s="4"/>
      <c r="K13" s="10">
        <v>5676049519</v>
      </c>
      <c r="L13" s="4"/>
      <c r="M13" s="10">
        <v>5675297396</v>
      </c>
      <c r="N13" s="4"/>
      <c r="O13" s="10">
        <v>5675619519</v>
      </c>
      <c r="P13" s="4"/>
      <c r="Q13" s="10">
        <v>5675727396</v>
      </c>
      <c r="R13" s="4"/>
      <c r="S13" s="9">
        <v>2.9999999999999997E-4</v>
      </c>
    </row>
    <row r="14" spans="1:19" x14ac:dyDescent="0.4">
      <c r="A14" s="1" t="s">
        <v>120</v>
      </c>
      <c r="C14" s="1" t="s">
        <v>121</v>
      </c>
      <c r="E14" s="1" t="s">
        <v>106</v>
      </c>
      <c r="G14" s="1" t="s">
        <v>107</v>
      </c>
      <c r="I14" s="4">
        <v>0</v>
      </c>
      <c r="J14" s="4"/>
      <c r="K14" s="10">
        <v>580000</v>
      </c>
      <c r="L14" s="4"/>
      <c r="M14" s="10">
        <v>4925</v>
      </c>
      <c r="N14" s="4"/>
      <c r="O14" s="10">
        <v>0</v>
      </c>
      <c r="P14" s="4"/>
      <c r="Q14" s="10">
        <v>584925</v>
      </c>
      <c r="R14" s="4"/>
      <c r="S14" s="9">
        <v>0</v>
      </c>
    </row>
    <row r="15" spans="1:19" x14ac:dyDescent="0.4">
      <c r="A15" s="1" t="s">
        <v>118</v>
      </c>
      <c r="C15" s="1" t="s">
        <v>122</v>
      </c>
      <c r="E15" s="1" t="s">
        <v>123</v>
      </c>
      <c r="G15" s="1" t="s">
        <v>107</v>
      </c>
      <c r="I15" s="4">
        <v>20</v>
      </c>
      <c r="J15" s="4"/>
      <c r="K15" s="10">
        <v>334110000000</v>
      </c>
      <c r="L15" s="4"/>
      <c r="M15" s="10">
        <v>0</v>
      </c>
      <c r="N15" s="4"/>
      <c r="O15" s="10">
        <v>0</v>
      </c>
      <c r="P15" s="4"/>
      <c r="Q15" s="10">
        <v>334110000000</v>
      </c>
      <c r="R15" s="4"/>
      <c r="S15" s="9">
        <v>1.95E-2</v>
      </c>
    </row>
    <row r="16" spans="1:19" x14ac:dyDescent="0.4">
      <c r="A16" s="1" t="s">
        <v>114</v>
      </c>
      <c r="C16" s="1" t="s">
        <v>124</v>
      </c>
      <c r="E16" s="1" t="s">
        <v>123</v>
      </c>
      <c r="G16" s="1" t="s">
        <v>125</v>
      </c>
      <c r="I16" s="4">
        <v>18</v>
      </c>
      <c r="J16" s="4"/>
      <c r="K16" s="10">
        <v>461000000000</v>
      </c>
      <c r="L16" s="4"/>
      <c r="M16" s="10">
        <v>0</v>
      </c>
      <c r="N16" s="4"/>
      <c r="O16" s="10">
        <v>0</v>
      </c>
      <c r="P16" s="4"/>
      <c r="Q16" s="10">
        <v>461000000000</v>
      </c>
      <c r="R16" s="4"/>
      <c r="S16" s="9">
        <v>2.7E-2</v>
      </c>
    </row>
    <row r="17" spans="1:19" x14ac:dyDescent="0.4">
      <c r="A17" s="1" t="s">
        <v>126</v>
      </c>
      <c r="C17" s="1" t="s">
        <v>127</v>
      </c>
      <c r="E17" s="1" t="s">
        <v>123</v>
      </c>
      <c r="G17" s="1" t="s">
        <v>128</v>
      </c>
      <c r="I17" s="4">
        <v>18</v>
      </c>
      <c r="J17" s="4"/>
      <c r="K17" s="10">
        <v>480000000000</v>
      </c>
      <c r="L17" s="4"/>
      <c r="M17" s="10">
        <v>0</v>
      </c>
      <c r="N17" s="4"/>
      <c r="O17" s="10">
        <v>480000000000</v>
      </c>
      <c r="P17" s="4"/>
      <c r="Q17" s="10">
        <v>0</v>
      </c>
      <c r="R17" s="4"/>
      <c r="S17" s="9">
        <v>0</v>
      </c>
    </row>
    <row r="18" spans="1:19" x14ac:dyDescent="0.4">
      <c r="A18" s="1" t="s">
        <v>114</v>
      </c>
      <c r="C18" s="1" t="s">
        <v>129</v>
      </c>
      <c r="E18" s="1" t="s">
        <v>123</v>
      </c>
      <c r="G18" s="1" t="s">
        <v>130</v>
      </c>
      <c r="I18" s="4">
        <v>19</v>
      </c>
      <c r="J18" s="4"/>
      <c r="K18" s="10">
        <v>140000000000</v>
      </c>
      <c r="L18" s="4"/>
      <c r="M18" s="10">
        <v>0</v>
      </c>
      <c r="N18" s="4"/>
      <c r="O18" s="10">
        <v>0</v>
      </c>
      <c r="P18" s="4"/>
      <c r="Q18" s="10">
        <v>140000000000</v>
      </c>
      <c r="R18" s="4"/>
      <c r="S18" s="9">
        <v>8.2000000000000007E-3</v>
      </c>
    </row>
    <row r="19" spans="1:19" x14ac:dyDescent="0.4">
      <c r="A19" s="1" t="s">
        <v>114</v>
      </c>
      <c r="C19" s="1" t="s">
        <v>131</v>
      </c>
      <c r="E19" s="1" t="s">
        <v>123</v>
      </c>
      <c r="G19" s="1" t="s">
        <v>132</v>
      </c>
      <c r="I19" s="4">
        <v>18</v>
      </c>
      <c r="J19" s="4"/>
      <c r="K19" s="10">
        <v>700000000000</v>
      </c>
      <c r="L19" s="4"/>
      <c r="M19" s="10">
        <v>10701369863</v>
      </c>
      <c r="N19" s="4"/>
      <c r="O19" s="10">
        <v>10701369863</v>
      </c>
      <c r="P19" s="4"/>
      <c r="Q19" s="10">
        <v>700000000000</v>
      </c>
      <c r="R19" s="4"/>
      <c r="S19" s="9">
        <v>4.0899999999999999E-2</v>
      </c>
    </row>
    <row r="20" spans="1:19" x14ac:dyDescent="0.4">
      <c r="A20" s="1" t="s">
        <v>133</v>
      </c>
      <c r="C20" s="1" t="s">
        <v>134</v>
      </c>
      <c r="E20" s="1" t="s">
        <v>106</v>
      </c>
      <c r="G20" s="1" t="s">
        <v>135</v>
      </c>
      <c r="I20" s="4">
        <v>8</v>
      </c>
      <c r="J20" s="4"/>
      <c r="K20" s="10">
        <v>518990</v>
      </c>
      <c r="L20" s="4"/>
      <c r="M20" s="10">
        <v>10395619964</v>
      </c>
      <c r="N20" s="4"/>
      <c r="O20" s="10">
        <v>10395619964</v>
      </c>
      <c r="P20" s="4"/>
      <c r="Q20" s="10">
        <v>518990</v>
      </c>
      <c r="R20" s="4"/>
      <c r="S20" s="9">
        <v>0</v>
      </c>
    </row>
    <row r="21" spans="1:19" x14ac:dyDescent="0.4">
      <c r="A21" s="1" t="s">
        <v>133</v>
      </c>
      <c r="C21" s="1" t="s">
        <v>136</v>
      </c>
      <c r="E21" s="1" t="s">
        <v>123</v>
      </c>
      <c r="G21" s="1" t="s">
        <v>135</v>
      </c>
      <c r="I21" s="4">
        <v>20</v>
      </c>
      <c r="J21" s="4"/>
      <c r="K21" s="10">
        <v>680000000000</v>
      </c>
      <c r="L21" s="4"/>
      <c r="M21" s="10">
        <v>0</v>
      </c>
      <c r="N21" s="4"/>
      <c r="O21" s="10">
        <v>0</v>
      </c>
      <c r="P21" s="4"/>
      <c r="Q21" s="10">
        <v>680000000000</v>
      </c>
      <c r="R21" s="4"/>
      <c r="S21" s="9">
        <v>3.9800000000000002E-2</v>
      </c>
    </row>
    <row r="22" spans="1:19" x14ac:dyDescent="0.4">
      <c r="A22" s="1" t="s">
        <v>137</v>
      </c>
      <c r="C22" s="1" t="s">
        <v>138</v>
      </c>
      <c r="E22" s="1" t="s">
        <v>106</v>
      </c>
      <c r="G22" s="1" t="s">
        <v>139</v>
      </c>
      <c r="I22" s="4">
        <v>0</v>
      </c>
      <c r="J22" s="4"/>
      <c r="K22" s="10">
        <v>1240000</v>
      </c>
      <c r="L22" s="4"/>
      <c r="M22" s="10">
        <v>4956920547946</v>
      </c>
      <c r="N22" s="4"/>
      <c r="O22" s="10">
        <v>4953727511444</v>
      </c>
      <c r="P22" s="4"/>
      <c r="Q22" s="10">
        <v>3194276502</v>
      </c>
      <c r="R22" s="4"/>
      <c r="S22" s="9">
        <v>2.0000000000000001E-4</v>
      </c>
    </row>
    <row r="23" spans="1:19" x14ac:dyDescent="0.4">
      <c r="A23" s="1" t="s">
        <v>140</v>
      </c>
      <c r="C23" s="1" t="s">
        <v>141</v>
      </c>
      <c r="E23" s="1" t="s">
        <v>106</v>
      </c>
      <c r="G23" s="1" t="s">
        <v>142</v>
      </c>
      <c r="I23" s="4">
        <v>0</v>
      </c>
      <c r="J23" s="4"/>
      <c r="K23" s="10">
        <v>0</v>
      </c>
      <c r="L23" s="4"/>
      <c r="M23" s="10">
        <v>26328767123</v>
      </c>
      <c r="N23" s="4"/>
      <c r="O23" s="10">
        <v>26328017123</v>
      </c>
      <c r="P23" s="4"/>
      <c r="Q23" s="10">
        <v>750000</v>
      </c>
      <c r="R23" s="4"/>
      <c r="S23" s="9">
        <v>0</v>
      </c>
    </row>
    <row r="24" spans="1:19" x14ac:dyDescent="0.4">
      <c r="A24" s="1" t="s">
        <v>140</v>
      </c>
      <c r="C24" s="1" t="s">
        <v>143</v>
      </c>
      <c r="E24" s="1" t="s">
        <v>123</v>
      </c>
      <c r="G24" s="1" t="s">
        <v>142</v>
      </c>
      <c r="I24" s="4">
        <v>20</v>
      </c>
      <c r="J24" s="4"/>
      <c r="K24" s="10">
        <v>1000000000000</v>
      </c>
      <c r="L24" s="4"/>
      <c r="M24" s="10">
        <v>0</v>
      </c>
      <c r="N24" s="4"/>
      <c r="O24" s="10">
        <v>0</v>
      </c>
      <c r="P24" s="4"/>
      <c r="Q24" s="10">
        <v>1000000000000</v>
      </c>
      <c r="R24" s="4"/>
      <c r="S24" s="9">
        <v>5.8500000000000003E-2</v>
      </c>
    </row>
    <row r="25" spans="1:19" x14ac:dyDescent="0.4">
      <c r="A25" s="1" t="s">
        <v>140</v>
      </c>
      <c r="C25" s="1" t="s">
        <v>144</v>
      </c>
      <c r="E25" s="1" t="s">
        <v>123</v>
      </c>
      <c r="G25" s="1" t="s">
        <v>145</v>
      </c>
      <c r="I25" s="4">
        <v>20</v>
      </c>
      <c r="J25" s="4"/>
      <c r="K25" s="10">
        <v>550000000000</v>
      </c>
      <c r="L25" s="4"/>
      <c r="M25" s="10">
        <v>0</v>
      </c>
      <c r="N25" s="4"/>
      <c r="O25" s="10">
        <v>0</v>
      </c>
      <c r="P25" s="4"/>
      <c r="Q25" s="10">
        <v>550000000000</v>
      </c>
      <c r="R25" s="4"/>
      <c r="S25" s="9">
        <v>3.2199999999999999E-2</v>
      </c>
    </row>
    <row r="26" spans="1:19" x14ac:dyDescent="0.4">
      <c r="A26" s="1" t="s">
        <v>137</v>
      </c>
      <c r="C26" s="1" t="s">
        <v>146</v>
      </c>
      <c r="E26" s="1" t="s">
        <v>123</v>
      </c>
      <c r="G26" s="1" t="s">
        <v>147</v>
      </c>
      <c r="I26" s="4">
        <v>21</v>
      </c>
      <c r="J26" s="4"/>
      <c r="K26" s="10">
        <v>0</v>
      </c>
      <c r="L26" s="4"/>
      <c r="M26" s="10">
        <v>3450000000000</v>
      </c>
      <c r="N26" s="4"/>
      <c r="O26" s="10">
        <v>0</v>
      </c>
      <c r="P26" s="4"/>
      <c r="Q26" s="10">
        <v>3450000000000</v>
      </c>
      <c r="R26" s="4"/>
      <c r="S26" s="9">
        <v>0.20169999999999999</v>
      </c>
    </row>
    <row r="27" spans="1:19" x14ac:dyDescent="0.4">
      <c r="A27" s="1" t="s">
        <v>126</v>
      </c>
      <c r="C27" s="1" t="s">
        <v>148</v>
      </c>
      <c r="E27" s="1" t="s">
        <v>123</v>
      </c>
      <c r="G27" s="1" t="s">
        <v>147</v>
      </c>
      <c r="I27" s="4">
        <v>18</v>
      </c>
      <c r="J27" s="4"/>
      <c r="K27" s="10">
        <v>0</v>
      </c>
      <c r="L27" s="4"/>
      <c r="M27" s="10">
        <v>480000000000</v>
      </c>
      <c r="N27" s="4"/>
      <c r="O27" s="10">
        <v>0</v>
      </c>
      <c r="P27" s="4"/>
      <c r="Q27" s="10">
        <v>480000000000</v>
      </c>
      <c r="R27" s="4"/>
      <c r="S27" s="9">
        <v>2.81E-2</v>
      </c>
    </row>
    <row r="28" spans="1:19" x14ac:dyDescent="0.4">
      <c r="A28" s="1" t="s">
        <v>137</v>
      </c>
      <c r="C28" s="1" t="s">
        <v>149</v>
      </c>
      <c r="E28" s="1" t="s">
        <v>123</v>
      </c>
      <c r="G28" s="1" t="s">
        <v>150</v>
      </c>
      <c r="I28" s="4">
        <v>21</v>
      </c>
      <c r="J28" s="4"/>
      <c r="K28" s="10">
        <v>0</v>
      </c>
      <c r="L28" s="4"/>
      <c r="M28" s="10">
        <v>1498000000000</v>
      </c>
      <c r="N28" s="4"/>
      <c r="O28" s="10">
        <v>0</v>
      </c>
      <c r="P28" s="4"/>
      <c r="Q28" s="10">
        <v>1498000000000</v>
      </c>
      <c r="R28" s="4"/>
      <c r="S28" s="9">
        <v>8.7599999999999997E-2</v>
      </c>
    </row>
    <row r="29" spans="1:19" ht="18.75" thickBot="1" x14ac:dyDescent="0.45">
      <c r="A29" s="1" t="s">
        <v>200</v>
      </c>
      <c r="M29" s="11">
        <f>SUM(M8:M28)</f>
        <v>17543002333076</v>
      </c>
      <c r="O29" s="11">
        <f>SUM(O8:O28)</f>
        <v>12444948068464</v>
      </c>
      <c r="Q29" s="11">
        <f>SUM(Q8:Q28)</f>
        <v>9627031450329</v>
      </c>
      <c r="S29" s="15">
        <f>SUM(S8:S28)</f>
        <v>0.56300000000000006</v>
      </c>
    </row>
    <row r="30" spans="1:19" ht="18.75" thickTop="1" x14ac:dyDescent="0.4"/>
    <row r="32" spans="1:19" x14ac:dyDescent="0.4">
      <c r="M32" s="3"/>
      <c r="O32" s="3"/>
    </row>
    <row r="33" spans="13:17" x14ac:dyDescent="0.4">
      <c r="Q33" s="3"/>
    </row>
    <row r="35" spans="13:17" x14ac:dyDescent="0.4">
      <c r="M35" s="3"/>
      <c r="O35" s="3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rightToLeft="1" topLeftCell="A19" workbookViewId="0">
      <selection activeCell="K27" sqref="K27:K32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27.75" x14ac:dyDescent="0.4">
      <c r="A6" s="33" t="s">
        <v>152</v>
      </c>
      <c r="B6" s="33" t="s">
        <v>152</v>
      </c>
      <c r="C6" s="33" t="s">
        <v>152</v>
      </c>
      <c r="D6" s="33" t="s">
        <v>152</v>
      </c>
      <c r="E6" s="33" t="s">
        <v>152</v>
      </c>
      <c r="F6" s="33" t="s">
        <v>152</v>
      </c>
      <c r="G6" s="33" t="s">
        <v>152</v>
      </c>
      <c r="I6" s="33" t="s">
        <v>153</v>
      </c>
      <c r="J6" s="33" t="s">
        <v>153</v>
      </c>
      <c r="K6" s="33" t="s">
        <v>153</v>
      </c>
      <c r="L6" s="33" t="s">
        <v>153</v>
      </c>
      <c r="M6" s="33" t="s">
        <v>153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154</v>
      </c>
    </row>
    <row r="7" spans="1:19" ht="27.75" x14ac:dyDescent="0.4">
      <c r="A7" s="33" t="s">
        <v>155</v>
      </c>
      <c r="C7" s="33" t="s">
        <v>156</v>
      </c>
      <c r="E7" s="33" t="s">
        <v>35</v>
      </c>
      <c r="G7" s="33" t="s">
        <v>36</v>
      </c>
      <c r="I7" s="33" t="s">
        <v>157</v>
      </c>
      <c r="K7" s="33" t="s">
        <v>158</v>
      </c>
      <c r="M7" s="33" t="s">
        <v>159</v>
      </c>
      <c r="O7" s="33" t="s">
        <v>157</v>
      </c>
      <c r="Q7" s="33" t="s">
        <v>158</v>
      </c>
      <c r="S7" s="33" t="s">
        <v>159</v>
      </c>
    </row>
    <row r="8" spans="1:19" x14ac:dyDescent="0.4">
      <c r="A8" s="1" t="s">
        <v>72</v>
      </c>
      <c r="C8" s="6" t="s">
        <v>218</v>
      </c>
      <c r="D8" s="6"/>
      <c r="E8" s="6" t="s">
        <v>74</v>
      </c>
      <c r="F8" s="6"/>
      <c r="G8" s="5">
        <v>16</v>
      </c>
      <c r="H8" s="6"/>
      <c r="I8" s="5">
        <v>7171072185</v>
      </c>
      <c r="J8" s="6"/>
      <c r="K8" s="6" t="s">
        <v>218</v>
      </c>
      <c r="L8" s="6"/>
      <c r="M8" s="5">
        <v>7171072185</v>
      </c>
      <c r="N8" s="6"/>
      <c r="O8" s="5">
        <v>41022515731</v>
      </c>
      <c r="P8" s="6"/>
      <c r="Q8" s="6" t="s">
        <v>218</v>
      </c>
      <c r="R8" s="6"/>
      <c r="S8" s="5">
        <v>41022515731</v>
      </c>
    </row>
    <row r="9" spans="1:19" x14ac:dyDescent="0.4">
      <c r="A9" s="1" t="s">
        <v>78</v>
      </c>
      <c r="C9" s="6" t="s">
        <v>218</v>
      </c>
      <c r="D9" s="6"/>
      <c r="E9" s="6" t="s">
        <v>80</v>
      </c>
      <c r="F9" s="6"/>
      <c r="G9" s="5">
        <v>19</v>
      </c>
      <c r="H9" s="6"/>
      <c r="I9" s="5">
        <v>5594327681</v>
      </c>
      <c r="J9" s="6"/>
      <c r="K9" s="6" t="s">
        <v>218</v>
      </c>
      <c r="L9" s="6"/>
      <c r="M9" s="5">
        <v>5594327681</v>
      </c>
      <c r="N9" s="6"/>
      <c r="O9" s="5">
        <v>31958067304</v>
      </c>
      <c r="P9" s="6"/>
      <c r="Q9" s="6" t="s">
        <v>218</v>
      </c>
      <c r="R9" s="6"/>
      <c r="S9" s="5">
        <v>31958067304</v>
      </c>
    </row>
    <row r="10" spans="1:19" x14ac:dyDescent="0.4">
      <c r="A10" s="1" t="s">
        <v>69</v>
      </c>
      <c r="C10" s="6" t="s">
        <v>218</v>
      </c>
      <c r="D10" s="6"/>
      <c r="E10" s="6" t="s">
        <v>71</v>
      </c>
      <c r="F10" s="6"/>
      <c r="G10" s="5">
        <v>17</v>
      </c>
      <c r="H10" s="6"/>
      <c r="I10" s="5">
        <v>1368313744</v>
      </c>
      <c r="J10" s="6"/>
      <c r="K10" s="6" t="s">
        <v>218</v>
      </c>
      <c r="L10" s="6"/>
      <c r="M10" s="5">
        <v>1368313744</v>
      </c>
      <c r="N10" s="6"/>
      <c r="O10" s="5">
        <v>8596774051</v>
      </c>
      <c r="P10" s="6"/>
      <c r="Q10" s="6" t="s">
        <v>218</v>
      </c>
      <c r="R10" s="6"/>
      <c r="S10" s="5">
        <v>8596774051</v>
      </c>
    </row>
    <row r="11" spans="1:19" x14ac:dyDescent="0.4">
      <c r="A11" s="1" t="s">
        <v>161</v>
      </c>
      <c r="C11" s="6" t="s">
        <v>218</v>
      </c>
      <c r="D11" s="6"/>
      <c r="E11" s="6" t="s">
        <v>162</v>
      </c>
      <c r="F11" s="6"/>
      <c r="G11" s="5">
        <v>20</v>
      </c>
      <c r="H11" s="6"/>
      <c r="I11" s="5">
        <v>0</v>
      </c>
      <c r="J11" s="6"/>
      <c r="K11" s="6" t="s">
        <v>218</v>
      </c>
      <c r="L11" s="6"/>
      <c r="M11" s="5">
        <v>0</v>
      </c>
      <c r="N11" s="6"/>
      <c r="O11" s="5">
        <v>18237259428</v>
      </c>
      <c r="P11" s="6"/>
      <c r="Q11" s="6" t="s">
        <v>218</v>
      </c>
      <c r="R11" s="6"/>
      <c r="S11" s="5">
        <v>18237259428</v>
      </c>
    </row>
    <row r="12" spans="1:19" x14ac:dyDescent="0.4">
      <c r="A12" s="1" t="s">
        <v>60</v>
      </c>
      <c r="C12" s="6" t="s">
        <v>218</v>
      </c>
      <c r="D12" s="6"/>
      <c r="E12" s="6" t="s">
        <v>62</v>
      </c>
      <c r="F12" s="6"/>
      <c r="G12" s="5">
        <v>15</v>
      </c>
      <c r="H12" s="6"/>
      <c r="I12" s="5">
        <v>17510099531</v>
      </c>
      <c r="J12" s="6"/>
      <c r="K12" s="6" t="s">
        <v>218</v>
      </c>
      <c r="L12" s="6"/>
      <c r="M12" s="5">
        <v>17510099531</v>
      </c>
      <c r="N12" s="6"/>
      <c r="O12" s="5">
        <v>28033518734</v>
      </c>
      <c r="P12" s="6"/>
      <c r="Q12" s="6" t="s">
        <v>218</v>
      </c>
      <c r="R12" s="6"/>
      <c r="S12" s="5">
        <v>28033518734</v>
      </c>
    </row>
    <row r="13" spans="1:19" x14ac:dyDescent="0.4">
      <c r="A13" s="1" t="s">
        <v>84</v>
      </c>
      <c r="C13" s="6" t="s">
        <v>218</v>
      </c>
      <c r="D13" s="6"/>
      <c r="E13" s="6" t="s">
        <v>85</v>
      </c>
      <c r="F13" s="6"/>
      <c r="G13" s="5">
        <v>15</v>
      </c>
      <c r="H13" s="6"/>
      <c r="I13" s="5">
        <v>13031762294</v>
      </c>
      <c r="J13" s="6"/>
      <c r="K13" s="6" t="s">
        <v>218</v>
      </c>
      <c r="L13" s="6"/>
      <c r="M13" s="5">
        <v>13031762294</v>
      </c>
      <c r="N13" s="6"/>
      <c r="O13" s="5">
        <v>13031762294</v>
      </c>
      <c r="P13" s="6"/>
      <c r="Q13" s="6" t="s">
        <v>218</v>
      </c>
      <c r="R13" s="6"/>
      <c r="S13" s="5">
        <v>13031762294</v>
      </c>
    </row>
    <row r="14" spans="1:19" x14ac:dyDescent="0.4">
      <c r="A14" s="1" t="s">
        <v>38</v>
      </c>
      <c r="C14" s="6" t="s">
        <v>218</v>
      </c>
      <c r="D14" s="6"/>
      <c r="E14" s="6" t="s">
        <v>41</v>
      </c>
      <c r="F14" s="6"/>
      <c r="G14" s="5">
        <v>18</v>
      </c>
      <c r="H14" s="6"/>
      <c r="I14" s="5">
        <v>2335800563</v>
      </c>
      <c r="J14" s="6"/>
      <c r="K14" s="6" t="s">
        <v>218</v>
      </c>
      <c r="L14" s="6"/>
      <c r="M14" s="5">
        <v>2335800563</v>
      </c>
      <c r="N14" s="6"/>
      <c r="O14" s="5">
        <v>13868192559</v>
      </c>
      <c r="P14" s="6"/>
      <c r="Q14" s="6" t="s">
        <v>218</v>
      </c>
      <c r="R14" s="6"/>
      <c r="S14" s="5">
        <v>13868192559</v>
      </c>
    </row>
    <row r="15" spans="1:19" x14ac:dyDescent="0.4">
      <c r="A15" s="1" t="s">
        <v>66</v>
      </c>
      <c r="C15" s="6" t="s">
        <v>218</v>
      </c>
      <c r="D15" s="6"/>
      <c r="E15" s="6" t="s">
        <v>68</v>
      </c>
      <c r="F15" s="6"/>
      <c r="G15" s="5">
        <v>15</v>
      </c>
      <c r="H15" s="6"/>
      <c r="I15" s="5">
        <v>12601345</v>
      </c>
      <c r="J15" s="6"/>
      <c r="K15" s="6" t="s">
        <v>218</v>
      </c>
      <c r="L15" s="6"/>
      <c r="M15" s="5">
        <v>12601345</v>
      </c>
      <c r="N15" s="6"/>
      <c r="O15" s="5">
        <v>21743250</v>
      </c>
      <c r="P15" s="6"/>
      <c r="Q15" s="6" t="s">
        <v>218</v>
      </c>
      <c r="R15" s="6"/>
      <c r="S15" s="5">
        <v>21743250</v>
      </c>
    </row>
    <row r="16" spans="1:19" x14ac:dyDescent="0.4">
      <c r="A16" s="1" t="s">
        <v>63</v>
      </c>
      <c r="C16" s="6" t="s">
        <v>218</v>
      </c>
      <c r="D16" s="6"/>
      <c r="E16" s="6" t="s">
        <v>65</v>
      </c>
      <c r="F16" s="6"/>
      <c r="G16" s="5">
        <v>17</v>
      </c>
      <c r="H16" s="6"/>
      <c r="I16" s="5">
        <v>23815982014</v>
      </c>
      <c r="J16" s="6"/>
      <c r="K16" s="6" t="s">
        <v>218</v>
      </c>
      <c r="L16" s="6"/>
      <c r="M16" s="5">
        <v>23815982014</v>
      </c>
      <c r="N16" s="6"/>
      <c r="O16" s="5">
        <v>104301639823</v>
      </c>
      <c r="P16" s="6"/>
      <c r="Q16" s="6" t="s">
        <v>218</v>
      </c>
      <c r="R16" s="6"/>
      <c r="S16" s="5">
        <v>104301639823</v>
      </c>
    </row>
    <row r="17" spans="1:19" x14ac:dyDescent="0.4">
      <c r="A17" s="1" t="s">
        <v>75</v>
      </c>
      <c r="C17" s="6" t="s">
        <v>218</v>
      </c>
      <c r="D17" s="6"/>
      <c r="E17" s="6" t="s">
        <v>77</v>
      </c>
      <c r="F17" s="6"/>
      <c r="G17" s="5">
        <v>18</v>
      </c>
      <c r="H17" s="6"/>
      <c r="I17" s="5">
        <v>21325882</v>
      </c>
      <c r="J17" s="6"/>
      <c r="K17" s="6" t="s">
        <v>218</v>
      </c>
      <c r="L17" s="6"/>
      <c r="M17" s="5">
        <v>21325882</v>
      </c>
      <c r="N17" s="6"/>
      <c r="O17" s="5">
        <v>134165693</v>
      </c>
      <c r="P17" s="6"/>
      <c r="Q17" s="6" t="s">
        <v>218</v>
      </c>
      <c r="R17" s="6"/>
      <c r="S17" s="5">
        <v>134165693</v>
      </c>
    </row>
    <row r="18" spans="1:19" x14ac:dyDescent="0.4">
      <c r="A18" s="1" t="s">
        <v>104</v>
      </c>
      <c r="C18" s="5">
        <v>27</v>
      </c>
      <c r="D18" s="6"/>
      <c r="E18" s="6" t="s">
        <v>218</v>
      </c>
      <c r="F18" s="6"/>
      <c r="G18" s="6">
        <v>0</v>
      </c>
      <c r="H18" s="6"/>
      <c r="I18" s="5">
        <v>5733</v>
      </c>
      <c r="J18" s="6"/>
      <c r="K18" s="5">
        <v>0</v>
      </c>
      <c r="L18" s="6"/>
      <c r="M18" s="5">
        <v>5733</v>
      </c>
      <c r="N18" s="6"/>
      <c r="O18" s="5">
        <v>160595</v>
      </c>
      <c r="P18" s="6"/>
      <c r="Q18" s="5">
        <v>0</v>
      </c>
      <c r="R18" s="6"/>
      <c r="S18" s="5">
        <v>160595</v>
      </c>
    </row>
    <row r="19" spans="1:19" x14ac:dyDescent="0.4">
      <c r="A19" s="1" t="s">
        <v>112</v>
      </c>
      <c r="C19" s="5">
        <v>30</v>
      </c>
      <c r="D19" s="6"/>
      <c r="E19" s="6" t="s">
        <v>218</v>
      </c>
      <c r="F19" s="6"/>
      <c r="G19" s="6">
        <v>0</v>
      </c>
      <c r="H19" s="6"/>
      <c r="I19" s="5">
        <v>1210721</v>
      </c>
      <c r="J19" s="6"/>
      <c r="K19" s="5">
        <v>0</v>
      </c>
      <c r="L19" s="6"/>
      <c r="M19" s="5">
        <v>1210721</v>
      </c>
      <c r="N19" s="6"/>
      <c r="O19" s="5">
        <v>19489659</v>
      </c>
      <c r="P19" s="6"/>
      <c r="Q19" s="5">
        <v>0</v>
      </c>
      <c r="R19" s="6"/>
      <c r="S19" s="5">
        <v>19489659</v>
      </c>
    </row>
    <row r="20" spans="1:19" x14ac:dyDescent="0.4">
      <c r="A20" s="1" t="s">
        <v>114</v>
      </c>
      <c r="C20" s="5">
        <v>31</v>
      </c>
      <c r="D20" s="6"/>
      <c r="E20" s="6" t="s">
        <v>218</v>
      </c>
      <c r="F20" s="6"/>
      <c r="G20" s="6">
        <v>0</v>
      </c>
      <c r="H20" s="6"/>
      <c r="I20" s="5">
        <v>8493</v>
      </c>
      <c r="J20" s="6"/>
      <c r="K20" s="5">
        <v>0</v>
      </c>
      <c r="L20" s="6"/>
      <c r="M20" s="5">
        <v>8493</v>
      </c>
      <c r="N20" s="6"/>
      <c r="O20" s="5">
        <v>11672328</v>
      </c>
      <c r="P20" s="6"/>
      <c r="Q20" s="5">
        <v>0</v>
      </c>
      <c r="R20" s="6"/>
      <c r="S20" s="5">
        <v>11672328</v>
      </c>
    </row>
    <row r="21" spans="1:19" x14ac:dyDescent="0.4">
      <c r="A21" s="1" t="s">
        <v>114</v>
      </c>
      <c r="C21" s="5">
        <v>31</v>
      </c>
      <c r="D21" s="6"/>
      <c r="E21" s="6" t="s">
        <v>218</v>
      </c>
      <c r="F21" s="6"/>
      <c r="G21" s="6">
        <v>20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191780832</v>
      </c>
      <c r="P21" s="6"/>
      <c r="Q21" s="5">
        <v>0</v>
      </c>
      <c r="R21" s="6"/>
      <c r="S21" s="5">
        <v>191780832</v>
      </c>
    </row>
    <row r="22" spans="1:19" x14ac:dyDescent="0.4">
      <c r="A22" s="1" t="s">
        <v>114</v>
      </c>
      <c r="C22" s="5">
        <v>31</v>
      </c>
      <c r="D22" s="6"/>
      <c r="E22" s="6" t="s">
        <v>218</v>
      </c>
      <c r="F22" s="6"/>
      <c r="G22" s="6">
        <v>20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191780832</v>
      </c>
      <c r="P22" s="6"/>
      <c r="Q22" s="5">
        <v>0</v>
      </c>
      <c r="R22" s="6"/>
      <c r="S22" s="5">
        <v>191780832</v>
      </c>
    </row>
    <row r="23" spans="1:19" x14ac:dyDescent="0.4">
      <c r="A23" s="1" t="s">
        <v>116</v>
      </c>
      <c r="C23" s="5">
        <v>30</v>
      </c>
      <c r="D23" s="6"/>
      <c r="E23" s="6" t="s">
        <v>218</v>
      </c>
      <c r="F23" s="6"/>
      <c r="G23" s="6">
        <v>0</v>
      </c>
      <c r="H23" s="6"/>
      <c r="I23" s="5">
        <v>11906</v>
      </c>
      <c r="J23" s="6"/>
      <c r="K23" s="5">
        <v>0</v>
      </c>
      <c r="L23" s="6"/>
      <c r="M23" s="5">
        <v>11906</v>
      </c>
      <c r="N23" s="6"/>
      <c r="O23" s="5">
        <v>65458</v>
      </c>
      <c r="P23" s="6"/>
      <c r="Q23" s="5">
        <v>0</v>
      </c>
      <c r="R23" s="6"/>
      <c r="S23" s="5">
        <v>65458</v>
      </c>
    </row>
    <row r="24" spans="1:19" x14ac:dyDescent="0.4">
      <c r="A24" s="1" t="s">
        <v>118</v>
      </c>
      <c r="C24" s="5">
        <v>30</v>
      </c>
      <c r="D24" s="6"/>
      <c r="E24" s="6" t="s">
        <v>218</v>
      </c>
      <c r="F24" s="6"/>
      <c r="G24" s="6">
        <v>0</v>
      </c>
      <c r="H24" s="6"/>
      <c r="I24" s="5">
        <v>4246</v>
      </c>
      <c r="J24" s="6"/>
      <c r="K24" s="5">
        <v>0</v>
      </c>
      <c r="L24" s="6"/>
      <c r="M24" s="5">
        <v>4246</v>
      </c>
      <c r="N24" s="6"/>
      <c r="O24" s="5">
        <v>126137</v>
      </c>
      <c r="P24" s="6"/>
      <c r="Q24" s="5">
        <v>0</v>
      </c>
      <c r="R24" s="6"/>
      <c r="S24" s="5">
        <v>126137</v>
      </c>
    </row>
    <row r="25" spans="1:19" x14ac:dyDescent="0.4">
      <c r="A25" s="1" t="s">
        <v>120</v>
      </c>
      <c r="C25" s="5">
        <v>30</v>
      </c>
      <c r="D25" s="6"/>
      <c r="E25" s="6" t="s">
        <v>218</v>
      </c>
      <c r="F25" s="6"/>
      <c r="G25" s="6">
        <v>0</v>
      </c>
      <c r="H25" s="6"/>
      <c r="I25" s="5">
        <v>4925</v>
      </c>
      <c r="J25" s="6"/>
      <c r="K25" s="5">
        <v>0</v>
      </c>
      <c r="L25" s="6"/>
      <c r="M25" s="5">
        <v>4925</v>
      </c>
      <c r="N25" s="6"/>
      <c r="O25" s="5">
        <v>4925</v>
      </c>
      <c r="P25" s="6"/>
      <c r="Q25" s="5">
        <v>0</v>
      </c>
      <c r="R25" s="6"/>
      <c r="S25" s="5">
        <v>4925</v>
      </c>
    </row>
    <row r="26" spans="1:19" x14ac:dyDescent="0.4">
      <c r="A26" s="1" t="s">
        <v>118</v>
      </c>
      <c r="C26" s="5">
        <v>31</v>
      </c>
      <c r="D26" s="6"/>
      <c r="E26" s="6" t="s">
        <v>218</v>
      </c>
      <c r="F26" s="6"/>
      <c r="G26" s="6">
        <v>20</v>
      </c>
      <c r="H26" s="6"/>
      <c r="I26" s="5">
        <v>5675293132</v>
      </c>
      <c r="J26" s="6"/>
      <c r="K26" s="5">
        <v>0</v>
      </c>
      <c r="L26" s="6"/>
      <c r="M26" s="5">
        <v>5675293132</v>
      </c>
      <c r="N26" s="6"/>
      <c r="O26" s="5">
        <v>35640345195</v>
      </c>
      <c r="P26" s="6"/>
      <c r="Q26" s="5">
        <v>0</v>
      </c>
      <c r="R26" s="6"/>
      <c r="S26" s="5">
        <v>35640345195</v>
      </c>
    </row>
    <row r="27" spans="1:19" x14ac:dyDescent="0.4">
      <c r="A27" s="1" t="s">
        <v>114</v>
      </c>
      <c r="C27" s="5">
        <v>14</v>
      </c>
      <c r="D27" s="6"/>
      <c r="E27" s="6" t="s">
        <v>218</v>
      </c>
      <c r="F27" s="6"/>
      <c r="G27" s="6">
        <v>18</v>
      </c>
      <c r="H27" s="6"/>
      <c r="I27" s="5">
        <v>7047616415</v>
      </c>
      <c r="J27" s="6"/>
      <c r="K27" s="14">
        <v>-1</v>
      </c>
      <c r="L27" s="6"/>
      <c r="M27" s="5">
        <v>7047616416</v>
      </c>
      <c r="N27" s="6"/>
      <c r="O27" s="5">
        <v>41603671187</v>
      </c>
      <c r="P27" s="6"/>
      <c r="Q27" s="5">
        <v>28059028</v>
      </c>
      <c r="R27" s="6"/>
      <c r="S27" s="5">
        <v>41575612159</v>
      </c>
    </row>
    <row r="28" spans="1:19" x14ac:dyDescent="0.4">
      <c r="A28" s="1" t="s">
        <v>126</v>
      </c>
      <c r="C28" s="5">
        <v>5</v>
      </c>
      <c r="D28" s="6"/>
      <c r="E28" s="6" t="s">
        <v>218</v>
      </c>
      <c r="F28" s="6"/>
      <c r="G28" s="6">
        <v>18</v>
      </c>
      <c r="H28" s="6"/>
      <c r="I28" s="5">
        <v>946849312</v>
      </c>
      <c r="J28" s="6"/>
      <c r="K28" s="14">
        <v>64693</v>
      </c>
      <c r="L28" s="6"/>
      <c r="M28" s="5">
        <v>946784619</v>
      </c>
      <c r="N28" s="6"/>
      <c r="O28" s="5">
        <v>38633424538</v>
      </c>
      <c r="P28" s="6"/>
      <c r="Q28" s="5">
        <v>2635546</v>
      </c>
      <c r="R28" s="6"/>
      <c r="S28" s="5">
        <v>38630788992</v>
      </c>
    </row>
    <row r="29" spans="1:19" x14ac:dyDescent="0.4">
      <c r="A29" s="1" t="s">
        <v>114</v>
      </c>
      <c r="C29" s="5">
        <v>6</v>
      </c>
      <c r="D29" s="6"/>
      <c r="E29" s="6" t="s">
        <v>218</v>
      </c>
      <c r="F29" s="6"/>
      <c r="G29" s="6">
        <v>19</v>
      </c>
      <c r="H29" s="6"/>
      <c r="I29" s="5">
        <v>2259178072</v>
      </c>
      <c r="J29" s="6"/>
      <c r="K29" s="14">
        <v>0</v>
      </c>
      <c r="L29" s="6"/>
      <c r="M29" s="5">
        <v>2259178072</v>
      </c>
      <c r="N29" s="6"/>
      <c r="O29" s="5">
        <v>12899178024</v>
      </c>
      <c r="P29" s="6"/>
      <c r="Q29" s="5">
        <v>5672656</v>
      </c>
      <c r="R29" s="6"/>
      <c r="S29" s="5">
        <v>12893505368</v>
      </c>
    </row>
    <row r="30" spans="1:19" x14ac:dyDescent="0.4">
      <c r="A30" s="1" t="s">
        <v>114</v>
      </c>
      <c r="C30" s="5">
        <v>19</v>
      </c>
      <c r="D30" s="6"/>
      <c r="E30" s="6" t="s">
        <v>218</v>
      </c>
      <c r="F30" s="6"/>
      <c r="G30" s="6">
        <v>18</v>
      </c>
      <c r="H30" s="6"/>
      <c r="I30" s="5">
        <v>10673568520</v>
      </c>
      <c r="J30" s="6"/>
      <c r="K30" s="14">
        <v>-258076</v>
      </c>
      <c r="L30" s="6"/>
      <c r="M30" s="5">
        <v>10673826596</v>
      </c>
      <c r="N30" s="6"/>
      <c r="O30" s="5">
        <v>46229732857</v>
      </c>
      <c r="P30" s="6"/>
      <c r="Q30" s="5">
        <v>41756509</v>
      </c>
      <c r="R30" s="6"/>
      <c r="S30" s="5">
        <v>46187976348</v>
      </c>
    </row>
    <row r="31" spans="1:19" x14ac:dyDescent="0.4">
      <c r="A31" s="1" t="s">
        <v>133</v>
      </c>
      <c r="C31" s="5">
        <v>28</v>
      </c>
      <c r="D31" s="6"/>
      <c r="E31" s="6" t="s">
        <v>218</v>
      </c>
      <c r="F31" s="6"/>
      <c r="G31" s="6">
        <v>8</v>
      </c>
      <c r="H31" s="6"/>
      <c r="I31" s="5">
        <v>2278587</v>
      </c>
      <c r="J31" s="6"/>
      <c r="K31" s="14">
        <v>13877</v>
      </c>
      <c r="L31" s="6"/>
      <c r="M31" s="5">
        <v>2264710</v>
      </c>
      <c r="N31" s="6"/>
      <c r="O31" s="5">
        <v>2282534</v>
      </c>
      <c r="P31" s="6"/>
      <c r="Q31" s="5">
        <v>13901</v>
      </c>
      <c r="R31" s="6"/>
      <c r="S31" s="5">
        <v>2268633</v>
      </c>
    </row>
    <row r="32" spans="1:19" x14ac:dyDescent="0.4">
      <c r="A32" s="1" t="s">
        <v>133</v>
      </c>
      <c r="C32" s="5">
        <v>28</v>
      </c>
      <c r="D32" s="6"/>
      <c r="E32" s="6" t="s">
        <v>218</v>
      </c>
      <c r="F32" s="6"/>
      <c r="G32" s="6">
        <v>20</v>
      </c>
      <c r="H32" s="6"/>
      <c r="I32" s="5">
        <v>11550684909</v>
      </c>
      <c r="J32" s="6"/>
      <c r="K32" s="14">
        <v>0</v>
      </c>
      <c r="L32" s="6"/>
      <c r="M32" s="5">
        <v>11550684909</v>
      </c>
      <c r="N32" s="6"/>
      <c r="O32" s="5">
        <v>35397260205</v>
      </c>
      <c r="P32" s="6"/>
      <c r="Q32" s="5">
        <v>16890787</v>
      </c>
      <c r="R32" s="6"/>
      <c r="S32" s="5">
        <v>35380369418</v>
      </c>
    </row>
    <row r="33" spans="1:19" x14ac:dyDescent="0.4">
      <c r="A33" s="1" t="s">
        <v>137</v>
      </c>
      <c r="C33" s="5">
        <v>11</v>
      </c>
      <c r="D33" s="6"/>
      <c r="E33" s="6" t="s">
        <v>218</v>
      </c>
      <c r="F33" s="6"/>
      <c r="G33" s="6">
        <v>22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1133150684</v>
      </c>
      <c r="P33" s="6"/>
      <c r="Q33" s="5">
        <v>0</v>
      </c>
      <c r="R33" s="6"/>
      <c r="S33" s="5">
        <v>1133150684</v>
      </c>
    </row>
    <row r="34" spans="1:19" x14ac:dyDescent="0.4">
      <c r="A34" s="1" t="s">
        <v>140</v>
      </c>
      <c r="C34" s="5">
        <v>7</v>
      </c>
      <c r="D34" s="6"/>
      <c r="E34" s="6" t="s">
        <v>218</v>
      </c>
      <c r="F34" s="6"/>
      <c r="G34" s="6">
        <v>20</v>
      </c>
      <c r="H34" s="6"/>
      <c r="I34" s="5">
        <v>16986301355</v>
      </c>
      <c r="J34" s="6"/>
      <c r="K34" s="5">
        <v>0</v>
      </c>
      <c r="L34" s="6"/>
      <c r="M34" s="5">
        <v>16986301355</v>
      </c>
      <c r="N34" s="6"/>
      <c r="O34" s="5">
        <v>30136986275</v>
      </c>
      <c r="P34" s="6"/>
      <c r="Q34" s="5">
        <v>50248250</v>
      </c>
      <c r="R34" s="6"/>
      <c r="S34" s="5">
        <v>30086738025</v>
      </c>
    </row>
    <row r="35" spans="1:19" x14ac:dyDescent="0.4">
      <c r="A35" s="1" t="s">
        <v>140</v>
      </c>
      <c r="C35" s="5">
        <v>9</v>
      </c>
      <c r="D35" s="6"/>
      <c r="E35" s="6" t="s">
        <v>218</v>
      </c>
      <c r="F35" s="6"/>
      <c r="G35" s="6">
        <v>20</v>
      </c>
      <c r="H35" s="6"/>
      <c r="I35" s="5">
        <v>9342465753</v>
      </c>
      <c r="J35" s="6"/>
      <c r="K35" s="5">
        <v>0</v>
      </c>
      <c r="L35" s="6"/>
      <c r="M35" s="5">
        <v>9342465753</v>
      </c>
      <c r="N35" s="6"/>
      <c r="O35" s="5">
        <v>15972602739</v>
      </c>
      <c r="P35" s="6"/>
      <c r="Q35" s="5">
        <v>32536114</v>
      </c>
      <c r="R35" s="6"/>
      <c r="S35" s="5">
        <v>15940066625</v>
      </c>
    </row>
    <row r="36" spans="1:19" x14ac:dyDescent="0.4">
      <c r="A36" s="1" t="s">
        <v>137</v>
      </c>
      <c r="C36" s="5">
        <v>5</v>
      </c>
      <c r="D36" s="6"/>
      <c r="E36" s="6" t="s">
        <v>218</v>
      </c>
      <c r="F36" s="6"/>
      <c r="G36" s="6">
        <v>21</v>
      </c>
      <c r="H36" s="6"/>
      <c r="I36" s="5">
        <v>51608219156</v>
      </c>
      <c r="J36" s="6"/>
      <c r="K36" s="5">
        <v>148036143</v>
      </c>
      <c r="L36" s="6"/>
      <c r="M36" s="5">
        <v>51460183013</v>
      </c>
      <c r="N36" s="6"/>
      <c r="O36" s="5">
        <v>51608219156</v>
      </c>
      <c r="P36" s="6"/>
      <c r="Q36" s="5">
        <v>148036143</v>
      </c>
      <c r="R36" s="6"/>
      <c r="S36" s="5">
        <v>51460183013</v>
      </c>
    </row>
    <row r="37" spans="1:19" x14ac:dyDescent="0.4">
      <c r="A37" s="1" t="s">
        <v>126</v>
      </c>
      <c r="C37" s="5">
        <v>31</v>
      </c>
      <c r="D37" s="6"/>
      <c r="E37" s="6" t="s">
        <v>218</v>
      </c>
      <c r="F37" s="6"/>
      <c r="G37" s="6">
        <v>18</v>
      </c>
      <c r="H37" s="6"/>
      <c r="I37" s="5">
        <v>5917808200</v>
      </c>
      <c r="J37" s="6"/>
      <c r="K37" s="5">
        <v>0</v>
      </c>
      <c r="L37" s="6"/>
      <c r="M37" s="5">
        <v>5917808200</v>
      </c>
      <c r="N37" s="6"/>
      <c r="O37" s="5">
        <v>5917808200</v>
      </c>
      <c r="P37" s="6"/>
      <c r="Q37" s="5">
        <v>0</v>
      </c>
      <c r="R37" s="6"/>
      <c r="S37" s="5">
        <v>5917808200</v>
      </c>
    </row>
    <row r="38" spans="1:19" x14ac:dyDescent="0.4">
      <c r="A38" s="1" t="s">
        <v>137</v>
      </c>
      <c r="C38" s="5">
        <v>13</v>
      </c>
      <c r="D38" s="6"/>
      <c r="E38" s="6" t="s">
        <v>218</v>
      </c>
      <c r="F38" s="6"/>
      <c r="G38" s="6">
        <v>21</v>
      </c>
      <c r="H38" s="6"/>
      <c r="I38" s="5">
        <v>15513534234</v>
      </c>
      <c r="J38" s="6"/>
      <c r="K38" s="5">
        <v>115171317</v>
      </c>
      <c r="L38" s="6"/>
      <c r="M38" s="5">
        <v>15398362917</v>
      </c>
      <c r="N38" s="6"/>
      <c r="O38" s="5">
        <v>15513534234</v>
      </c>
      <c r="P38" s="6"/>
      <c r="Q38" s="5">
        <v>115171317</v>
      </c>
      <c r="R38" s="6"/>
      <c r="S38" s="5">
        <v>15398362917</v>
      </c>
    </row>
    <row r="39" spans="1:19" ht="18.75" thickBot="1" x14ac:dyDescent="0.45">
      <c r="I39" s="12">
        <f>SUM(I8:I38)</f>
        <v>208386328908</v>
      </c>
      <c r="K39" s="12">
        <f>SUM(K18:K38)</f>
        <v>263027953</v>
      </c>
      <c r="M39" s="12">
        <f>SUM(M8:M38)</f>
        <v>208123300955</v>
      </c>
      <c r="O39" s="12">
        <f>SUM(O8:O38)</f>
        <v>590308915461</v>
      </c>
      <c r="Q39" s="12">
        <f>SUM(Q18:Q38)</f>
        <v>441020251</v>
      </c>
      <c r="S39" s="12">
        <f>SUM(S8:S38)</f>
        <v>589867895210</v>
      </c>
    </row>
    <row r="40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topLeftCell="A4" workbookViewId="0">
      <selection activeCell="O13" sqref="O13"/>
    </sheetView>
  </sheetViews>
  <sheetFormatPr defaultRowHeight="18" x14ac:dyDescent="0.4"/>
  <cols>
    <col min="1" max="1" width="26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27.75" x14ac:dyDescent="0.4">
      <c r="A6" s="33" t="s">
        <v>3</v>
      </c>
      <c r="C6" s="33" t="s">
        <v>163</v>
      </c>
      <c r="D6" s="33" t="s">
        <v>163</v>
      </c>
      <c r="E6" s="33" t="s">
        <v>163</v>
      </c>
      <c r="F6" s="33" t="s">
        <v>163</v>
      </c>
      <c r="G6" s="33" t="s">
        <v>163</v>
      </c>
      <c r="I6" s="33" t="s">
        <v>153</v>
      </c>
      <c r="J6" s="33" t="s">
        <v>153</v>
      </c>
      <c r="K6" s="33" t="s">
        <v>153</v>
      </c>
      <c r="L6" s="33" t="s">
        <v>153</v>
      </c>
      <c r="M6" s="33" t="s">
        <v>153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154</v>
      </c>
    </row>
    <row r="7" spans="1:19" ht="55.5" customHeight="1" x14ac:dyDescent="0.4">
      <c r="A7" s="33" t="s">
        <v>3</v>
      </c>
      <c r="C7" s="33" t="s">
        <v>164</v>
      </c>
      <c r="E7" s="34" t="s">
        <v>219</v>
      </c>
      <c r="G7" s="34" t="s">
        <v>221</v>
      </c>
      <c r="I7" s="34" t="s">
        <v>220</v>
      </c>
      <c r="K7" s="33" t="s">
        <v>158</v>
      </c>
      <c r="M7" s="34" t="s">
        <v>222</v>
      </c>
      <c r="O7" s="34" t="s">
        <v>220</v>
      </c>
      <c r="Q7" s="33" t="s">
        <v>158</v>
      </c>
      <c r="S7" s="34" t="s">
        <v>222</v>
      </c>
    </row>
    <row r="8" spans="1:19" ht="18.75" x14ac:dyDescent="0.45">
      <c r="A8" s="2" t="s">
        <v>20</v>
      </c>
      <c r="C8" s="1" t="s">
        <v>165</v>
      </c>
      <c r="E8" s="5">
        <v>1389403</v>
      </c>
      <c r="F8" s="6"/>
      <c r="G8" s="5">
        <v>350</v>
      </c>
      <c r="H8" s="6"/>
      <c r="I8" s="5">
        <v>486291050</v>
      </c>
      <c r="J8" s="6"/>
      <c r="K8" s="5">
        <v>48299111</v>
      </c>
      <c r="L8" s="6"/>
      <c r="M8" s="5">
        <v>437991939</v>
      </c>
      <c r="N8" s="6"/>
      <c r="O8" s="5">
        <v>486291050</v>
      </c>
      <c r="P8" s="6"/>
      <c r="Q8" s="5">
        <v>48299111</v>
      </c>
      <c r="R8" s="6"/>
      <c r="S8" s="5">
        <v>437991939</v>
      </c>
    </row>
    <row r="9" spans="1:19" ht="18.75" x14ac:dyDescent="0.45">
      <c r="A9" s="2" t="s">
        <v>166</v>
      </c>
      <c r="C9" s="1" t="s">
        <v>167</v>
      </c>
      <c r="E9" s="5">
        <v>1500000</v>
      </c>
      <c r="F9" s="6"/>
      <c r="G9" s="5">
        <v>800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1200000000</v>
      </c>
      <c r="P9" s="6"/>
      <c r="Q9" s="5">
        <v>0</v>
      </c>
      <c r="R9" s="6"/>
      <c r="S9" s="5">
        <v>1200000000</v>
      </c>
    </row>
    <row r="10" spans="1:19" ht="18.75" x14ac:dyDescent="0.45">
      <c r="A10" s="2" t="s">
        <v>15</v>
      </c>
      <c r="C10" s="1" t="s">
        <v>147</v>
      </c>
      <c r="E10" s="5">
        <v>200000</v>
      </c>
      <c r="F10" s="6"/>
      <c r="G10" s="5">
        <v>1320</v>
      </c>
      <c r="H10" s="6"/>
      <c r="I10" s="5">
        <v>264000000</v>
      </c>
      <c r="J10" s="6"/>
      <c r="K10" s="5">
        <v>29547445</v>
      </c>
      <c r="L10" s="6"/>
      <c r="M10" s="5">
        <v>234452555</v>
      </c>
      <c r="N10" s="6"/>
      <c r="O10" s="5">
        <v>264000000</v>
      </c>
      <c r="P10" s="6"/>
      <c r="Q10" s="5">
        <v>29547445</v>
      </c>
      <c r="R10" s="6"/>
      <c r="S10" s="5">
        <v>234452555</v>
      </c>
    </row>
    <row r="11" spans="1:19" ht="18.75" x14ac:dyDescent="0.45">
      <c r="A11" s="2" t="s">
        <v>17</v>
      </c>
      <c r="C11" s="1" t="s">
        <v>168</v>
      </c>
      <c r="E11" s="5">
        <v>456117</v>
      </c>
      <c r="F11" s="6"/>
      <c r="G11" s="5">
        <v>1680</v>
      </c>
      <c r="H11" s="6"/>
      <c r="I11" s="5">
        <v>766276560</v>
      </c>
      <c r="J11" s="6"/>
      <c r="K11" s="5">
        <v>91509505</v>
      </c>
      <c r="L11" s="6"/>
      <c r="M11" s="5">
        <v>674767055</v>
      </c>
      <c r="N11" s="6"/>
      <c r="O11" s="5">
        <v>766276560</v>
      </c>
      <c r="P11" s="6"/>
      <c r="Q11" s="5">
        <v>91509505</v>
      </c>
      <c r="R11" s="6"/>
      <c r="S11" s="5">
        <v>674767055</v>
      </c>
    </row>
    <row r="12" spans="1:19" ht="18.75" x14ac:dyDescent="0.45">
      <c r="A12" s="2" t="s">
        <v>18</v>
      </c>
      <c r="C12" s="1" t="s">
        <v>169</v>
      </c>
      <c r="E12" s="5">
        <v>1294</v>
      </c>
      <c r="F12" s="6"/>
      <c r="G12" s="5">
        <v>2000</v>
      </c>
      <c r="H12" s="6"/>
      <c r="I12" s="5">
        <v>2588000</v>
      </c>
      <c r="J12" s="6"/>
      <c r="K12" s="5">
        <v>0</v>
      </c>
      <c r="L12" s="6"/>
      <c r="M12" s="5">
        <v>2588000</v>
      </c>
      <c r="N12" s="6"/>
      <c r="O12" s="5">
        <v>2588000</v>
      </c>
      <c r="P12" s="6"/>
      <c r="Q12" s="5">
        <v>0</v>
      </c>
      <c r="R12" s="6"/>
      <c r="S12" s="5">
        <v>2588000</v>
      </c>
    </row>
    <row r="13" spans="1:19" ht="18.75" thickBot="1" x14ac:dyDescent="0.45">
      <c r="I13" s="12">
        <f>SUM(I8:I12)</f>
        <v>1519155610</v>
      </c>
      <c r="K13" s="12">
        <f>SUM(K8:K12)</f>
        <v>169356061</v>
      </c>
      <c r="M13" s="12">
        <f>SUM(M8:M12)</f>
        <v>1349799549</v>
      </c>
      <c r="O13" s="12">
        <f>SUM(O8:O12)</f>
        <v>2719155610</v>
      </c>
      <c r="Q13" s="12">
        <f>SUM(Q8:Q12)</f>
        <v>169356061</v>
      </c>
      <c r="S13" s="12">
        <f>SUM(S8:S12)</f>
        <v>2549799549</v>
      </c>
    </row>
    <row r="14" spans="1:19" ht="18.75" thickTop="1" x14ac:dyDescent="0.4"/>
    <row r="15" spans="1:19" x14ac:dyDescent="0.4">
      <c r="O15" s="3"/>
      <c r="Q15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rightToLeft="1" topLeftCell="A16" workbookViewId="0">
      <selection activeCell="I21" sqref="I21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8.140625" style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5.28515625" style="22" customWidth="1"/>
    <col min="18" max="18" width="1" style="1" customWidth="1"/>
    <col min="19" max="19" width="12.5703125" style="24" bestFit="1" customWidth="1"/>
    <col min="20" max="20" width="14.7109375" style="24" customWidth="1"/>
    <col min="21" max="16384" width="9.140625" style="1"/>
  </cols>
  <sheetData>
    <row r="2" spans="1:19" ht="27.7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ht="27.75" x14ac:dyDescent="0.4">
      <c r="A3" s="33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9" ht="27.7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9" ht="27.75" x14ac:dyDescent="0.4">
      <c r="A6" s="33" t="s">
        <v>3</v>
      </c>
      <c r="C6" s="33" t="s">
        <v>153</v>
      </c>
      <c r="D6" s="33" t="s">
        <v>153</v>
      </c>
      <c r="E6" s="33" t="s">
        <v>153</v>
      </c>
      <c r="F6" s="33" t="s">
        <v>153</v>
      </c>
      <c r="G6" s="33" t="s">
        <v>153</v>
      </c>
      <c r="H6" s="33" t="s">
        <v>153</v>
      </c>
      <c r="I6" s="33" t="s">
        <v>153</v>
      </c>
      <c r="K6" s="33" t="s">
        <v>154</v>
      </c>
      <c r="L6" s="33" t="s">
        <v>154</v>
      </c>
      <c r="M6" s="33" t="s">
        <v>154</v>
      </c>
      <c r="N6" s="33" t="s">
        <v>154</v>
      </c>
      <c r="O6" s="33" t="s">
        <v>154</v>
      </c>
      <c r="P6" s="33" t="s">
        <v>154</v>
      </c>
      <c r="Q6" s="33" t="s">
        <v>154</v>
      </c>
    </row>
    <row r="7" spans="1:19" ht="58.5" customHeight="1" x14ac:dyDescent="0.4">
      <c r="A7" s="33" t="s">
        <v>3</v>
      </c>
      <c r="C7" s="33" t="s">
        <v>7</v>
      </c>
      <c r="E7" s="33" t="s">
        <v>170</v>
      </c>
      <c r="G7" s="33" t="s">
        <v>171</v>
      </c>
      <c r="I7" s="34" t="s">
        <v>223</v>
      </c>
      <c r="K7" s="33" t="s">
        <v>7</v>
      </c>
      <c r="M7" s="33" t="s">
        <v>170</v>
      </c>
      <c r="O7" s="33" t="s">
        <v>171</v>
      </c>
      <c r="Q7" s="35" t="s">
        <v>223</v>
      </c>
    </row>
    <row r="8" spans="1:19" x14ac:dyDescent="0.4">
      <c r="A8" s="1" t="s">
        <v>25</v>
      </c>
      <c r="C8" s="5">
        <v>4300</v>
      </c>
      <c r="D8" s="6"/>
      <c r="E8" s="14">
        <v>68741142</v>
      </c>
      <c r="F8" s="14"/>
      <c r="G8" s="14">
        <v>51318901</v>
      </c>
      <c r="H8" s="14"/>
      <c r="I8" s="14">
        <v>17422241</v>
      </c>
      <c r="J8" s="14"/>
      <c r="K8" s="14">
        <v>4300</v>
      </c>
      <c r="L8" s="14"/>
      <c r="M8" s="14">
        <v>68741142</v>
      </c>
      <c r="N8" s="14"/>
      <c r="O8" s="14">
        <v>51318901</v>
      </c>
      <c r="P8" s="14"/>
      <c r="Q8" s="23">
        <v>17422241</v>
      </c>
      <c r="S8" s="25"/>
    </row>
    <row r="9" spans="1:19" x14ac:dyDescent="0.4">
      <c r="A9" s="1" t="s">
        <v>22</v>
      </c>
      <c r="C9" s="5">
        <v>24768</v>
      </c>
      <c r="D9" s="6"/>
      <c r="E9" s="14">
        <v>77702709</v>
      </c>
      <c r="F9" s="14"/>
      <c r="G9" s="14">
        <v>54564932</v>
      </c>
      <c r="H9" s="14"/>
      <c r="I9" s="14">
        <v>23137777</v>
      </c>
      <c r="J9" s="14"/>
      <c r="K9" s="14">
        <v>24768</v>
      </c>
      <c r="L9" s="14"/>
      <c r="M9" s="14">
        <v>77702709</v>
      </c>
      <c r="N9" s="14"/>
      <c r="O9" s="14">
        <v>54564932</v>
      </c>
      <c r="P9" s="14"/>
      <c r="Q9" s="23">
        <v>23137777</v>
      </c>
    </row>
    <row r="10" spans="1:19" x14ac:dyDescent="0.4">
      <c r="A10" s="1" t="s">
        <v>21</v>
      </c>
      <c r="C10" s="5">
        <v>148610</v>
      </c>
      <c r="D10" s="6"/>
      <c r="E10" s="14">
        <v>503006248</v>
      </c>
      <c r="F10" s="14"/>
      <c r="G10" s="14">
        <v>466248911</v>
      </c>
      <c r="H10" s="14"/>
      <c r="I10" s="14">
        <v>36757337</v>
      </c>
      <c r="J10" s="14"/>
      <c r="K10" s="14">
        <v>148610</v>
      </c>
      <c r="L10" s="14"/>
      <c r="M10" s="14">
        <v>503006248</v>
      </c>
      <c r="N10" s="14"/>
      <c r="O10" s="14">
        <v>466248911</v>
      </c>
      <c r="P10" s="14"/>
      <c r="Q10" s="23">
        <v>36757337</v>
      </c>
    </row>
    <row r="11" spans="1:19" x14ac:dyDescent="0.4">
      <c r="A11" s="1" t="s">
        <v>19</v>
      </c>
      <c r="C11" s="5">
        <v>1</v>
      </c>
      <c r="D11" s="6"/>
      <c r="E11" s="14">
        <v>5795</v>
      </c>
      <c r="F11" s="14"/>
      <c r="G11" s="14">
        <v>-711263504</v>
      </c>
      <c r="H11" s="14"/>
      <c r="I11" s="14">
        <v>711269299</v>
      </c>
      <c r="J11" s="14"/>
      <c r="K11" s="14">
        <v>1</v>
      </c>
      <c r="L11" s="14"/>
      <c r="M11" s="14">
        <v>5795</v>
      </c>
      <c r="N11" s="14"/>
      <c r="O11" s="14">
        <v>5987</v>
      </c>
      <c r="P11" s="14"/>
      <c r="Q11" s="23">
        <v>-191</v>
      </c>
    </row>
    <row r="12" spans="1:19" x14ac:dyDescent="0.4">
      <c r="A12" s="1" t="s">
        <v>16</v>
      </c>
      <c r="C12" s="5">
        <v>0</v>
      </c>
      <c r="D12" s="6"/>
      <c r="E12" s="14">
        <v>0</v>
      </c>
      <c r="F12" s="14"/>
      <c r="G12" s="14">
        <v>-4454035621</v>
      </c>
      <c r="H12" s="14"/>
      <c r="I12" s="14">
        <v>4454035621</v>
      </c>
      <c r="J12" s="14"/>
      <c r="K12" s="14">
        <v>0</v>
      </c>
      <c r="L12" s="14"/>
      <c r="M12" s="14">
        <v>0</v>
      </c>
      <c r="N12" s="14"/>
      <c r="O12" s="14">
        <v>0</v>
      </c>
      <c r="P12" s="14"/>
      <c r="Q12" s="23">
        <v>0</v>
      </c>
    </row>
    <row r="13" spans="1:19" x14ac:dyDescent="0.4">
      <c r="A13" s="1" t="s">
        <v>15</v>
      </c>
      <c r="C13" s="5">
        <v>0</v>
      </c>
      <c r="D13" s="6"/>
      <c r="E13" s="14">
        <v>0</v>
      </c>
      <c r="F13" s="14"/>
      <c r="G13" s="14">
        <v>-287989719</v>
      </c>
      <c r="H13" s="14"/>
      <c r="I13" s="14">
        <v>287989719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23">
        <v>0</v>
      </c>
    </row>
    <row r="14" spans="1:19" x14ac:dyDescent="0.4">
      <c r="A14" s="1" t="s">
        <v>17</v>
      </c>
      <c r="C14" s="5">
        <v>0</v>
      </c>
      <c r="D14" s="6"/>
      <c r="E14" s="14">
        <v>0</v>
      </c>
      <c r="F14" s="14"/>
      <c r="G14" s="14">
        <v>-427716185</v>
      </c>
      <c r="H14" s="14"/>
      <c r="I14" s="14">
        <v>427716185</v>
      </c>
      <c r="J14" s="14"/>
      <c r="K14" s="14">
        <v>0</v>
      </c>
      <c r="L14" s="14"/>
      <c r="M14" s="14">
        <v>0</v>
      </c>
      <c r="N14" s="14"/>
      <c r="O14" s="14">
        <v>0</v>
      </c>
      <c r="P14" s="14"/>
      <c r="Q14" s="23">
        <v>0</v>
      </c>
    </row>
    <row r="15" spans="1:19" x14ac:dyDescent="0.4">
      <c r="A15" s="1" t="s">
        <v>18</v>
      </c>
      <c r="C15" s="5">
        <v>0</v>
      </c>
      <c r="D15" s="6"/>
      <c r="E15" s="14">
        <v>0</v>
      </c>
      <c r="F15" s="14"/>
      <c r="G15" s="14">
        <v>-2929042</v>
      </c>
      <c r="H15" s="14"/>
      <c r="I15" s="14">
        <v>2929042</v>
      </c>
      <c r="J15" s="14"/>
      <c r="K15" s="14">
        <v>0</v>
      </c>
      <c r="L15" s="14"/>
      <c r="M15" s="14">
        <v>0</v>
      </c>
      <c r="N15" s="14"/>
      <c r="O15" s="14">
        <v>0</v>
      </c>
      <c r="P15" s="14"/>
      <c r="Q15" s="23">
        <v>0</v>
      </c>
    </row>
    <row r="16" spans="1:19" x14ac:dyDescent="0.4">
      <c r="A16" s="1" t="s">
        <v>20</v>
      </c>
      <c r="C16" s="5">
        <v>0</v>
      </c>
      <c r="D16" s="6"/>
      <c r="E16" s="14">
        <v>0</v>
      </c>
      <c r="F16" s="14"/>
      <c r="G16" s="14">
        <v>-500411895</v>
      </c>
      <c r="H16" s="14"/>
      <c r="I16" s="14">
        <v>500411895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23">
        <v>0</v>
      </c>
    </row>
    <row r="17" spans="1:20" x14ac:dyDescent="0.4">
      <c r="A17" s="1" t="s">
        <v>69</v>
      </c>
      <c r="C17" s="5">
        <v>101200</v>
      </c>
      <c r="D17" s="6"/>
      <c r="E17" s="14">
        <v>101181657500</v>
      </c>
      <c r="F17" s="14"/>
      <c r="G17" s="14">
        <v>105178332971</v>
      </c>
      <c r="H17" s="14"/>
      <c r="I17" s="14">
        <v>-3996675471</v>
      </c>
      <c r="J17" s="14"/>
      <c r="K17" s="14">
        <v>101200</v>
      </c>
      <c r="L17" s="14"/>
      <c r="M17" s="14">
        <v>101181657500</v>
      </c>
      <c r="N17" s="14"/>
      <c r="O17" s="14">
        <v>97876558657</v>
      </c>
      <c r="P17" s="14"/>
      <c r="Q17" s="23">
        <v>3305098843</v>
      </c>
      <c r="S17" s="26"/>
      <c r="T17" s="27"/>
    </row>
    <row r="18" spans="1:20" x14ac:dyDescent="0.4">
      <c r="A18" s="1" t="s">
        <v>45</v>
      </c>
      <c r="C18" s="5">
        <v>266772</v>
      </c>
      <c r="D18" s="6"/>
      <c r="E18" s="14">
        <v>166990341273</v>
      </c>
      <c r="F18" s="14"/>
      <c r="G18" s="14">
        <v>161451024560</v>
      </c>
      <c r="H18" s="14"/>
      <c r="I18" s="14">
        <v>5539316713</v>
      </c>
      <c r="J18" s="14"/>
      <c r="K18" s="14">
        <v>266772</v>
      </c>
      <c r="L18" s="14"/>
      <c r="M18" s="14">
        <v>166990341273</v>
      </c>
      <c r="N18" s="14"/>
      <c r="O18" s="14">
        <v>157184237274</v>
      </c>
      <c r="P18" s="14"/>
      <c r="Q18" s="23">
        <v>9806103999</v>
      </c>
      <c r="S18" s="26"/>
      <c r="T18" s="27"/>
    </row>
    <row r="19" spans="1:20" x14ac:dyDescent="0.4">
      <c r="A19" s="1" t="s">
        <v>48</v>
      </c>
      <c r="C19" s="5">
        <v>65410</v>
      </c>
      <c r="D19" s="6"/>
      <c r="E19" s="14">
        <v>40350655117</v>
      </c>
      <c r="F19" s="14"/>
      <c r="G19" s="14">
        <v>38977294084</v>
      </c>
      <c r="H19" s="14"/>
      <c r="I19" s="14">
        <v>1373361033</v>
      </c>
      <c r="J19" s="14"/>
      <c r="K19" s="14">
        <v>65410</v>
      </c>
      <c r="L19" s="14"/>
      <c r="M19" s="14">
        <v>40350655117</v>
      </c>
      <c r="N19" s="14"/>
      <c r="O19" s="14">
        <v>37572149559</v>
      </c>
      <c r="P19" s="14"/>
      <c r="Q19" s="23">
        <v>2778505558</v>
      </c>
      <c r="S19" s="26"/>
      <c r="T19" s="28"/>
    </row>
    <row r="20" spans="1:20" x14ac:dyDescent="0.4">
      <c r="A20" s="1" t="s">
        <v>84</v>
      </c>
      <c r="C20" s="5">
        <v>1300000</v>
      </c>
      <c r="D20" s="6"/>
      <c r="E20" s="14">
        <v>1299764375000</v>
      </c>
      <c r="F20" s="14"/>
      <c r="G20" s="14">
        <v>1229859000000</v>
      </c>
      <c r="H20" s="14"/>
      <c r="I20" s="14">
        <v>69905375000</v>
      </c>
      <c r="J20" s="14"/>
      <c r="K20" s="14">
        <v>1300000</v>
      </c>
      <c r="L20" s="14"/>
      <c r="M20" s="14">
        <v>1299764375000</v>
      </c>
      <c r="N20" s="14"/>
      <c r="O20" s="14">
        <v>1229859000000</v>
      </c>
      <c r="P20" s="14"/>
      <c r="Q20" s="23">
        <v>69905375000</v>
      </c>
      <c r="T20" s="28"/>
    </row>
    <row r="21" spans="1:20" x14ac:dyDescent="0.4">
      <c r="A21" s="1" t="s">
        <v>60</v>
      </c>
      <c r="C21" s="5">
        <v>1300000</v>
      </c>
      <c r="D21" s="6"/>
      <c r="E21" s="14">
        <v>1184285509338</v>
      </c>
      <c r="F21" s="14"/>
      <c r="G21" s="14">
        <v>1299751377356</v>
      </c>
      <c r="H21" s="14"/>
      <c r="I21" s="14">
        <v>-115465868017</v>
      </c>
      <c r="J21" s="14"/>
      <c r="K21" s="14">
        <v>1300000</v>
      </c>
      <c r="L21" s="14"/>
      <c r="M21" s="14">
        <v>1184285509338</v>
      </c>
      <c r="N21" s="14"/>
      <c r="O21" s="14">
        <v>1232257500000</v>
      </c>
      <c r="P21" s="14"/>
      <c r="Q21" s="23">
        <v>-47971990661</v>
      </c>
      <c r="S21" s="26"/>
      <c r="T21" s="28"/>
    </row>
    <row r="22" spans="1:20" x14ac:dyDescent="0.4">
      <c r="A22" s="1" t="s">
        <v>63</v>
      </c>
      <c r="C22" s="5">
        <v>1596900</v>
      </c>
      <c r="D22" s="6"/>
      <c r="E22" s="14">
        <v>1596610561875</v>
      </c>
      <c r="F22" s="14"/>
      <c r="G22" s="14">
        <v>1495767042176</v>
      </c>
      <c r="H22" s="14"/>
      <c r="I22" s="14">
        <v>100843519699</v>
      </c>
      <c r="J22" s="14"/>
      <c r="K22" s="14">
        <v>1596900</v>
      </c>
      <c r="L22" s="14"/>
      <c r="M22" s="14">
        <v>1596610561875</v>
      </c>
      <c r="N22" s="14"/>
      <c r="O22" s="14">
        <v>1454400586783</v>
      </c>
      <c r="P22" s="14"/>
      <c r="Q22" s="23">
        <v>142209975092</v>
      </c>
      <c r="T22" s="28"/>
    </row>
    <row r="23" spans="1:20" x14ac:dyDescent="0.4">
      <c r="A23" s="1" t="s">
        <v>51</v>
      </c>
      <c r="C23" s="5">
        <v>132000</v>
      </c>
      <c r="D23" s="6"/>
      <c r="E23" s="14">
        <v>97094798377</v>
      </c>
      <c r="F23" s="14"/>
      <c r="G23" s="14">
        <v>94692833812</v>
      </c>
      <c r="H23" s="14"/>
      <c r="I23" s="14">
        <v>2401964565</v>
      </c>
      <c r="J23" s="14"/>
      <c r="K23" s="14">
        <v>132000</v>
      </c>
      <c r="L23" s="14"/>
      <c r="M23" s="14">
        <v>97094798377</v>
      </c>
      <c r="N23" s="14"/>
      <c r="O23" s="14">
        <v>92464088141</v>
      </c>
      <c r="P23" s="14"/>
      <c r="Q23" s="23">
        <v>4630710236</v>
      </c>
      <c r="T23" s="28"/>
    </row>
    <row r="24" spans="1:20" x14ac:dyDescent="0.4">
      <c r="A24" s="1" t="s">
        <v>54</v>
      </c>
      <c r="C24" s="5">
        <v>35270</v>
      </c>
      <c r="D24" s="6"/>
      <c r="E24" s="14">
        <v>22515778005</v>
      </c>
      <c r="F24" s="14"/>
      <c r="G24" s="14">
        <v>21792909319</v>
      </c>
      <c r="H24" s="14"/>
      <c r="I24" s="14">
        <v>722868686</v>
      </c>
      <c r="J24" s="14"/>
      <c r="K24" s="14">
        <v>35270</v>
      </c>
      <c r="L24" s="14"/>
      <c r="M24" s="14">
        <v>22515778005</v>
      </c>
      <c r="N24" s="14"/>
      <c r="O24" s="14">
        <v>21273513619</v>
      </c>
      <c r="P24" s="14"/>
      <c r="Q24" s="23">
        <v>1242264386</v>
      </c>
      <c r="T24" s="27"/>
    </row>
    <row r="25" spans="1:20" x14ac:dyDescent="0.4">
      <c r="A25" s="1" t="s">
        <v>57</v>
      </c>
      <c r="C25" s="5">
        <v>38458</v>
      </c>
      <c r="D25" s="6"/>
      <c r="E25" s="14">
        <v>26066721910</v>
      </c>
      <c r="F25" s="14"/>
      <c r="G25" s="14">
        <v>25281551888</v>
      </c>
      <c r="H25" s="14"/>
      <c r="I25" s="14">
        <v>785170022</v>
      </c>
      <c r="J25" s="14"/>
      <c r="K25" s="14">
        <v>38458</v>
      </c>
      <c r="L25" s="14"/>
      <c r="M25" s="14">
        <v>26066721910</v>
      </c>
      <c r="N25" s="14"/>
      <c r="O25" s="14">
        <v>25246565100</v>
      </c>
      <c r="P25" s="14"/>
      <c r="Q25" s="23">
        <v>820156810</v>
      </c>
      <c r="T25" s="27"/>
    </row>
    <row r="26" spans="1:20" x14ac:dyDescent="0.4">
      <c r="A26" s="1" t="s">
        <v>81</v>
      </c>
      <c r="C26" s="5">
        <v>1839750</v>
      </c>
      <c r="D26" s="6"/>
      <c r="E26" s="14">
        <v>0</v>
      </c>
      <c r="F26" s="14"/>
      <c r="G26" s="14">
        <v>533140692562</v>
      </c>
      <c r="H26" s="14"/>
      <c r="I26" s="14">
        <v>-533140692562</v>
      </c>
      <c r="J26" s="14"/>
      <c r="K26" s="14">
        <v>1839750</v>
      </c>
      <c r="L26" s="14"/>
      <c r="M26" s="14">
        <v>548616479976</v>
      </c>
      <c r="N26" s="14"/>
      <c r="O26" s="14">
        <f>M26-Q26</f>
        <v>499999896000</v>
      </c>
      <c r="P26" s="14"/>
      <c r="Q26" s="23">
        <v>48616583976</v>
      </c>
      <c r="T26" s="27"/>
    </row>
    <row r="27" spans="1:20" x14ac:dyDescent="0.4">
      <c r="A27" s="1" t="s">
        <v>72</v>
      </c>
      <c r="C27" s="5">
        <v>0</v>
      </c>
      <c r="D27" s="6"/>
      <c r="E27" s="14">
        <v>0</v>
      </c>
      <c r="F27" s="14"/>
      <c r="G27" s="14">
        <v>0</v>
      </c>
      <c r="H27" s="14"/>
      <c r="I27" s="14">
        <v>0</v>
      </c>
      <c r="J27" s="14"/>
      <c r="K27" s="14">
        <v>539000</v>
      </c>
      <c r="L27" s="14"/>
      <c r="M27" s="14">
        <v>520251975235</v>
      </c>
      <c r="N27" s="14"/>
      <c r="O27" s="14">
        <v>500111207000</v>
      </c>
      <c r="P27" s="14"/>
      <c r="Q27" s="23">
        <v>20140768235</v>
      </c>
      <c r="T27" s="28"/>
    </row>
    <row r="28" spans="1:20" x14ac:dyDescent="0.4">
      <c r="A28" s="1" t="s">
        <v>66</v>
      </c>
      <c r="C28" s="5">
        <v>0</v>
      </c>
      <c r="D28" s="6"/>
      <c r="E28" s="14">
        <v>0</v>
      </c>
      <c r="F28" s="14"/>
      <c r="G28" s="14">
        <v>0</v>
      </c>
      <c r="H28" s="14"/>
      <c r="I28" s="14">
        <v>0</v>
      </c>
      <c r="J28" s="14"/>
      <c r="K28" s="14">
        <v>1000</v>
      </c>
      <c r="L28" s="14"/>
      <c r="M28" s="14">
        <v>999818750</v>
      </c>
      <c r="N28" s="14"/>
      <c r="O28" s="14">
        <f>M28-Q28</f>
        <v>980177627</v>
      </c>
      <c r="P28" s="14"/>
      <c r="Q28" s="23">
        <v>19641123</v>
      </c>
      <c r="T28" s="27"/>
    </row>
    <row r="29" spans="1:20" x14ac:dyDescent="0.4">
      <c r="A29" s="1" t="s">
        <v>42</v>
      </c>
      <c r="C29" s="5">
        <v>0</v>
      </c>
      <c r="D29" s="6"/>
      <c r="E29" s="14">
        <v>0</v>
      </c>
      <c r="F29" s="14"/>
      <c r="G29" s="14">
        <v>149420923</v>
      </c>
      <c r="H29" s="14"/>
      <c r="I29" s="14">
        <v>-149420923</v>
      </c>
      <c r="J29" s="14"/>
      <c r="K29" s="14">
        <v>0</v>
      </c>
      <c r="L29" s="14"/>
      <c r="M29" s="14">
        <v>0</v>
      </c>
      <c r="N29" s="14"/>
      <c r="O29" s="14">
        <v>0</v>
      </c>
      <c r="P29" s="14"/>
      <c r="Q29" s="23">
        <v>0</v>
      </c>
      <c r="T29" s="27"/>
    </row>
    <row r="30" spans="1:20" ht="18.75" thickBot="1" x14ac:dyDescent="0.45">
      <c r="A30" s="1" t="s">
        <v>224</v>
      </c>
      <c r="C30" s="6"/>
      <c r="D30" s="6"/>
      <c r="E30" s="16">
        <f>SUM(E8:E29)</f>
        <v>4535509854289</v>
      </c>
      <c r="F30" s="14"/>
      <c r="G30" s="16">
        <f>SUM(G8:G29)</f>
        <v>5000229266429</v>
      </c>
      <c r="H30" s="14"/>
      <c r="I30" s="16">
        <f>SUM(I8:I29)</f>
        <v>-464719412139</v>
      </c>
      <c r="J30" s="14"/>
      <c r="K30" s="14"/>
      <c r="L30" s="14"/>
      <c r="M30" s="16">
        <f>SUM(M8:M29)</f>
        <v>5605378128250</v>
      </c>
      <c r="N30" s="14"/>
      <c r="O30" s="16">
        <f>SUM(O8:O29)</f>
        <v>5349797618491</v>
      </c>
      <c r="P30" s="14"/>
      <c r="Q30" s="31">
        <f>SUM(Q8:Q29)</f>
        <v>255580509761</v>
      </c>
      <c r="T30" s="27"/>
    </row>
    <row r="31" spans="1:20" ht="18.75" thickTop="1" x14ac:dyDescent="0.4">
      <c r="T31" s="27"/>
    </row>
    <row r="32" spans="1:20" x14ac:dyDescent="0.4">
      <c r="Q32" s="27"/>
      <c r="T32" s="27"/>
    </row>
    <row r="33" spans="15:20" x14ac:dyDescent="0.4">
      <c r="O33" s="19"/>
      <c r="Q33" s="24"/>
    </row>
    <row r="34" spans="15:20" x14ac:dyDescent="0.4">
      <c r="Q34" s="32"/>
      <c r="T34" s="2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2021-06-28T09:24:29Z</cp:lastPrinted>
  <dcterms:created xsi:type="dcterms:W3CDTF">2021-06-22T10:35:27Z</dcterms:created>
  <dcterms:modified xsi:type="dcterms:W3CDTF">2021-06-30T03:58:49Z</dcterms:modified>
</cp:coreProperties>
</file>