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صندوق سرمایه گذاری با درآمد ثابت نگین سامان\گزارش افشا پرتفو\"/>
    </mc:Choice>
  </mc:AlternateContent>
  <xr:revisionPtr revIDLastSave="0" documentId="13_ncr:1_{9AA7576D-0AF3-4BBE-9759-5184B59A2D89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سهام" sheetId="1" r:id="rId1"/>
    <sheet name="اوراق مشارکت" sheetId="3" r:id="rId2"/>
    <sheet name="تعدیل قیمت" sheetId="4" r:id="rId3"/>
    <sheet name="گواهی سپرده" sheetId="5" r:id="rId4"/>
    <sheet name="سپرده" sheetId="6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  <sheet name="جمع درآمدها" sheetId="15" r:id="rId14"/>
  </sheets>
  <definedNames>
    <definedName name="_xlnm.Print_Area" localSheetId="1">'اوراق مشارکت'!$A$1:$AM$28</definedName>
    <definedName name="_xlnm.Print_Area" localSheetId="2">'تعدیل قیمت'!$A$1:$M$10</definedName>
    <definedName name="_xlnm.Print_Area" localSheetId="13">'جمع درآمدها'!$A$1:$H$11</definedName>
    <definedName name="_xlnm.Print_Area" localSheetId="11">'درآمد سپرده بانکی'!$A$1:$K$28</definedName>
    <definedName name="_xlnm.Print_Area" localSheetId="6">'درآمد سود سهام'!$A$1:$U$9</definedName>
    <definedName name="_xlnm.Print_Area" localSheetId="7">'درآمد ناشی از تغییر قیمت اوراق'!$A$1:$S$39</definedName>
    <definedName name="_xlnm.Print_Area" localSheetId="8">'درآمد ناشی از فروش'!$A$1:$S$45</definedName>
    <definedName name="_xlnm.Print_Area" localSheetId="12">'سایر درآمدها'!$A$1:$F$12</definedName>
    <definedName name="_xlnm.Print_Area" localSheetId="4">سپرده!$A$1:$U$27</definedName>
    <definedName name="_xlnm.Print_Area" localSheetId="5">'سود اوراق بهادار و سپرده بانکی'!$A$1:$U$36</definedName>
    <definedName name="_xlnm.Print_Area" localSheetId="0">سهام!$A$1:$AA$28</definedName>
    <definedName name="_xlnm.Print_Area" localSheetId="3">'گواهی سپرده'!$A$1:$AG$11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E25" i="3" l="1"/>
  <c r="AC25" i="3"/>
  <c r="Y25" i="3"/>
  <c r="U25" i="3"/>
  <c r="O25" i="3"/>
  <c r="M36" i="11" l="1"/>
  <c r="U36" i="11" l="1"/>
  <c r="O25" i="6"/>
  <c r="M25" i="6"/>
  <c r="E36" i="11" l="1"/>
  <c r="H26" i="13"/>
  <c r="E26" i="13"/>
  <c r="C10" i="15" l="1"/>
  <c r="C27" i="12"/>
  <c r="E27" i="12"/>
  <c r="G27" i="12"/>
  <c r="I27" i="12"/>
  <c r="K27" i="12"/>
  <c r="M27" i="12"/>
  <c r="O27" i="12"/>
  <c r="Q27" i="12"/>
  <c r="G36" i="11"/>
  <c r="O36" i="11"/>
  <c r="Q36" i="11"/>
  <c r="S36" i="11"/>
  <c r="I36" i="11"/>
  <c r="Q40" i="10"/>
  <c r="E40" i="10"/>
  <c r="G40" i="10"/>
  <c r="I40" i="10"/>
  <c r="M40" i="10"/>
  <c r="O40" i="10"/>
  <c r="M37" i="9"/>
  <c r="Q36" i="9" l="1"/>
  <c r="Q37" i="9" s="1"/>
  <c r="E37" i="9"/>
  <c r="G37" i="9"/>
  <c r="I37" i="9"/>
  <c r="O37" i="9"/>
  <c r="I34" i="7" l="1"/>
  <c r="K34" i="7"/>
  <c r="M34" i="7"/>
  <c r="O34" i="7"/>
  <c r="Q34" i="7"/>
  <c r="S34" i="7"/>
  <c r="K25" i="6"/>
  <c r="Q25" i="6"/>
  <c r="S21" i="3"/>
  <c r="S25" i="3" s="1"/>
  <c r="AI24" i="3"/>
  <c r="AI25" i="3" s="1"/>
  <c r="E25" i="1"/>
  <c r="U22" i="1"/>
  <c r="Q25" i="3"/>
  <c r="W25" i="3"/>
  <c r="AA25" i="3"/>
  <c r="AG25" i="3"/>
  <c r="W22" i="1"/>
  <c r="W26" i="1" s="1"/>
  <c r="G25" i="1"/>
  <c r="E26" i="1" l="1"/>
  <c r="G26" i="1"/>
  <c r="O26" i="1"/>
  <c r="K26" i="1"/>
  <c r="U26" i="1"/>
</calcChain>
</file>

<file path=xl/sharedStrings.xml><?xml version="1.0" encoding="utf-8"?>
<sst xmlns="http://schemas.openxmlformats.org/spreadsheetml/2006/main" count="922" uniqueCount="206">
  <si>
    <t>صندوق سرمایه‌گذاری با درآمد ثابت نگین سامان</t>
  </si>
  <si>
    <t>صورت وضعیت پورتفوی</t>
  </si>
  <si>
    <t>برای ماه منتهی به 1400/02/31</t>
  </si>
  <si>
    <t>نام شرکت</t>
  </si>
  <si>
    <t>1400/01/31</t>
  </si>
  <si>
    <t>تغییرات طی دوره</t>
  </si>
  <si>
    <t>1400/02/31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</si>
  <si>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</si>
  <si>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</si>
  <si>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</si>
  <si>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</si>
  <si>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</si>
  <si>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</si>
  <si>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</si>
  <si>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</si>
  <si>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البرزدارو</t>
  </si>
  <si>
    <t>بانک ملت</t>
  </si>
  <si>
    <t>پخش البرز</t>
  </si>
  <si>
    <t>پدیده شیمی قرن</t>
  </si>
  <si>
    <t>پلیمر آریا ساسول</t>
  </si>
  <si>
    <t>تامین سرمایه نوین</t>
  </si>
  <si>
    <t>توسعه‌ صنایع‌ بهشهر(هلدینگ</t>
  </si>
  <si>
    <t>ح . ‌توکافولاد(هلدینگ‌</t>
  </si>
  <si>
    <t>ح. سبحان دارو</t>
  </si>
  <si>
    <t>سبحان دارو</t>
  </si>
  <si>
    <t>سپیدار سیستم آسیا</t>
  </si>
  <si>
    <t>سرمایه گذاری گروه توسعه ملی</t>
  </si>
  <si>
    <t>سرمایه‌ گذاری‌ پارس‌ توشه‌</t>
  </si>
  <si>
    <t>سرمایه‌گذاری‌توکافولاد(هلدینگ</t>
  </si>
  <si>
    <t>سرمایه‌گذاری‌غدیر(هلدینگ‌</t>
  </si>
  <si>
    <t>صنایع پتروشیمی خلیج فارس</t>
  </si>
  <si>
    <t>مبین انرژی خلیج فارس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</si>
  <si>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</si>
  <si>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</si>
  <si>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</si>
  <si>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</si>
  <si>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</si>
  <si>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</si>
  <si>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</si>
  <si>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</si>
  <si>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</si>
  <si>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دومینو14040208</t>
  </si>
  <si>
    <t>بله</t>
  </si>
  <si>
    <t>1399/02/08</t>
  </si>
  <si>
    <t>1404/02/07</t>
  </si>
  <si>
    <t>اسنادخزانه-م20بودجه97-000324</t>
  </si>
  <si>
    <t>1398/03/21</t>
  </si>
  <si>
    <t>1400/03/24</t>
  </si>
  <si>
    <t>اسنادخزانه-م20بودجه98-020806</t>
  </si>
  <si>
    <t>1399/02/20</t>
  </si>
  <si>
    <t>1402/08/06</t>
  </si>
  <si>
    <t>اسنادخزانه-م21بودجه98-020906</t>
  </si>
  <si>
    <t>1399/01/27</t>
  </si>
  <si>
    <t>1402/09/06</t>
  </si>
  <si>
    <t>اسنادخزانه-م2بودجه99-011019</t>
  </si>
  <si>
    <t>1399/06/19</t>
  </si>
  <si>
    <t>1401/10/19</t>
  </si>
  <si>
    <t>اسنادخزانه-م7بودجه99-020704</t>
  </si>
  <si>
    <t>1399/09/25</t>
  </si>
  <si>
    <t>1402/07/04</t>
  </si>
  <si>
    <t>اسنادخزانه-م9بودجه99-020316</t>
  </si>
  <si>
    <t>1399/10/15</t>
  </si>
  <si>
    <t>1402/03/16</t>
  </si>
  <si>
    <t>مرابحه عام دولت4-ش.خ 0205</t>
  </si>
  <si>
    <t>1399/05/07</t>
  </si>
  <si>
    <t>1402/05/07</t>
  </si>
  <si>
    <t>مرابحه گندم2-واجدشرایط خاص1400</t>
  </si>
  <si>
    <t>1396/08/20</t>
  </si>
  <si>
    <t>1400/08/20</t>
  </si>
  <si>
    <t>مشارکت رایان سایپا-3ماهه16%</t>
  </si>
  <si>
    <t>1397/06/05</t>
  </si>
  <si>
    <t>1401/06/05</t>
  </si>
  <si>
    <t>منفعت دولت5-ش.خاص کاردان0108</t>
  </si>
  <si>
    <t>1398/08/18</t>
  </si>
  <si>
    <t>1401/08/18</t>
  </si>
  <si>
    <t>منفعت صبا اروند کاردان14001113</t>
  </si>
  <si>
    <t>1397/11/13</t>
  </si>
  <si>
    <t>1400/11/13</t>
  </si>
  <si>
    <t>سلف موازی برق نیروی برق حرارتی</t>
  </si>
  <si>
    <t>1399/10/23</t>
  </si>
  <si>
    <t>1401/10/22</t>
  </si>
  <si>
    <t>اسنادخزانه-م14بودجه98-010318</t>
  </si>
  <si>
    <t>1398/08/11</t>
  </si>
  <si>
    <t>1401/03/18</t>
  </si>
  <si>
    <t>مرابحه عام دولت3-ش.خ 0103</t>
  </si>
  <si>
    <t>1399/04/03</t>
  </si>
  <si>
    <t>1401/03/03</t>
  </si>
  <si>
    <t>مرابحه عام دولت5-ش.خ 0010</t>
  </si>
  <si>
    <t>1399/06/25</t>
  </si>
  <si>
    <t>1400/10/25</t>
  </si>
  <si>
    <t>قیمت پایانی</t>
  </si>
  <si>
    <t>قیمت پس از تعدیل</t>
  </si>
  <si>
    <t>درصد تعدیل</t>
  </si>
  <si>
    <t>ارزش ناشی از تعدیل قیمت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</si>
  <si>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</si>
  <si>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</si>
  <si>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</si>
  <si>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</si>
  <si>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بانک ملل</t>
  </si>
  <si>
    <t>1402/01/11</t>
  </si>
  <si>
    <t>خیر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</si>
  <si>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</si>
  <si>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</si>
  <si>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</si>
  <si>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</si>
  <si>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</si>
  <si>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</si>
  <si>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</si>
  <si>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</si>
  <si>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آرژانتين</t>
  </si>
  <si>
    <t>826-810-13470000-1</t>
  </si>
  <si>
    <t>سپرده کوتاه مدت</t>
  </si>
  <si>
    <t>1395/12/07</t>
  </si>
  <si>
    <t>بانک ملی جهان کودک</t>
  </si>
  <si>
    <t>0111343018008</t>
  </si>
  <si>
    <t>حساب جاری</t>
  </si>
  <si>
    <t>1396/05/15</t>
  </si>
  <si>
    <t>بانک تجارت مطهري-مهرداد</t>
  </si>
  <si>
    <t>279928474</t>
  </si>
  <si>
    <t>بانک سامان ملاصدرا</t>
  </si>
  <si>
    <t>829-810-13470000-1</t>
  </si>
  <si>
    <t>بانک ملی مستقل حافظ</t>
  </si>
  <si>
    <t>0226057940000</t>
  </si>
  <si>
    <t>بانک گردشگری آپادانا</t>
  </si>
  <si>
    <t>120-9967-722176-1</t>
  </si>
  <si>
    <t>بانک رفاه شيخ بهايي</t>
  </si>
  <si>
    <t>287155067</t>
  </si>
  <si>
    <t>120.1197.722176.2</t>
  </si>
  <si>
    <t>سپرده بلند مدت</t>
  </si>
  <si>
    <t>895112134700001</t>
  </si>
  <si>
    <t>1399/05/14</t>
  </si>
  <si>
    <t>بانک تجارت آفریقا</t>
  </si>
  <si>
    <t>6251694085</t>
  </si>
  <si>
    <t>1399/09/05</t>
  </si>
  <si>
    <t>895112134700002</t>
  </si>
  <si>
    <t>1399/10/06</t>
  </si>
  <si>
    <t>895-112-13470000-3</t>
  </si>
  <si>
    <t>1399/11/19</t>
  </si>
  <si>
    <t>بانک پاسارگاد ارمغان</t>
  </si>
  <si>
    <t>279-8100-14681876-1</t>
  </si>
  <si>
    <t>1399/12/27</t>
  </si>
  <si>
    <t>279-9012-14681876-1</t>
  </si>
  <si>
    <t>موسسه اعتباری ملل شیراز جنوبی</t>
  </si>
  <si>
    <t>051510277000000070</t>
  </si>
  <si>
    <t>1400/01/11</t>
  </si>
  <si>
    <t>بانک اقتصاد نوین مرزداران</t>
  </si>
  <si>
    <t>205-283-6681650-1</t>
  </si>
  <si>
    <t>1400/02/07</t>
  </si>
  <si>
    <t>205-283-6681650-2</t>
  </si>
  <si>
    <t>1400/02/08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</si>
  <si>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</si>
  <si>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</si>
  <si>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</si>
  <si>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</si>
  <si>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</si>
  <si>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</si>
  <si>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</si>
  <si>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</si>
  <si>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</si>
  <si>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دولت تعاون-کاردان991118</t>
  </si>
  <si>
    <t>1399/11/18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</si>
  <si>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</si>
  <si>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</si>
  <si>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</si>
  <si>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</si>
  <si>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</si>
  <si>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</si>
  <si>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1399/12/25</t>
  </si>
  <si>
    <t>بهای فروش</t>
  </si>
  <si>
    <t>ارزش دفتری</t>
  </si>
  <si>
    <t>سود و زیان ناشی از تغییر قیمت</t>
  </si>
  <si>
    <t>سود و زیان ناشی از فروش</t>
  </si>
  <si>
    <t>مدیریت سرمایه گذاری کوثربهمن</t>
  </si>
  <si>
    <t>مدیریت صنعت شوینده ت.ص.بهشهر</t>
  </si>
  <si>
    <t>پتروشیمی جم</t>
  </si>
  <si>
    <t>پتروشیمی بوعلی سینا</t>
  </si>
  <si>
    <t>پتروشیمی پردیس</t>
  </si>
  <si>
    <t>ملی‌ صنایع‌ مس‌ ایران‌</t>
  </si>
  <si>
    <t>ح . البرزدارو</t>
  </si>
  <si>
    <t>ح . پتروشیمی جم</t>
  </si>
  <si>
    <t>معدنی و صنعتی گل گهر</t>
  </si>
  <si>
    <t>پلی پروپیلن جم - جم پیلن</t>
  </si>
  <si>
    <t>فرآوری معدنی اپال کانی پارس</t>
  </si>
  <si>
    <t>اسنادخزانه-م17بودجه98-010512</t>
  </si>
  <si>
    <t>اسنادخزانه-م13بودجه98-010219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</si>
  <si>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</si>
  <si>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</si>
  <si>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</si>
  <si>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</si>
  <si>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</si>
  <si>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</si>
  <si>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</si>
  <si>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</si>
  <si>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</si>
  <si>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829-111-13470000-1</t>
  </si>
  <si>
    <t>869-111-13470000-1</t>
  </si>
  <si>
    <t>051560304000000058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</si>
  <si>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</si>
  <si>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</si>
  <si>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</si>
  <si>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</si>
  <si>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</si>
  <si>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</si>
  <si>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 xml:space="preserve">جمع کل </t>
  </si>
  <si>
    <t>-</t>
  </si>
  <si>
    <t>جمع کل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</si>
</sst>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-_ ;_ * #,##0.00\-_ ;_ * &quot;-&quot;??_-_ ;_ @_ "/>
    <numFmt numFmtId="164" formatCode="#,##0\ ;\(#,##0\);\-\ ;"/>
    <numFmt numFmtId="165" formatCode="_ * #,##0_-_ ;_ * #,##0\-_ ;_ * &quot;-&quot;??_-_ ;_ @_ "/>
    <numFmt numFmtId="166" formatCode="#,##0\ ;\(#,##0\);\-\ "/>
    <numFmt numFmtId="167" formatCode="0.0%"/>
    <numFmt numFmtId="168" formatCode="#,##0.00\ ;\(#,##0.00\);\-\ "/>
    <numFmt numFmtId="169" formatCode="#,##0;\(#,##0\)"/>
  </numFmts>
  <fonts count="9" x14ac:knownFonts="1">
    <font>
      <sz val="11"/>
      <name val="Calibri"/>
    </font>
    <font>
      <sz val="12"/>
      <name val="B Nazanin"/>
      <charset val="178"/>
    </font>
    <font>
      <b/>
      <sz val="12"/>
      <name val="B Nazanin"/>
      <charset val="178"/>
    </font>
    <font>
      <b/>
      <sz val="12"/>
      <color rgb="FF000000"/>
      <name val="B Nazanin"/>
      <charset val="178"/>
    </font>
    <font>
      <sz val="14"/>
      <name val="B Nazanin"/>
      <charset val="178"/>
    </font>
    <font>
      <b/>
      <sz val="14"/>
      <color rgb="FF000000"/>
      <name val="B Nazanin"/>
      <charset val="178"/>
    </font>
    <font>
      <sz val="9"/>
      <color rgb="FF000000"/>
      <name val="Tahoma"/>
      <family val="2"/>
    </font>
    <font>
      <sz val="11"/>
      <name val="Calibri"/>
      <family val="2"/>
    </font>
    <font>
      <b/>
      <sz val="10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4" fillId="0" borderId="0" xfId="0" applyFont="1"/>
    <xf numFmtId="0" fontId="5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10" fontId="1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/>
    </xf>
    <xf numFmtId="9" fontId="1" fillId="0" borderId="0" xfId="0" applyNumberFormat="1" applyFont="1" applyAlignment="1">
      <alignment horizontal="center" vertical="center"/>
    </xf>
    <xf numFmtId="3" fontId="6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4" xfId="0" applyFont="1" applyBorder="1"/>
    <xf numFmtId="3" fontId="1" fillId="0" borderId="4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1" fillId="0" borderId="0" xfId="0" applyNumberFormat="1" applyFont="1"/>
    <xf numFmtId="0" fontId="4" fillId="0" borderId="0" xfId="0" applyFont="1" applyAlignment="1">
      <alignment horizontal="center"/>
    </xf>
    <xf numFmtId="3" fontId="1" fillId="0" borderId="4" xfId="0" applyNumberFormat="1" applyFont="1" applyBorder="1"/>
    <xf numFmtId="165" fontId="1" fillId="0" borderId="0" xfId="1" applyNumberFormat="1" applyFont="1"/>
    <xf numFmtId="0" fontId="1" fillId="0" borderId="0" xfId="1" applyNumberFormat="1" applyFont="1"/>
    <xf numFmtId="0" fontId="1" fillId="0" borderId="0" xfId="0" applyNumberFormat="1" applyFont="1"/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6" fontId="1" fillId="0" borderId="4" xfId="0" applyNumberFormat="1" applyFont="1" applyBorder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168" fontId="1" fillId="0" borderId="0" xfId="0" applyNumberFormat="1" applyFont="1" applyAlignment="1">
      <alignment horizontal="center" vertical="center"/>
    </xf>
    <xf numFmtId="164" fontId="1" fillId="0" borderId="4" xfId="0" applyNumberFormat="1" applyFont="1" applyBorder="1"/>
    <xf numFmtId="0" fontId="1" fillId="0" borderId="4" xfId="0" applyFont="1" applyBorder="1" applyAlignment="1">
      <alignment horizontal="center"/>
    </xf>
    <xf numFmtId="169" fontId="8" fillId="0" borderId="0" xfId="0" applyNumberFormat="1" applyFont="1" applyBorder="1" applyAlignment="1">
      <alignment horizontal="center" vertical="center" wrapText="1" readingOrder="2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3" fontId="5" fillId="0" borderId="0" xfId="1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AA32"/>
  <sheetViews>
    <sheetView rightToLeft="1" tabSelected="1" view="pageBreakPreview" zoomScale="85" zoomScaleNormal="100" zoomScaleSheetLayoutView="85" workbookViewId="0">
      <selection activeCell="W15" sqref="W15"/>
    </sheetView>
  </sheetViews>
  <sheetFormatPr defaultRowHeight="18.75" x14ac:dyDescent="0.45"/>
  <cols>
    <col min="1" max="1" width="24.42578125" style="1" bestFit="1" customWidth="1"/>
    <col min="2" max="2" width="1" style="1" customWidth="1"/>
    <col min="3" max="3" width="11.28515625" style="1" bestFit="1" customWidth="1"/>
    <col min="4" max="4" width="1" style="1" customWidth="1"/>
    <col min="5" max="5" width="17" style="1" bestFit="1" customWidth="1"/>
    <col min="6" max="6" width="1" style="1" customWidth="1"/>
    <col min="7" max="7" width="18.85546875" style="1" bestFit="1" customWidth="1"/>
    <col min="8" max="8" width="1" style="1" customWidth="1"/>
    <col min="9" max="9" width="11.140625" style="1" bestFit="1" customWidth="1"/>
    <col min="10" max="10" width="1" style="1" customWidth="1"/>
    <col min="11" max="11" width="14.85546875" style="1" bestFit="1" customWidth="1"/>
    <col min="12" max="12" width="1" style="1" customWidth="1"/>
    <col min="13" max="13" width="12.28515625" style="1" bestFit="1" customWidth="1"/>
    <col min="14" max="14" width="1" style="1" customWidth="1"/>
    <col min="15" max="15" width="16.85546875" style="1" bestFit="1" customWidth="1"/>
    <col min="16" max="16" width="1" style="1" customWidth="1"/>
    <col min="17" max="17" width="11.28515625" style="1" bestFit="1" customWidth="1"/>
    <col min="18" max="18" width="1" style="1" customWidth="1"/>
    <col min="19" max="19" width="14.42578125" style="1" bestFit="1" customWidth="1"/>
    <col min="20" max="20" width="1" style="1" customWidth="1"/>
    <col min="21" max="21" width="16.85546875" style="1" bestFit="1" customWidth="1"/>
    <col min="22" max="22" width="1" style="1" customWidth="1"/>
    <col min="23" max="23" width="18.85546875" style="1" customWidth="1"/>
    <col min="24" max="24" width="1" style="1" customWidth="1"/>
    <col min="25" max="25" width="23" style="1" customWidth="1"/>
    <col min="26" max="26" width="1" style="1" customWidth="1"/>
    <col min="27" max="27" width="9.140625" style="1" customWidth="1"/>
    <col min="28" max="16384" width="9.140625" style="1"/>
  </cols>
  <sheetData>
    <row r="1" spans="1:27" s="3" customFormat="1" ht="22.5" x14ac:dyDescent="0.55000000000000004"/>
    <row r="2" spans="1:27" s="3" customFormat="1" ht="24" x14ac:dyDescent="0.55000000000000004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</row>
    <row r="3" spans="1:27" s="3" customFormat="1" ht="24" x14ac:dyDescent="0.55000000000000004">
      <c r="A3" s="43" t="s">
        <v>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7" s="3" customFormat="1" ht="24" x14ac:dyDescent="0.55000000000000004">
      <c r="A4" s="43" t="s">
        <v>2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7" s="3" customFormat="1" ht="22.5" x14ac:dyDescent="0.55000000000000004"/>
    <row r="6" spans="1:27" s="3" customFormat="1" ht="24" x14ac:dyDescent="0.55000000000000004">
      <c r="A6" s="40" t="s">
        <v>3</v>
      </c>
      <c r="C6" s="39" t="s">
        <v>4</v>
      </c>
      <c r="D6" s="39" t="s">
        <v>4</v>
      </c>
      <c r="E6" s="39" t="s">
        <v>4</v>
      </c>
      <c r="F6" s="39" t="s">
        <v>4</v>
      </c>
      <c r="G6" s="39" t="s">
        <v>4</v>
      </c>
      <c r="I6" s="39" t="s">
        <v>5</v>
      </c>
      <c r="J6" s="39" t="s">
        <v>5</v>
      </c>
      <c r="K6" s="39" t="s">
        <v>5</v>
      </c>
      <c r="L6" s="39" t="s">
        <v>5</v>
      </c>
      <c r="M6" s="39" t="s">
        <v>5</v>
      </c>
      <c r="N6" s="39" t="s">
        <v>5</v>
      </c>
      <c r="O6" s="39" t="s">
        <v>5</v>
      </c>
      <c r="Q6" s="39" t="s">
        <v>6</v>
      </c>
      <c r="R6" s="39" t="s">
        <v>6</v>
      </c>
      <c r="S6" s="39" t="s">
        <v>6</v>
      </c>
      <c r="T6" s="39" t="s">
        <v>6</v>
      </c>
      <c r="U6" s="39" t="s">
        <v>6</v>
      </c>
      <c r="V6" s="39" t="s">
        <v>6</v>
      </c>
      <c r="W6" s="39" t="s">
        <v>6</v>
      </c>
      <c r="X6" s="39" t="s">
        <v>6</v>
      </c>
      <c r="Y6" s="39" t="s">
        <v>6</v>
      </c>
    </row>
    <row r="7" spans="1:27" s="3" customFormat="1" ht="24" x14ac:dyDescent="0.55000000000000004">
      <c r="A7" s="41" t="s">
        <v>3</v>
      </c>
      <c r="C7" s="40" t="s">
        <v>7</v>
      </c>
      <c r="E7" s="40" t="s">
        <v>8</v>
      </c>
      <c r="F7" s="40"/>
      <c r="G7" s="40" t="s">
        <v>9</v>
      </c>
      <c r="I7" s="39" t="s">
        <v>10</v>
      </c>
      <c r="J7" s="39" t="s">
        <v>10</v>
      </c>
      <c r="K7" s="39" t="s">
        <v>10</v>
      </c>
      <c r="M7" s="39" t="s">
        <v>11</v>
      </c>
      <c r="N7" s="39" t="s">
        <v>11</v>
      </c>
      <c r="O7" s="39" t="s">
        <v>11</v>
      </c>
      <c r="Q7" s="40" t="s">
        <v>7</v>
      </c>
      <c r="S7" s="40" t="s">
        <v>12</v>
      </c>
      <c r="U7" s="40" t="s">
        <v>8</v>
      </c>
      <c r="V7" s="40"/>
      <c r="W7" s="40" t="s">
        <v>9</v>
      </c>
      <c r="Y7" s="44" t="s">
        <v>13</v>
      </c>
    </row>
    <row r="8" spans="1:27" s="3" customFormat="1" ht="24" x14ac:dyDescent="0.55000000000000004">
      <c r="A8" s="42" t="s">
        <v>3</v>
      </c>
      <c r="C8" s="42" t="s">
        <v>7</v>
      </c>
      <c r="E8" s="42" t="s">
        <v>8</v>
      </c>
      <c r="F8" s="42"/>
      <c r="G8" s="42" t="s">
        <v>9</v>
      </c>
      <c r="I8" s="39" t="s">
        <v>7</v>
      </c>
      <c r="K8" s="39" t="s">
        <v>8</v>
      </c>
      <c r="M8" s="39" t="s">
        <v>7</v>
      </c>
      <c r="O8" s="39" t="s">
        <v>14</v>
      </c>
      <c r="Q8" s="42" t="s">
        <v>7</v>
      </c>
      <c r="S8" s="42" t="s">
        <v>12</v>
      </c>
      <c r="U8" s="42" t="s">
        <v>8</v>
      </c>
      <c r="V8" s="42"/>
      <c r="W8" s="42" t="s">
        <v>9</v>
      </c>
      <c r="Y8" s="45" t="s">
        <v>13</v>
      </c>
    </row>
    <row r="9" spans="1:27" x14ac:dyDescent="0.45">
      <c r="A9" s="1" t="s">
        <v>15</v>
      </c>
      <c r="C9" s="13">
        <v>400000</v>
      </c>
      <c r="D9" s="13"/>
      <c r="E9" s="13">
        <v>7346941479</v>
      </c>
      <c r="F9" s="13"/>
      <c r="G9" s="13">
        <v>5912609400</v>
      </c>
      <c r="H9" s="13"/>
      <c r="I9" s="13">
        <v>0</v>
      </c>
      <c r="J9" s="13"/>
      <c r="K9" s="13">
        <v>0</v>
      </c>
      <c r="L9" s="13"/>
      <c r="M9" s="13">
        <v>-400000</v>
      </c>
      <c r="N9" s="13"/>
      <c r="O9" s="13">
        <v>5484665314</v>
      </c>
      <c r="P9" s="10"/>
      <c r="Q9" s="13">
        <v>0</v>
      </c>
      <c r="R9" s="13"/>
      <c r="S9" s="13">
        <v>0</v>
      </c>
      <c r="T9" s="13"/>
      <c r="U9" s="13">
        <v>0</v>
      </c>
      <c r="V9" s="13"/>
      <c r="W9" s="13">
        <v>0</v>
      </c>
      <c r="Y9" s="7">
        <v>0</v>
      </c>
      <c r="Z9" s="5"/>
      <c r="AA9" s="5"/>
    </row>
    <row r="10" spans="1:27" x14ac:dyDescent="0.45">
      <c r="A10" s="1" t="s">
        <v>16</v>
      </c>
      <c r="C10" s="13">
        <v>4800000</v>
      </c>
      <c r="D10" s="13"/>
      <c r="E10" s="13">
        <v>29674309195</v>
      </c>
      <c r="F10" s="13"/>
      <c r="G10" s="13">
        <v>19992333600</v>
      </c>
      <c r="H10" s="13"/>
      <c r="I10" s="13">
        <v>0</v>
      </c>
      <c r="J10" s="13"/>
      <c r="K10" s="13">
        <v>0</v>
      </c>
      <c r="L10" s="13"/>
      <c r="M10" s="13">
        <v>-4800000</v>
      </c>
      <c r="N10" s="13"/>
      <c r="O10" s="13">
        <v>21088461662</v>
      </c>
      <c r="P10" s="10"/>
      <c r="Q10" s="13">
        <v>0</v>
      </c>
      <c r="R10" s="13"/>
      <c r="S10" s="13">
        <v>0</v>
      </c>
      <c r="T10" s="13"/>
      <c r="U10" s="13">
        <v>0</v>
      </c>
      <c r="V10" s="13"/>
      <c r="W10" s="13">
        <v>0</v>
      </c>
      <c r="Y10" s="7">
        <v>0</v>
      </c>
      <c r="Z10" s="5"/>
      <c r="AA10" s="5"/>
    </row>
    <row r="11" spans="1:27" x14ac:dyDescent="0.45">
      <c r="A11" s="1" t="s">
        <v>17</v>
      </c>
      <c r="C11" s="13">
        <v>200000</v>
      </c>
      <c r="D11" s="13"/>
      <c r="E11" s="13">
        <v>9438989019</v>
      </c>
      <c r="F11" s="13"/>
      <c r="G11" s="13">
        <v>6313012740</v>
      </c>
      <c r="H11" s="13"/>
      <c r="I11" s="13">
        <v>0</v>
      </c>
      <c r="J11" s="13"/>
      <c r="K11" s="13">
        <v>0</v>
      </c>
      <c r="L11" s="13"/>
      <c r="M11" s="13">
        <v>0</v>
      </c>
      <c r="N11" s="13"/>
      <c r="O11" s="13">
        <v>0</v>
      </c>
      <c r="P11" s="10"/>
      <c r="Q11" s="13">
        <v>200000</v>
      </c>
      <c r="R11" s="13"/>
      <c r="S11" s="13">
        <v>29393</v>
      </c>
      <c r="T11" s="13"/>
      <c r="U11" s="13">
        <v>9438989019</v>
      </c>
      <c r="V11" s="13"/>
      <c r="W11" s="13">
        <v>5843622330</v>
      </c>
      <c r="Y11" s="6">
        <v>5.9999999999999995E-4</v>
      </c>
      <c r="Z11" s="5"/>
      <c r="AA11" s="5"/>
    </row>
    <row r="12" spans="1:27" x14ac:dyDescent="0.45">
      <c r="A12" s="1" t="s">
        <v>18</v>
      </c>
      <c r="C12" s="13">
        <v>500000</v>
      </c>
      <c r="D12" s="13"/>
      <c r="E12" s="13">
        <v>35512925399</v>
      </c>
      <c r="F12" s="13"/>
      <c r="G12" s="13">
        <v>30298644000</v>
      </c>
      <c r="H12" s="13"/>
      <c r="I12" s="13">
        <v>0</v>
      </c>
      <c r="J12" s="13"/>
      <c r="K12" s="13">
        <v>0</v>
      </c>
      <c r="L12" s="13"/>
      <c r="M12" s="13">
        <v>-500000</v>
      </c>
      <c r="N12" s="13"/>
      <c r="O12" s="13">
        <v>30288703525</v>
      </c>
      <c r="P12" s="10"/>
      <c r="Q12" s="13">
        <v>0</v>
      </c>
      <c r="R12" s="13"/>
      <c r="S12" s="13">
        <v>0</v>
      </c>
      <c r="T12" s="13"/>
      <c r="U12" s="13">
        <v>0</v>
      </c>
      <c r="V12" s="13"/>
      <c r="W12" s="13">
        <v>0</v>
      </c>
      <c r="Y12" s="7">
        <v>0</v>
      </c>
      <c r="Z12" s="5"/>
      <c r="AA12" s="5"/>
    </row>
    <row r="13" spans="1:27" x14ac:dyDescent="0.45">
      <c r="A13" s="1" t="s">
        <v>19</v>
      </c>
      <c r="C13" s="13">
        <v>400000</v>
      </c>
      <c r="D13" s="13"/>
      <c r="E13" s="13">
        <v>34740714535</v>
      </c>
      <c r="F13" s="13"/>
      <c r="G13" s="13">
        <v>33809628600</v>
      </c>
      <c r="H13" s="13"/>
      <c r="I13" s="13">
        <v>0</v>
      </c>
      <c r="J13" s="13"/>
      <c r="K13" s="13">
        <v>0</v>
      </c>
      <c r="L13" s="13"/>
      <c r="M13" s="13">
        <v>-400000</v>
      </c>
      <c r="N13" s="13"/>
      <c r="O13" s="13">
        <v>35252843590</v>
      </c>
      <c r="P13" s="10"/>
      <c r="Q13" s="13">
        <v>0</v>
      </c>
      <c r="R13" s="13"/>
      <c r="S13" s="13">
        <v>0</v>
      </c>
      <c r="T13" s="13"/>
      <c r="U13" s="13">
        <v>0</v>
      </c>
      <c r="V13" s="13"/>
      <c r="W13" s="13">
        <v>0</v>
      </c>
      <c r="Y13" s="7">
        <v>0</v>
      </c>
      <c r="Z13" s="5"/>
      <c r="AA13" s="5"/>
    </row>
    <row r="14" spans="1:27" x14ac:dyDescent="0.45">
      <c r="A14" s="1" t="s">
        <v>20</v>
      </c>
      <c r="C14" s="13">
        <v>2300000</v>
      </c>
      <c r="D14" s="13"/>
      <c r="E14" s="13">
        <v>16932355831</v>
      </c>
      <c r="F14" s="13"/>
      <c r="G14" s="13">
        <v>16484331150</v>
      </c>
      <c r="H14" s="13"/>
      <c r="I14" s="13">
        <v>0</v>
      </c>
      <c r="J14" s="13"/>
      <c r="K14" s="13">
        <v>0</v>
      </c>
      <c r="L14" s="13"/>
      <c r="M14" s="13">
        <v>-2300000</v>
      </c>
      <c r="N14" s="13"/>
      <c r="O14" s="13">
        <v>15735309840</v>
      </c>
      <c r="P14" s="10"/>
      <c r="Q14" s="13">
        <v>0</v>
      </c>
      <c r="R14" s="13"/>
      <c r="S14" s="13">
        <v>0</v>
      </c>
      <c r="T14" s="13"/>
      <c r="U14" s="13">
        <v>0</v>
      </c>
      <c r="V14" s="13"/>
      <c r="W14" s="13">
        <v>0</v>
      </c>
      <c r="Y14" s="7">
        <v>0</v>
      </c>
      <c r="Z14" s="5"/>
      <c r="AA14" s="5"/>
    </row>
    <row r="15" spans="1:27" x14ac:dyDescent="0.45">
      <c r="A15" s="1" t="s">
        <v>21</v>
      </c>
      <c r="C15" s="13">
        <v>600000</v>
      </c>
      <c r="D15" s="13"/>
      <c r="E15" s="13">
        <v>10799397163</v>
      </c>
      <c r="F15" s="13"/>
      <c r="G15" s="13">
        <v>6739659000</v>
      </c>
      <c r="H15" s="13"/>
      <c r="I15" s="13">
        <v>0</v>
      </c>
      <c r="J15" s="13"/>
      <c r="K15" s="13">
        <v>0</v>
      </c>
      <c r="L15" s="13"/>
      <c r="M15" s="13">
        <v>-600000</v>
      </c>
      <c r="N15" s="13"/>
      <c r="O15" s="13">
        <v>5665525866</v>
      </c>
      <c r="P15" s="10"/>
      <c r="Q15" s="13">
        <v>0</v>
      </c>
      <c r="R15" s="13"/>
      <c r="S15" s="13">
        <v>0</v>
      </c>
      <c r="T15" s="13"/>
      <c r="U15" s="13">
        <v>0</v>
      </c>
      <c r="V15" s="13"/>
      <c r="W15" s="13">
        <v>0</v>
      </c>
      <c r="Y15" s="7">
        <v>0</v>
      </c>
      <c r="Z15" s="5"/>
      <c r="AA15" s="5"/>
    </row>
    <row r="16" spans="1:27" x14ac:dyDescent="0.45">
      <c r="A16" s="1" t="s">
        <v>22</v>
      </c>
      <c r="C16" s="13">
        <v>2929830</v>
      </c>
      <c r="D16" s="13"/>
      <c r="E16" s="13">
        <v>12580690020</v>
      </c>
      <c r="F16" s="13"/>
      <c r="G16" s="13">
        <v>31220901323.279999</v>
      </c>
      <c r="H16" s="13"/>
      <c r="I16" s="13">
        <v>0</v>
      </c>
      <c r="J16" s="13"/>
      <c r="K16" s="13">
        <v>0</v>
      </c>
      <c r="L16" s="13"/>
      <c r="M16" s="13">
        <v>0</v>
      </c>
      <c r="N16" s="13"/>
      <c r="O16" s="13">
        <v>0</v>
      </c>
      <c r="P16" s="10"/>
      <c r="Q16" s="13">
        <v>2929830</v>
      </c>
      <c r="R16" s="13"/>
      <c r="S16" s="13">
        <v>8000</v>
      </c>
      <c r="T16" s="13"/>
      <c r="U16" s="13">
        <v>12580690020</v>
      </c>
      <c r="V16" s="13"/>
      <c r="W16" s="13">
        <v>23299180092</v>
      </c>
      <c r="Y16" s="6">
        <v>2.2000000000000001E-3</v>
      </c>
      <c r="Z16" s="5"/>
      <c r="AA16" s="5"/>
    </row>
    <row r="17" spans="1:27" x14ac:dyDescent="0.45">
      <c r="A17" s="1" t="s">
        <v>23</v>
      </c>
      <c r="C17" s="13">
        <v>75187</v>
      </c>
      <c r="D17" s="13"/>
      <c r="E17" s="13">
        <v>1409756250</v>
      </c>
      <c r="F17" s="13"/>
      <c r="G17" s="13">
        <v>1348751495.6180999</v>
      </c>
      <c r="H17" s="13"/>
      <c r="I17" s="13">
        <v>0</v>
      </c>
      <c r="J17" s="13"/>
      <c r="K17" s="13">
        <v>0</v>
      </c>
      <c r="L17" s="13"/>
      <c r="M17" s="13">
        <v>-75187</v>
      </c>
      <c r="N17" s="13"/>
      <c r="O17" s="13">
        <v>828228707</v>
      </c>
      <c r="P17" s="10"/>
      <c r="Q17" s="13">
        <v>0</v>
      </c>
      <c r="R17" s="13"/>
      <c r="S17" s="13">
        <v>0</v>
      </c>
      <c r="T17" s="13"/>
      <c r="U17" s="13">
        <v>0</v>
      </c>
      <c r="V17" s="13"/>
      <c r="W17" s="13">
        <v>0</v>
      </c>
      <c r="Y17" s="7">
        <v>0</v>
      </c>
      <c r="Z17" s="5"/>
      <c r="AA17" s="5"/>
    </row>
    <row r="18" spans="1:27" x14ac:dyDescent="0.45">
      <c r="A18" s="1" t="s">
        <v>24</v>
      </c>
      <c r="C18" s="13">
        <v>500000</v>
      </c>
      <c r="D18" s="13"/>
      <c r="E18" s="13">
        <v>9875706925</v>
      </c>
      <c r="F18" s="13"/>
      <c r="G18" s="13">
        <v>9466338150</v>
      </c>
      <c r="H18" s="13"/>
      <c r="I18" s="13">
        <v>0</v>
      </c>
      <c r="J18" s="13"/>
      <c r="K18" s="13">
        <v>0</v>
      </c>
      <c r="L18" s="13"/>
      <c r="M18" s="13">
        <v>-43883</v>
      </c>
      <c r="N18" s="13"/>
      <c r="O18" s="13">
        <v>740699818</v>
      </c>
      <c r="P18" s="10"/>
      <c r="Q18" s="13">
        <v>456117</v>
      </c>
      <c r="R18" s="13"/>
      <c r="S18" s="13">
        <v>16770</v>
      </c>
      <c r="T18" s="13"/>
      <c r="U18" s="13">
        <v>9008955631</v>
      </c>
      <c r="V18" s="13"/>
      <c r="W18" s="13">
        <v>7603570051.5644999</v>
      </c>
      <c r="Y18" s="6">
        <v>6.9999999999999999E-4</v>
      </c>
      <c r="Z18" s="5"/>
      <c r="AA18" s="5"/>
    </row>
    <row r="19" spans="1:27" x14ac:dyDescent="0.45">
      <c r="A19" s="1" t="s">
        <v>25</v>
      </c>
      <c r="C19" s="13">
        <v>1294</v>
      </c>
      <c r="D19" s="13"/>
      <c r="E19" s="13">
        <v>51547962</v>
      </c>
      <c r="F19" s="13"/>
      <c r="G19" s="13">
        <v>74421499.599900007</v>
      </c>
      <c r="H19" s="13"/>
      <c r="I19" s="13">
        <v>0</v>
      </c>
      <c r="J19" s="13"/>
      <c r="K19" s="13">
        <v>0</v>
      </c>
      <c r="L19" s="13"/>
      <c r="M19" s="13">
        <v>0</v>
      </c>
      <c r="N19" s="13"/>
      <c r="O19" s="13">
        <v>0</v>
      </c>
      <c r="P19" s="10"/>
      <c r="Q19" s="13">
        <v>1294</v>
      </c>
      <c r="R19" s="13"/>
      <c r="S19" s="13">
        <v>54030</v>
      </c>
      <c r="T19" s="13"/>
      <c r="U19" s="13">
        <v>51547962</v>
      </c>
      <c r="V19" s="13"/>
      <c r="W19" s="13">
        <v>69498826.820999995</v>
      </c>
      <c r="Y19" s="7">
        <v>0</v>
      </c>
      <c r="Z19" s="5"/>
      <c r="AA19" s="5"/>
    </row>
    <row r="20" spans="1:27" x14ac:dyDescent="0.45">
      <c r="A20" s="1" t="s">
        <v>26</v>
      </c>
      <c r="C20" s="13">
        <v>1700000</v>
      </c>
      <c r="D20" s="13"/>
      <c r="E20" s="13">
        <v>19828189450</v>
      </c>
      <c r="F20" s="13"/>
      <c r="G20" s="13">
        <v>13806360450</v>
      </c>
      <c r="H20" s="13"/>
      <c r="I20" s="13">
        <v>0</v>
      </c>
      <c r="J20" s="13"/>
      <c r="K20" s="13">
        <v>0</v>
      </c>
      <c r="L20" s="13"/>
      <c r="M20" s="13">
        <v>-1700000</v>
      </c>
      <c r="N20" s="13"/>
      <c r="O20" s="13">
        <v>11862992785</v>
      </c>
      <c r="P20" s="10"/>
      <c r="Q20" s="13">
        <v>0</v>
      </c>
      <c r="R20" s="13"/>
      <c r="S20" s="13">
        <v>0</v>
      </c>
      <c r="T20" s="13"/>
      <c r="U20" s="13">
        <v>0</v>
      </c>
      <c r="V20" s="13"/>
      <c r="W20" s="13">
        <v>0</v>
      </c>
      <c r="Y20" s="7">
        <v>0</v>
      </c>
      <c r="Z20" s="5"/>
      <c r="AA20" s="5"/>
    </row>
    <row r="21" spans="1:27" x14ac:dyDescent="0.45">
      <c r="A21" s="1" t="s">
        <v>27</v>
      </c>
      <c r="C21" s="13">
        <v>1071084</v>
      </c>
      <c r="D21" s="13"/>
      <c r="E21" s="13">
        <v>23028234509</v>
      </c>
      <c r="F21" s="13"/>
      <c r="G21" s="13">
        <v>22955170242.312</v>
      </c>
      <c r="H21" s="13"/>
      <c r="I21" s="13">
        <v>2356385</v>
      </c>
      <c r="J21" s="13"/>
      <c r="K21" s="13">
        <v>0</v>
      </c>
      <c r="L21" s="13"/>
      <c r="M21" s="13">
        <v>0</v>
      </c>
      <c r="N21" s="13"/>
      <c r="O21" s="13">
        <v>0</v>
      </c>
      <c r="P21" s="10"/>
      <c r="Q21" s="13">
        <v>3427469</v>
      </c>
      <c r="R21" s="13"/>
      <c r="S21" s="13">
        <v>6737</v>
      </c>
      <c r="T21" s="13"/>
      <c r="U21" s="13">
        <v>23028234509</v>
      </c>
      <c r="V21" s="13"/>
      <c r="W21" s="13">
        <v>22953468044.014599</v>
      </c>
      <c r="Y21" s="6">
        <v>2.2000000000000001E-3</v>
      </c>
      <c r="Z21" s="5"/>
      <c r="AA21" s="5"/>
    </row>
    <row r="22" spans="1:27" x14ac:dyDescent="0.45">
      <c r="A22" s="1" t="s">
        <v>28</v>
      </c>
      <c r="C22" s="13">
        <v>1389403</v>
      </c>
      <c r="D22" s="13"/>
      <c r="E22" s="13">
        <v>8155184786</v>
      </c>
      <c r="F22" s="13"/>
      <c r="G22" s="13">
        <v>16186914531.198</v>
      </c>
      <c r="H22" s="13"/>
      <c r="I22" s="13">
        <v>0</v>
      </c>
      <c r="J22" s="13"/>
      <c r="K22" s="13">
        <v>0</v>
      </c>
      <c r="L22" s="13"/>
      <c r="M22" s="13">
        <v>0</v>
      </c>
      <c r="N22" s="13"/>
      <c r="O22" s="13">
        <v>0</v>
      </c>
      <c r="P22" s="10"/>
      <c r="Q22" s="13">
        <v>1389403</v>
      </c>
      <c r="R22" s="13"/>
      <c r="S22" s="13">
        <v>8930</v>
      </c>
      <c r="T22" s="13"/>
      <c r="U22" s="13">
        <f>8155184786-1286</f>
        <v>8155183500</v>
      </c>
      <c r="V22" s="13"/>
      <c r="W22" s="13">
        <f>12333544945.6995-1288</f>
        <v>12333543657.699499</v>
      </c>
      <c r="Y22" s="6">
        <v>1.1999999999999999E-3</v>
      </c>
      <c r="Z22" s="5"/>
      <c r="AA22" s="5"/>
    </row>
    <row r="23" spans="1:27" x14ac:dyDescent="0.45">
      <c r="A23" s="1" t="s">
        <v>29</v>
      </c>
      <c r="C23" s="13">
        <v>1500000</v>
      </c>
      <c r="D23" s="13"/>
      <c r="E23" s="13">
        <v>20708694474</v>
      </c>
      <c r="F23" s="13"/>
      <c r="G23" s="13">
        <v>15477358500</v>
      </c>
      <c r="H23" s="13"/>
      <c r="I23" s="13">
        <v>0</v>
      </c>
      <c r="J23" s="13"/>
      <c r="K23" s="13">
        <v>0</v>
      </c>
      <c r="L23" s="13"/>
      <c r="M23" s="13">
        <v>-1500000</v>
      </c>
      <c r="N23" s="13"/>
      <c r="O23" s="13">
        <v>14814079901</v>
      </c>
      <c r="P23" s="10"/>
      <c r="Q23" s="13">
        <v>0</v>
      </c>
      <c r="R23" s="13"/>
      <c r="S23" s="13">
        <v>0</v>
      </c>
      <c r="T23" s="13"/>
      <c r="U23" s="13">
        <v>0</v>
      </c>
      <c r="V23" s="13"/>
      <c r="W23" s="13">
        <v>0</v>
      </c>
      <c r="Y23" s="7">
        <v>0</v>
      </c>
      <c r="Z23" s="5"/>
      <c r="AA23" s="5"/>
    </row>
    <row r="24" spans="1:27" x14ac:dyDescent="0.45">
      <c r="A24" s="1" t="s">
        <v>30</v>
      </c>
      <c r="C24" s="13">
        <v>1500000</v>
      </c>
      <c r="D24" s="13"/>
      <c r="E24" s="13">
        <v>25536897859</v>
      </c>
      <c r="F24" s="13"/>
      <c r="G24" s="13">
        <v>13688068500</v>
      </c>
      <c r="H24" s="13"/>
      <c r="I24" s="13">
        <v>0</v>
      </c>
      <c r="J24" s="13"/>
      <c r="K24" s="13">
        <v>0</v>
      </c>
      <c r="L24" s="13"/>
      <c r="M24" s="13">
        <v>-1500000</v>
      </c>
      <c r="N24" s="13"/>
      <c r="O24" s="13">
        <v>12502628489</v>
      </c>
      <c r="P24" s="10"/>
      <c r="Q24" s="13">
        <v>0</v>
      </c>
      <c r="R24" s="13"/>
      <c r="S24" s="13">
        <v>0</v>
      </c>
      <c r="T24" s="13"/>
      <c r="U24" s="13">
        <v>0</v>
      </c>
      <c r="V24" s="13"/>
      <c r="W24" s="13">
        <v>0</v>
      </c>
      <c r="Y24" s="7">
        <v>0</v>
      </c>
      <c r="Z24" s="5"/>
      <c r="AA24" s="5"/>
    </row>
    <row r="25" spans="1:27" x14ac:dyDescent="0.45">
      <c r="A25" s="1" t="s">
        <v>31</v>
      </c>
      <c r="C25" s="13">
        <v>639000</v>
      </c>
      <c r="D25" s="13"/>
      <c r="E25" s="13">
        <f>10381625171-1286</f>
        <v>10381623885</v>
      </c>
      <c r="F25" s="13"/>
      <c r="G25" s="13">
        <f>10105999384.5-1289</f>
        <v>10105998095.5</v>
      </c>
      <c r="H25" s="13"/>
      <c r="I25" s="13">
        <v>0</v>
      </c>
      <c r="J25" s="13"/>
      <c r="K25" s="13">
        <v>0</v>
      </c>
      <c r="L25" s="13"/>
      <c r="M25" s="13">
        <v>-639000</v>
      </c>
      <c r="N25" s="13"/>
      <c r="O25" s="13">
        <v>10161687569</v>
      </c>
      <c r="P25" s="10"/>
      <c r="Q25" s="13">
        <v>0</v>
      </c>
      <c r="R25" s="13"/>
      <c r="S25" s="13">
        <v>0</v>
      </c>
      <c r="T25" s="13"/>
      <c r="U25" s="13">
        <v>0</v>
      </c>
      <c r="V25" s="13"/>
      <c r="W25" s="13">
        <v>0</v>
      </c>
      <c r="Y25" s="7">
        <v>0</v>
      </c>
      <c r="Z25" s="5"/>
      <c r="AA25" s="5"/>
    </row>
    <row r="26" spans="1:27" ht="19.5" thickBot="1" x14ac:dyDescent="0.5">
      <c r="A26" s="1" t="s">
        <v>203</v>
      </c>
      <c r="C26" s="10"/>
      <c r="D26" s="10"/>
      <c r="E26" s="11">
        <f>SUM(E9:E25)</f>
        <v>276002158741</v>
      </c>
      <c r="F26" s="10"/>
      <c r="G26" s="11">
        <f>SUM(G9:G25)</f>
        <v>253880501277.50803</v>
      </c>
      <c r="H26" s="10"/>
      <c r="I26" s="10"/>
      <c r="J26" s="10"/>
      <c r="K26" s="14">
        <f>SUM(K9:K25)</f>
        <v>0</v>
      </c>
      <c r="L26" s="10"/>
      <c r="M26" s="10"/>
      <c r="N26" s="10"/>
      <c r="O26" s="11">
        <f>SUM(O9:O25)</f>
        <v>164425827066</v>
      </c>
      <c r="P26" s="10"/>
      <c r="Q26" s="12"/>
      <c r="R26" s="10"/>
      <c r="S26" s="12"/>
      <c r="T26" s="10"/>
      <c r="U26" s="11">
        <f>SUM(U9:U25)</f>
        <v>62263600641</v>
      </c>
      <c r="V26" s="10"/>
      <c r="W26" s="11">
        <f>SUM(W9:W25)</f>
        <v>72102883002.099594</v>
      </c>
      <c r="Y26" s="5"/>
      <c r="Z26" s="5"/>
      <c r="AA26" s="5"/>
    </row>
    <row r="27" spans="1:27" ht="19.5" thickTop="1" x14ac:dyDescent="0.45">
      <c r="E27" s="2"/>
      <c r="G27" s="2"/>
      <c r="U27" s="2"/>
      <c r="W27" s="2"/>
    </row>
    <row r="28" spans="1:27" x14ac:dyDescent="0.45">
      <c r="E28" s="2"/>
      <c r="G28" s="2"/>
      <c r="S28" s="2"/>
      <c r="U28" s="2"/>
      <c r="W28" s="38"/>
      <c r="Y28" s="2"/>
    </row>
    <row r="29" spans="1:27" x14ac:dyDescent="0.45">
      <c r="G29" s="2"/>
      <c r="S29" s="2"/>
      <c r="Y29" s="2"/>
    </row>
    <row r="30" spans="1:27" x14ac:dyDescent="0.45">
      <c r="G30" s="2"/>
      <c r="S30" s="2"/>
      <c r="Y30" s="2"/>
    </row>
    <row r="31" spans="1:27" x14ac:dyDescent="0.45">
      <c r="G31" s="2"/>
      <c r="S31" s="2"/>
      <c r="Y31" s="2"/>
    </row>
    <row r="32" spans="1:27" x14ac:dyDescent="0.45">
      <c r="G32" s="2"/>
      <c r="Y32" s="2"/>
    </row>
  </sheetData>
  <mergeCells count="23">
    <mergeCell ref="A2:Y2"/>
    <mergeCell ref="A3:Y3"/>
    <mergeCell ref="A4:Y4"/>
    <mergeCell ref="F7:F8"/>
    <mergeCell ref="V7:V8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scale="37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37"/>
  <sheetViews>
    <sheetView rightToLeft="1" topLeftCell="A12" zoomScale="85" zoomScaleNormal="85" workbookViewId="0">
      <selection activeCell="O24" sqref="O24:O25"/>
    </sheetView>
  </sheetViews>
  <sheetFormatPr defaultRowHeight="18.75" x14ac:dyDescent="0.45"/>
  <cols>
    <col min="1" max="1" width="27.42578125" style="1" bestFit="1" customWidth="1"/>
    <col min="2" max="2" width="1" style="1" customWidth="1"/>
    <col min="3" max="3" width="17.28515625" style="1" bestFit="1" customWidth="1"/>
    <col min="4" max="4" width="1" style="1" customWidth="1"/>
    <col min="5" max="5" width="18.425781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4.5703125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17.285156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17.28515625" style="1" bestFit="1" customWidth="1"/>
    <col min="20" max="20" width="1" style="1" customWidth="1"/>
    <col min="21" max="21" width="20.42578125" style="1" bestFit="1" customWidth="1"/>
    <col min="22" max="22" width="1" style="1" customWidth="1"/>
    <col min="23" max="23" width="9.140625" style="1" customWidth="1"/>
    <col min="24" max="16384" width="9.140625" style="1"/>
  </cols>
  <sheetData>
    <row r="1" spans="1:21" s="3" customFormat="1" ht="22.5" x14ac:dyDescent="0.55000000000000004"/>
    <row r="2" spans="1:21" s="3" customFormat="1" ht="24" x14ac:dyDescent="0.55000000000000004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spans="1:21" s="3" customFormat="1" ht="24" x14ac:dyDescent="0.55000000000000004">
      <c r="A3" s="43" t="s">
        <v>150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</row>
    <row r="4" spans="1:21" s="3" customFormat="1" ht="24" x14ac:dyDescent="0.55000000000000004">
      <c r="A4" s="43" t="s">
        <v>2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</row>
    <row r="5" spans="1:21" s="3" customFormat="1" ht="22.5" x14ac:dyDescent="0.55000000000000004"/>
    <row r="6" spans="1:21" s="3" customFormat="1" ht="24" x14ac:dyDescent="0.55000000000000004">
      <c r="A6" s="40" t="s">
        <v>3</v>
      </c>
      <c r="C6" s="39" t="s">
        <v>152</v>
      </c>
      <c r="D6" s="39" t="s">
        <v>152</v>
      </c>
      <c r="E6" s="39" t="s">
        <v>152</v>
      </c>
      <c r="F6" s="39" t="s">
        <v>152</v>
      </c>
      <c r="G6" s="39" t="s">
        <v>152</v>
      </c>
      <c r="H6" s="39" t="s">
        <v>152</v>
      </c>
      <c r="I6" s="39" t="s">
        <v>152</v>
      </c>
      <c r="J6" s="39" t="s">
        <v>152</v>
      </c>
      <c r="K6" s="39" t="s">
        <v>152</v>
      </c>
      <c r="M6" s="39" t="s">
        <v>153</v>
      </c>
      <c r="N6" s="39" t="s">
        <v>153</v>
      </c>
      <c r="O6" s="39" t="s">
        <v>153</v>
      </c>
      <c r="P6" s="39" t="s">
        <v>153</v>
      </c>
      <c r="Q6" s="39" t="s">
        <v>153</v>
      </c>
      <c r="R6" s="39" t="s">
        <v>153</v>
      </c>
      <c r="S6" s="39" t="s">
        <v>153</v>
      </c>
      <c r="T6" s="39" t="s">
        <v>153</v>
      </c>
      <c r="U6" s="39" t="s">
        <v>153</v>
      </c>
    </row>
    <row r="7" spans="1:21" s="3" customFormat="1" ht="24" x14ac:dyDescent="0.55000000000000004">
      <c r="A7" s="42" t="s">
        <v>3</v>
      </c>
      <c r="C7" s="39" t="s">
        <v>185</v>
      </c>
      <c r="E7" s="39" t="s">
        <v>186</v>
      </c>
      <c r="G7" s="39" t="s">
        <v>187</v>
      </c>
      <c r="I7" s="39" t="s">
        <v>106</v>
      </c>
      <c r="K7" s="39" t="s">
        <v>188</v>
      </c>
      <c r="M7" s="39" t="s">
        <v>185</v>
      </c>
      <c r="O7" s="39" t="s">
        <v>186</v>
      </c>
      <c r="Q7" s="39" t="s">
        <v>187</v>
      </c>
      <c r="S7" s="39" t="s">
        <v>106</v>
      </c>
      <c r="U7" s="39" t="s">
        <v>188</v>
      </c>
    </row>
    <row r="8" spans="1:21" x14ac:dyDescent="0.45">
      <c r="A8" s="1" t="s">
        <v>29</v>
      </c>
      <c r="C8" s="13">
        <v>0</v>
      </c>
      <c r="D8" s="13"/>
      <c r="E8" s="13">
        <v>1545655689</v>
      </c>
      <c r="F8" s="13"/>
      <c r="G8" s="13">
        <v>-1511002542</v>
      </c>
      <c r="H8" s="13"/>
      <c r="I8" s="13">
        <v>34653147</v>
      </c>
      <c r="K8" s="16">
        <v>2.0000000000000001E-4</v>
      </c>
      <c r="M8" s="13">
        <v>1200000000</v>
      </c>
      <c r="N8" s="13"/>
      <c r="O8" s="13">
        <v>0</v>
      </c>
      <c r="P8" s="13"/>
      <c r="Q8" s="13">
        <v>-1511002542</v>
      </c>
      <c r="R8" s="13"/>
      <c r="S8" s="13">
        <v>-311002542</v>
      </c>
      <c r="U8" s="16">
        <v>-5.0000000000000001E-4</v>
      </c>
    </row>
    <row r="9" spans="1:21" x14ac:dyDescent="0.45">
      <c r="A9" s="1" t="s">
        <v>26</v>
      </c>
      <c r="C9" s="13">
        <v>0</v>
      </c>
      <c r="D9" s="13"/>
      <c r="E9" s="13">
        <v>331560283</v>
      </c>
      <c r="F9" s="13"/>
      <c r="G9" s="13">
        <v>-274370655</v>
      </c>
      <c r="H9" s="13"/>
      <c r="I9" s="13">
        <v>57189628</v>
      </c>
      <c r="K9" s="16">
        <v>2.9999999999999997E-4</v>
      </c>
      <c r="M9" s="13">
        <v>0</v>
      </c>
      <c r="N9" s="13"/>
      <c r="O9" s="13">
        <v>0</v>
      </c>
      <c r="P9" s="13"/>
      <c r="Q9" s="13">
        <v>-274370655</v>
      </c>
      <c r="R9" s="13"/>
      <c r="S9" s="13">
        <v>-274370655</v>
      </c>
      <c r="U9" s="16">
        <v>-5.0000000000000001E-4</v>
      </c>
    </row>
    <row r="10" spans="1:21" x14ac:dyDescent="0.45">
      <c r="A10" s="1" t="s">
        <v>20</v>
      </c>
      <c r="C10" s="13">
        <v>0</v>
      </c>
      <c r="D10" s="13"/>
      <c r="E10" s="13">
        <v>-160250567</v>
      </c>
      <c r="F10" s="13"/>
      <c r="G10" s="13">
        <v>246915604</v>
      </c>
      <c r="H10" s="13"/>
      <c r="I10" s="13">
        <v>86665037</v>
      </c>
      <c r="K10" s="16">
        <v>5.0000000000000001E-4</v>
      </c>
      <c r="M10" s="13">
        <v>0</v>
      </c>
      <c r="N10" s="13"/>
      <c r="O10" s="13">
        <v>0</v>
      </c>
      <c r="P10" s="13"/>
      <c r="Q10" s="13">
        <v>246915604</v>
      </c>
      <c r="R10" s="13"/>
      <c r="S10" s="13">
        <v>246915604</v>
      </c>
      <c r="U10" s="16">
        <v>4.0000000000000002E-4</v>
      </c>
    </row>
    <row r="11" spans="1:21" x14ac:dyDescent="0.45">
      <c r="A11" s="1" t="s">
        <v>18</v>
      </c>
      <c r="C11" s="13">
        <v>0</v>
      </c>
      <c r="D11" s="13"/>
      <c r="E11" s="13">
        <v>1020153948</v>
      </c>
      <c r="F11" s="13"/>
      <c r="G11" s="13">
        <v>-449521413</v>
      </c>
      <c r="H11" s="13"/>
      <c r="I11" s="13">
        <v>570632535</v>
      </c>
      <c r="K11" s="16">
        <v>3.2000000000000002E-3</v>
      </c>
      <c r="M11" s="13">
        <v>0</v>
      </c>
      <c r="N11" s="13"/>
      <c r="O11" s="13">
        <v>0</v>
      </c>
      <c r="P11" s="13"/>
      <c r="Q11" s="13">
        <v>-449521413</v>
      </c>
      <c r="R11" s="13"/>
      <c r="S11" s="13">
        <v>-449521413</v>
      </c>
      <c r="U11" s="16">
        <v>-8.0000000000000004E-4</v>
      </c>
    </row>
    <row r="12" spans="1:21" x14ac:dyDescent="0.45">
      <c r="A12" s="1" t="s">
        <v>30</v>
      </c>
      <c r="C12" s="13">
        <v>0</v>
      </c>
      <c r="D12" s="13"/>
      <c r="E12" s="13">
        <v>267775273</v>
      </c>
      <c r="F12" s="13"/>
      <c r="G12" s="13">
        <v>-375343699</v>
      </c>
      <c r="H12" s="13"/>
      <c r="I12" s="13">
        <v>-107568426</v>
      </c>
      <c r="K12" s="16">
        <v>-5.9999999999999995E-4</v>
      </c>
      <c r="M12" s="13">
        <v>0</v>
      </c>
      <c r="N12" s="13"/>
      <c r="O12" s="13">
        <v>0</v>
      </c>
      <c r="P12" s="13"/>
      <c r="Q12" s="13">
        <v>-763283605</v>
      </c>
      <c r="R12" s="13"/>
      <c r="S12" s="13">
        <v>-763283605</v>
      </c>
      <c r="U12" s="16">
        <v>-1.2999999999999999E-3</v>
      </c>
    </row>
    <row r="13" spans="1:21" x14ac:dyDescent="0.45">
      <c r="A13" s="1" t="s">
        <v>31</v>
      </c>
      <c r="C13" s="13">
        <v>0</v>
      </c>
      <c r="D13" s="13"/>
      <c r="E13" s="13">
        <v>336642419</v>
      </c>
      <c r="F13" s="13"/>
      <c r="G13" s="13">
        <v>212229007</v>
      </c>
      <c r="H13" s="13"/>
      <c r="I13" s="13">
        <v>548871426</v>
      </c>
      <c r="K13" s="16">
        <v>3.0999999999999999E-3</v>
      </c>
      <c r="M13" s="13">
        <v>0</v>
      </c>
      <c r="N13" s="13"/>
      <c r="O13" s="13">
        <v>0</v>
      </c>
      <c r="P13" s="13"/>
      <c r="Q13" s="13">
        <v>212229007</v>
      </c>
      <c r="R13" s="13"/>
      <c r="S13" s="13">
        <v>212229007</v>
      </c>
      <c r="U13" s="16">
        <v>4.0000000000000002E-4</v>
      </c>
    </row>
    <row r="14" spans="1:21" x14ac:dyDescent="0.45">
      <c r="A14" s="1" t="s">
        <v>16</v>
      </c>
      <c r="C14" s="13">
        <v>0</v>
      </c>
      <c r="D14" s="13"/>
      <c r="E14" s="13">
        <v>2415382</v>
      </c>
      <c r="F14" s="13"/>
      <c r="G14" s="13">
        <v>320074586</v>
      </c>
      <c r="H14" s="13"/>
      <c r="I14" s="13">
        <v>322489968</v>
      </c>
      <c r="K14" s="16">
        <v>1.8E-3</v>
      </c>
      <c r="M14" s="13">
        <v>0</v>
      </c>
      <c r="N14" s="13"/>
      <c r="O14" s="13">
        <v>0</v>
      </c>
      <c r="P14" s="13"/>
      <c r="Q14" s="13">
        <v>-535846394</v>
      </c>
      <c r="R14" s="13"/>
      <c r="S14" s="13">
        <v>-535846394</v>
      </c>
      <c r="U14" s="16">
        <v>-8.9999999999999998E-4</v>
      </c>
    </row>
    <row r="15" spans="1:21" x14ac:dyDescent="0.45">
      <c r="A15" s="1" t="s">
        <v>23</v>
      </c>
      <c r="C15" s="13">
        <v>0</v>
      </c>
      <c r="D15" s="13"/>
      <c r="E15" s="13">
        <v>61004755</v>
      </c>
      <c r="F15" s="13"/>
      <c r="G15" s="13">
        <v>-114065085</v>
      </c>
      <c r="H15" s="13"/>
      <c r="I15" s="13">
        <v>-53060330</v>
      </c>
      <c r="K15" s="16">
        <v>-2.9999999999999997E-4</v>
      </c>
      <c r="M15" s="13">
        <v>0</v>
      </c>
      <c r="N15" s="13"/>
      <c r="O15" s="13">
        <v>0</v>
      </c>
      <c r="P15" s="13"/>
      <c r="Q15" s="13">
        <v>-114065085</v>
      </c>
      <c r="R15" s="13"/>
      <c r="S15" s="13">
        <v>-114065085</v>
      </c>
      <c r="U15" s="16">
        <v>-2.0000000000000001E-4</v>
      </c>
    </row>
    <row r="16" spans="1:21" x14ac:dyDescent="0.45">
      <c r="A16" s="1" t="s">
        <v>21</v>
      </c>
      <c r="C16" s="13">
        <v>0</v>
      </c>
      <c r="D16" s="13"/>
      <c r="E16" s="13">
        <v>167210961</v>
      </c>
      <c r="F16" s="13"/>
      <c r="G16" s="13">
        <v>-201396483</v>
      </c>
      <c r="H16" s="13"/>
      <c r="I16" s="13">
        <v>-34185522</v>
      </c>
      <c r="K16" s="16">
        <v>-2.0000000000000001E-4</v>
      </c>
      <c r="M16" s="13">
        <v>0</v>
      </c>
      <c r="N16" s="13"/>
      <c r="O16" s="13">
        <v>0</v>
      </c>
      <c r="P16" s="13"/>
      <c r="Q16" s="13">
        <v>-201396483</v>
      </c>
      <c r="R16" s="13"/>
      <c r="S16" s="13">
        <v>-201396483</v>
      </c>
      <c r="U16" s="16">
        <v>-2.9999999999999997E-4</v>
      </c>
    </row>
    <row r="17" spans="1:21" x14ac:dyDescent="0.45">
      <c r="A17" s="1" t="s">
        <v>15</v>
      </c>
      <c r="C17" s="13">
        <v>0</v>
      </c>
      <c r="D17" s="13"/>
      <c r="E17" s="13">
        <v>-348896467</v>
      </c>
      <c r="F17" s="13"/>
      <c r="G17" s="13">
        <v>133528178</v>
      </c>
      <c r="H17" s="13"/>
      <c r="I17" s="13">
        <v>-215368289</v>
      </c>
      <c r="K17" s="16">
        <v>-1.1999999999999999E-3</v>
      </c>
      <c r="M17" s="13">
        <v>0</v>
      </c>
      <c r="N17" s="13"/>
      <c r="O17" s="13">
        <v>0</v>
      </c>
      <c r="P17" s="13"/>
      <c r="Q17" s="13">
        <v>133528178</v>
      </c>
      <c r="R17" s="13"/>
      <c r="S17" s="13">
        <v>133528178</v>
      </c>
      <c r="U17" s="16">
        <v>2.0000000000000001E-4</v>
      </c>
    </row>
    <row r="18" spans="1:21" x14ac:dyDescent="0.45">
      <c r="A18" s="1" t="s">
        <v>24</v>
      </c>
      <c r="C18" s="13">
        <v>0</v>
      </c>
      <c r="D18" s="13"/>
      <c r="E18" s="13">
        <v>-262441520</v>
      </c>
      <c r="F18" s="13"/>
      <c r="G18" s="13">
        <v>-46365733</v>
      </c>
      <c r="H18" s="13"/>
      <c r="I18" s="13">
        <v>-308807253</v>
      </c>
      <c r="K18" s="16">
        <v>-1.6999999999999999E-3</v>
      </c>
      <c r="M18" s="13">
        <v>0</v>
      </c>
      <c r="N18" s="13"/>
      <c r="O18" s="13">
        <v>-427716184</v>
      </c>
      <c r="P18" s="13"/>
      <c r="Q18" s="13">
        <v>-46365733</v>
      </c>
      <c r="R18" s="13"/>
      <c r="S18" s="13">
        <v>-474081917</v>
      </c>
      <c r="U18" s="16">
        <v>-8.0000000000000004E-4</v>
      </c>
    </row>
    <row r="19" spans="1:21" x14ac:dyDescent="0.45">
      <c r="A19" s="1" t="s">
        <v>19</v>
      </c>
      <c r="C19" s="13">
        <v>0</v>
      </c>
      <c r="D19" s="13"/>
      <c r="E19" s="13">
        <v>471680092</v>
      </c>
      <c r="F19" s="13"/>
      <c r="G19" s="13">
        <v>706791930</v>
      </c>
      <c r="H19" s="13"/>
      <c r="I19" s="13">
        <v>1178472022</v>
      </c>
      <c r="K19" s="16">
        <v>6.6E-3</v>
      </c>
      <c r="M19" s="13">
        <v>0</v>
      </c>
      <c r="N19" s="13"/>
      <c r="O19" s="13">
        <v>0</v>
      </c>
      <c r="P19" s="13"/>
      <c r="Q19" s="13">
        <v>299080109</v>
      </c>
      <c r="R19" s="13"/>
      <c r="S19" s="13">
        <v>299080109</v>
      </c>
      <c r="U19" s="16">
        <v>5.0000000000000001E-4</v>
      </c>
    </row>
    <row r="20" spans="1:21" x14ac:dyDescent="0.45">
      <c r="A20" s="1" t="s">
        <v>172</v>
      </c>
      <c r="C20" s="13">
        <v>0</v>
      </c>
      <c r="D20" s="13"/>
      <c r="E20" s="13">
        <v>0</v>
      </c>
      <c r="F20" s="13"/>
      <c r="G20" s="13">
        <v>0</v>
      </c>
      <c r="H20" s="13"/>
      <c r="I20" s="13">
        <v>0</v>
      </c>
      <c r="K20" s="17">
        <v>0</v>
      </c>
      <c r="M20" s="13">
        <v>0</v>
      </c>
      <c r="N20" s="13"/>
      <c r="O20" s="13">
        <v>0</v>
      </c>
      <c r="P20" s="13"/>
      <c r="Q20" s="13">
        <v>12734982</v>
      </c>
      <c r="R20" s="13"/>
      <c r="S20" s="13">
        <v>12734982</v>
      </c>
      <c r="U20" s="34">
        <v>0</v>
      </c>
    </row>
    <row r="21" spans="1:21" x14ac:dyDescent="0.45">
      <c r="A21" s="1" t="s">
        <v>173</v>
      </c>
      <c r="C21" s="13">
        <v>0</v>
      </c>
      <c r="D21" s="13"/>
      <c r="E21" s="13">
        <v>0</v>
      </c>
      <c r="F21" s="13"/>
      <c r="G21" s="13">
        <v>0</v>
      </c>
      <c r="H21" s="13"/>
      <c r="I21" s="13">
        <v>0</v>
      </c>
      <c r="K21" s="17">
        <v>0</v>
      </c>
      <c r="M21" s="13">
        <v>0</v>
      </c>
      <c r="N21" s="13"/>
      <c r="O21" s="13">
        <v>0</v>
      </c>
      <c r="P21" s="13"/>
      <c r="Q21" s="13">
        <v>-53691731</v>
      </c>
      <c r="R21" s="13"/>
      <c r="S21" s="13">
        <v>-53691731</v>
      </c>
      <c r="U21" s="16">
        <v>-1E-4</v>
      </c>
    </row>
    <row r="22" spans="1:21" x14ac:dyDescent="0.45">
      <c r="A22" s="1" t="s">
        <v>28</v>
      </c>
      <c r="C22" s="13">
        <v>0</v>
      </c>
      <c r="D22" s="13"/>
      <c r="E22" s="13">
        <v>-102826156</v>
      </c>
      <c r="F22" s="13"/>
      <c r="G22" s="13">
        <v>0</v>
      </c>
      <c r="H22" s="13"/>
      <c r="I22" s="13">
        <v>-102826156</v>
      </c>
      <c r="K22" s="16">
        <v>-5.9999999999999995E-4</v>
      </c>
      <c r="M22" s="13">
        <v>0</v>
      </c>
      <c r="N22" s="13"/>
      <c r="O22" s="13">
        <v>-500411894</v>
      </c>
      <c r="P22" s="13"/>
      <c r="Q22" s="13">
        <v>-1403510035</v>
      </c>
      <c r="R22" s="13"/>
      <c r="S22" s="13">
        <v>-1903921929</v>
      </c>
      <c r="U22" s="16">
        <v>-3.3E-3</v>
      </c>
    </row>
    <row r="23" spans="1:21" x14ac:dyDescent="0.45">
      <c r="A23" s="1" t="s">
        <v>174</v>
      </c>
      <c r="C23" s="13">
        <v>0</v>
      </c>
      <c r="D23" s="13"/>
      <c r="E23" s="13">
        <v>0</v>
      </c>
      <c r="F23" s="13"/>
      <c r="G23" s="13">
        <v>0</v>
      </c>
      <c r="H23" s="13"/>
      <c r="I23" s="13">
        <v>0</v>
      </c>
      <c r="K23" s="17">
        <v>0</v>
      </c>
      <c r="M23" s="13">
        <v>0</v>
      </c>
      <c r="N23" s="13"/>
      <c r="O23" s="13">
        <v>0</v>
      </c>
      <c r="P23" s="13"/>
      <c r="Q23" s="13">
        <v>62910504</v>
      </c>
      <c r="R23" s="13"/>
      <c r="S23" s="13">
        <v>62910504</v>
      </c>
      <c r="U23" s="16">
        <v>1E-4</v>
      </c>
    </row>
    <row r="24" spans="1:21" x14ac:dyDescent="0.45">
      <c r="A24" s="1" t="s">
        <v>175</v>
      </c>
      <c r="C24" s="13">
        <v>0</v>
      </c>
      <c r="D24" s="13"/>
      <c r="E24" s="13">
        <v>0</v>
      </c>
      <c r="F24" s="13"/>
      <c r="G24" s="13">
        <v>0</v>
      </c>
      <c r="H24" s="13"/>
      <c r="I24" s="13">
        <v>0</v>
      </c>
      <c r="K24" s="17">
        <v>0</v>
      </c>
      <c r="M24" s="13">
        <v>0</v>
      </c>
      <c r="N24" s="13"/>
      <c r="O24" s="13">
        <v>0</v>
      </c>
      <c r="P24" s="13"/>
      <c r="Q24" s="13">
        <v>73465210</v>
      </c>
      <c r="R24" s="13"/>
      <c r="S24" s="13">
        <v>73465210</v>
      </c>
      <c r="U24" s="16">
        <v>1E-4</v>
      </c>
    </row>
    <row r="25" spans="1:21" x14ac:dyDescent="0.45">
      <c r="A25" s="1" t="s">
        <v>176</v>
      </c>
      <c r="C25" s="13">
        <v>0</v>
      </c>
      <c r="D25" s="13"/>
      <c r="E25" s="13">
        <v>0</v>
      </c>
      <c r="F25" s="13"/>
      <c r="G25" s="13">
        <v>0</v>
      </c>
      <c r="H25" s="13"/>
      <c r="I25" s="13">
        <v>0</v>
      </c>
      <c r="K25" s="17">
        <v>0</v>
      </c>
      <c r="M25" s="13">
        <v>0</v>
      </c>
      <c r="N25" s="13"/>
      <c r="O25" s="13">
        <v>0</v>
      </c>
      <c r="P25" s="13"/>
      <c r="Q25" s="13">
        <v>-379698819</v>
      </c>
      <c r="R25" s="13"/>
      <c r="S25" s="13">
        <v>-379698819</v>
      </c>
      <c r="U25" s="16">
        <v>-5.9999999999999995E-4</v>
      </c>
    </row>
    <row r="26" spans="1:21" x14ac:dyDescent="0.45">
      <c r="A26" s="1" t="s">
        <v>177</v>
      </c>
      <c r="C26" s="13">
        <v>0</v>
      </c>
      <c r="D26" s="13"/>
      <c r="E26" s="13">
        <v>0</v>
      </c>
      <c r="F26" s="13"/>
      <c r="G26" s="13">
        <v>0</v>
      </c>
      <c r="H26" s="13"/>
      <c r="I26" s="13">
        <v>0</v>
      </c>
      <c r="K26" s="17">
        <v>0</v>
      </c>
      <c r="M26" s="13">
        <v>0</v>
      </c>
      <c r="N26" s="13"/>
      <c r="O26" s="13">
        <v>0</v>
      </c>
      <c r="P26" s="13"/>
      <c r="Q26" s="13">
        <v>1444397769</v>
      </c>
      <c r="R26" s="13"/>
      <c r="S26" s="13">
        <v>1444397769</v>
      </c>
      <c r="U26" s="16">
        <v>2.5000000000000001E-3</v>
      </c>
    </row>
    <row r="27" spans="1:21" x14ac:dyDescent="0.45">
      <c r="A27" s="1" t="s">
        <v>178</v>
      </c>
      <c r="C27" s="13">
        <v>0</v>
      </c>
      <c r="D27" s="13"/>
      <c r="E27" s="13">
        <v>0</v>
      </c>
      <c r="F27" s="13"/>
      <c r="G27" s="13">
        <v>0</v>
      </c>
      <c r="H27" s="13"/>
      <c r="I27" s="13">
        <v>0</v>
      </c>
      <c r="K27" s="17">
        <v>0</v>
      </c>
      <c r="M27" s="13">
        <v>0</v>
      </c>
      <c r="N27" s="13"/>
      <c r="O27" s="13">
        <v>0</v>
      </c>
      <c r="P27" s="13"/>
      <c r="Q27" s="13">
        <v>-517711617</v>
      </c>
      <c r="R27" s="13"/>
      <c r="S27" s="13">
        <v>-517711617</v>
      </c>
      <c r="U27" s="16">
        <v>-8.9999999999999998E-4</v>
      </c>
    </row>
    <row r="28" spans="1:21" x14ac:dyDescent="0.45">
      <c r="A28" s="1" t="s">
        <v>179</v>
      </c>
      <c r="C28" s="13">
        <v>0</v>
      </c>
      <c r="D28" s="13"/>
      <c r="E28" s="13">
        <v>0</v>
      </c>
      <c r="F28" s="13"/>
      <c r="G28" s="13">
        <v>0</v>
      </c>
      <c r="H28" s="13"/>
      <c r="I28" s="13">
        <v>0</v>
      </c>
      <c r="K28" s="17">
        <v>0</v>
      </c>
      <c r="M28" s="13">
        <v>0</v>
      </c>
      <c r="N28" s="13"/>
      <c r="O28" s="13">
        <v>0</v>
      </c>
      <c r="P28" s="13"/>
      <c r="Q28" s="13">
        <v>-163937615</v>
      </c>
      <c r="R28" s="13"/>
      <c r="S28" s="13">
        <v>-163937615</v>
      </c>
      <c r="U28" s="16">
        <v>-2.9999999999999997E-4</v>
      </c>
    </row>
    <row r="29" spans="1:21" x14ac:dyDescent="0.45">
      <c r="A29" s="1" t="s">
        <v>180</v>
      </c>
      <c r="C29" s="13">
        <v>0</v>
      </c>
      <c r="D29" s="13"/>
      <c r="E29" s="13">
        <v>0</v>
      </c>
      <c r="F29" s="13"/>
      <c r="G29" s="13">
        <v>0</v>
      </c>
      <c r="H29" s="13"/>
      <c r="I29" s="13">
        <v>0</v>
      </c>
      <c r="K29" s="17">
        <v>0</v>
      </c>
      <c r="M29" s="13">
        <v>0</v>
      </c>
      <c r="N29" s="13"/>
      <c r="O29" s="13">
        <v>0</v>
      </c>
      <c r="P29" s="13"/>
      <c r="Q29" s="13">
        <v>-199412856</v>
      </c>
      <c r="R29" s="13"/>
      <c r="S29" s="13">
        <v>-199412856</v>
      </c>
      <c r="U29" s="16">
        <v>-2.9999999999999997E-4</v>
      </c>
    </row>
    <row r="30" spans="1:21" x14ac:dyDescent="0.45">
      <c r="A30" s="1" t="s">
        <v>181</v>
      </c>
      <c r="C30" s="13">
        <v>0</v>
      </c>
      <c r="D30" s="13"/>
      <c r="E30" s="13">
        <v>0</v>
      </c>
      <c r="F30" s="13"/>
      <c r="G30" s="13">
        <v>0</v>
      </c>
      <c r="H30" s="13"/>
      <c r="I30" s="13">
        <v>0</v>
      </c>
      <c r="K30" s="17">
        <v>0</v>
      </c>
      <c r="M30" s="13">
        <v>0</v>
      </c>
      <c r="N30" s="13"/>
      <c r="O30" s="13">
        <v>0</v>
      </c>
      <c r="P30" s="13"/>
      <c r="Q30" s="13">
        <v>-346648136</v>
      </c>
      <c r="R30" s="13"/>
      <c r="S30" s="13">
        <v>-346648136</v>
      </c>
      <c r="U30" s="16">
        <v>-5.9999999999999995E-4</v>
      </c>
    </row>
    <row r="31" spans="1:21" x14ac:dyDescent="0.45">
      <c r="A31" s="1" t="s">
        <v>182</v>
      </c>
      <c r="C31" s="13">
        <v>0</v>
      </c>
      <c r="D31" s="13"/>
      <c r="E31" s="13">
        <v>0</v>
      </c>
      <c r="F31" s="13"/>
      <c r="G31" s="13">
        <v>0</v>
      </c>
      <c r="H31" s="13"/>
      <c r="I31" s="13">
        <v>0</v>
      </c>
      <c r="K31" s="17">
        <v>0</v>
      </c>
      <c r="M31" s="13">
        <v>0</v>
      </c>
      <c r="N31" s="13"/>
      <c r="O31" s="13">
        <v>0</v>
      </c>
      <c r="P31" s="13"/>
      <c r="Q31" s="13">
        <v>37194290</v>
      </c>
      <c r="R31" s="13"/>
      <c r="S31" s="13">
        <v>37194290</v>
      </c>
      <c r="U31" s="16">
        <v>1E-4</v>
      </c>
    </row>
    <row r="32" spans="1:21" x14ac:dyDescent="0.45">
      <c r="A32" s="1" t="s">
        <v>22</v>
      </c>
      <c r="C32" s="13">
        <v>0</v>
      </c>
      <c r="D32" s="13"/>
      <c r="E32" s="13">
        <v>700907974</v>
      </c>
      <c r="F32" s="13"/>
      <c r="G32" s="13">
        <v>0</v>
      </c>
      <c r="H32" s="13"/>
      <c r="I32" s="13">
        <v>700907974</v>
      </c>
      <c r="K32" s="16">
        <v>3.8999999999999998E-3</v>
      </c>
      <c r="M32" s="13">
        <v>0</v>
      </c>
      <c r="N32" s="13"/>
      <c r="O32" s="13">
        <v>-4454035621</v>
      </c>
      <c r="P32" s="13"/>
      <c r="Q32" s="13">
        <v>0</v>
      </c>
      <c r="R32" s="13"/>
      <c r="S32" s="13">
        <v>-4454035621</v>
      </c>
      <c r="U32" s="16">
        <v>-7.6E-3</v>
      </c>
    </row>
    <row r="33" spans="1:21" x14ac:dyDescent="0.45">
      <c r="A33" s="1" t="s">
        <v>17</v>
      </c>
      <c r="C33" s="13">
        <v>0</v>
      </c>
      <c r="D33" s="13"/>
      <c r="E33" s="13">
        <v>-66905848</v>
      </c>
      <c r="F33" s="13"/>
      <c r="G33" s="13">
        <v>0</v>
      </c>
      <c r="H33" s="13"/>
      <c r="I33" s="13">
        <v>-66905848</v>
      </c>
      <c r="K33" s="16">
        <v>-4.0000000000000002E-4</v>
      </c>
      <c r="M33" s="13">
        <v>0</v>
      </c>
      <c r="N33" s="13"/>
      <c r="O33" s="13">
        <v>-287989719</v>
      </c>
      <c r="P33" s="13"/>
      <c r="Q33" s="13">
        <v>0</v>
      </c>
      <c r="R33" s="13"/>
      <c r="S33" s="13">
        <v>-287989719</v>
      </c>
      <c r="U33" s="16">
        <v>-5.0000000000000001E-4</v>
      </c>
    </row>
    <row r="34" spans="1:21" x14ac:dyDescent="0.45">
      <c r="A34" s="1" t="s">
        <v>25</v>
      </c>
      <c r="C34" s="13">
        <v>0</v>
      </c>
      <c r="D34" s="13"/>
      <c r="E34" s="13">
        <v>-845297</v>
      </c>
      <c r="F34" s="13"/>
      <c r="G34" s="13">
        <v>0</v>
      </c>
      <c r="H34" s="13"/>
      <c r="I34" s="13">
        <v>-845297</v>
      </c>
      <c r="K34" s="17">
        <v>0</v>
      </c>
      <c r="M34" s="13">
        <v>0</v>
      </c>
      <c r="N34" s="13"/>
      <c r="O34" s="13">
        <v>-2929041</v>
      </c>
      <c r="P34" s="13"/>
      <c r="Q34" s="13">
        <v>0</v>
      </c>
      <c r="R34" s="13"/>
      <c r="S34" s="13">
        <v>-2929041</v>
      </c>
      <c r="U34" s="34">
        <v>0</v>
      </c>
    </row>
    <row r="35" spans="1:21" x14ac:dyDescent="0.45">
      <c r="A35" s="1" t="s">
        <v>27</v>
      </c>
      <c r="C35" s="13">
        <v>0</v>
      </c>
      <c r="D35" s="13"/>
      <c r="E35" s="13">
        <v>-1702197</v>
      </c>
      <c r="F35" s="13"/>
      <c r="G35" s="13">
        <v>0</v>
      </c>
      <c r="H35" s="13"/>
      <c r="I35" s="13">
        <v>-1702197</v>
      </c>
      <c r="K35" s="17">
        <v>0</v>
      </c>
      <c r="M35" s="13">
        <v>0</v>
      </c>
      <c r="N35" s="13"/>
      <c r="O35" s="13">
        <v>-711269490</v>
      </c>
      <c r="P35" s="13"/>
      <c r="Q35" s="13">
        <v>0</v>
      </c>
      <c r="R35" s="13"/>
      <c r="S35" s="13">
        <v>-711269490</v>
      </c>
      <c r="U35" s="16">
        <v>-1.1999999999999999E-3</v>
      </c>
    </row>
    <row r="36" spans="1:21" ht="21.75" thickBot="1" x14ac:dyDescent="0.6">
      <c r="A36" s="20" t="s">
        <v>205</v>
      </c>
      <c r="C36" s="37" t="s">
        <v>204</v>
      </c>
      <c r="E36" s="33">
        <f>SUM(E8:E35)</f>
        <v>3961138724</v>
      </c>
      <c r="G36" s="33">
        <f>SUM(G8:G35)</f>
        <v>-1352526305</v>
      </c>
      <c r="I36" s="33">
        <f>SUM(I8:I35)</f>
        <v>2608612419</v>
      </c>
      <c r="K36" s="16"/>
      <c r="M36" s="36">
        <f>SUM(M8:M35)</f>
        <v>1200000000</v>
      </c>
      <c r="O36" s="33">
        <f>SUM(O8:O35)</f>
        <v>-6384351949</v>
      </c>
      <c r="Q36" s="33">
        <f>SUM(Q8:Q35)</f>
        <v>-4438007066</v>
      </c>
      <c r="S36" s="33">
        <f>SUM(S8:S35)</f>
        <v>-9622359015</v>
      </c>
      <c r="U36" s="35">
        <f>SUM(U8:U35)</f>
        <v>-1.6399999999999998E-2</v>
      </c>
    </row>
    <row r="37" spans="1:21" ht="19.5" thickTop="1" x14ac:dyDescent="0.45">
      <c r="E37" s="2"/>
    </row>
  </sheetData>
  <mergeCells count="16">
    <mergeCell ref="A2:U2"/>
    <mergeCell ref="A3:U3"/>
    <mergeCell ref="A4:U4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34"/>
  <sheetViews>
    <sheetView rightToLeft="1" topLeftCell="A4" zoomScale="85" zoomScaleNormal="85" workbookViewId="0">
      <selection activeCell="C13" sqref="C13"/>
    </sheetView>
  </sheetViews>
  <sheetFormatPr defaultRowHeight="18.75" x14ac:dyDescent="0.45"/>
  <cols>
    <col min="1" max="1" width="29" style="1" bestFit="1" customWidth="1"/>
    <col min="2" max="2" width="1" style="1" customWidth="1"/>
    <col min="3" max="3" width="17" style="1" bestFit="1" customWidth="1"/>
    <col min="4" max="4" width="1" style="1" customWidth="1"/>
    <col min="5" max="5" width="18.42578125" style="1" bestFit="1" customWidth="1"/>
    <col min="6" max="6" width="1" style="1" customWidth="1"/>
    <col min="7" max="7" width="13.140625" style="1" bestFit="1" customWidth="1"/>
    <col min="8" max="8" width="1" style="1" customWidth="1"/>
    <col min="9" max="9" width="16.5703125" style="1" bestFit="1" customWidth="1"/>
    <col min="10" max="10" width="1" style="1" customWidth="1"/>
    <col min="11" max="11" width="17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4.5703125" style="1" bestFit="1" customWidth="1"/>
    <col min="16" max="16" width="1" style="1" customWidth="1"/>
    <col min="17" max="17" width="17" style="1" bestFit="1" customWidth="1"/>
    <col min="18" max="18" width="1" style="1" customWidth="1"/>
    <col min="19" max="19" width="9.140625" style="1" customWidth="1"/>
    <col min="20" max="20" width="15.5703125" style="1" bestFit="1" customWidth="1"/>
    <col min="21" max="16384" width="9.140625" style="1"/>
  </cols>
  <sheetData>
    <row r="1" spans="1:20" s="3" customFormat="1" ht="22.5" x14ac:dyDescent="0.55000000000000004"/>
    <row r="2" spans="1:20" s="3" customFormat="1" ht="24" x14ac:dyDescent="0.55000000000000004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20" s="3" customFormat="1" ht="24" x14ac:dyDescent="0.55000000000000004">
      <c r="A3" s="43" t="s">
        <v>150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</row>
    <row r="4" spans="1:20" s="3" customFormat="1" ht="24" x14ac:dyDescent="0.55000000000000004">
      <c r="A4" s="43" t="s">
        <v>2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</row>
    <row r="5" spans="1:20" s="3" customFormat="1" ht="22.5" x14ac:dyDescent="0.55000000000000004"/>
    <row r="6" spans="1:20" s="3" customFormat="1" ht="24" x14ac:dyDescent="0.55000000000000004">
      <c r="A6" s="40" t="s">
        <v>154</v>
      </c>
      <c r="C6" s="39" t="s">
        <v>152</v>
      </c>
      <c r="D6" s="39" t="s">
        <v>152</v>
      </c>
      <c r="E6" s="39" t="s">
        <v>152</v>
      </c>
      <c r="F6" s="39" t="s">
        <v>152</v>
      </c>
      <c r="G6" s="39" t="s">
        <v>152</v>
      </c>
      <c r="H6" s="39" t="s">
        <v>152</v>
      </c>
      <c r="I6" s="39" t="s">
        <v>152</v>
      </c>
      <c r="K6" s="39" t="s">
        <v>153</v>
      </c>
      <c r="L6" s="39" t="s">
        <v>153</v>
      </c>
      <c r="M6" s="39" t="s">
        <v>153</v>
      </c>
      <c r="N6" s="39" t="s">
        <v>153</v>
      </c>
      <c r="O6" s="39" t="s">
        <v>153</v>
      </c>
      <c r="P6" s="39" t="s">
        <v>153</v>
      </c>
      <c r="Q6" s="39" t="s">
        <v>153</v>
      </c>
    </row>
    <row r="7" spans="1:20" s="3" customFormat="1" ht="24" x14ac:dyDescent="0.55000000000000004">
      <c r="A7" s="42" t="s">
        <v>154</v>
      </c>
      <c r="C7" s="39" t="s">
        <v>189</v>
      </c>
      <c r="E7" s="39" t="s">
        <v>186</v>
      </c>
      <c r="G7" s="39" t="s">
        <v>187</v>
      </c>
      <c r="I7" s="39" t="s">
        <v>190</v>
      </c>
      <c r="K7" s="39" t="s">
        <v>189</v>
      </c>
      <c r="M7" s="39" t="s">
        <v>186</v>
      </c>
      <c r="O7" s="39" t="s">
        <v>187</v>
      </c>
      <c r="Q7" s="39" t="s">
        <v>190</v>
      </c>
    </row>
    <row r="8" spans="1:20" x14ac:dyDescent="0.45">
      <c r="A8" s="1" t="s">
        <v>57</v>
      </c>
      <c r="C8" s="13">
        <v>0</v>
      </c>
      <c r="E8" s="13">
        <v>-905970266</v>
      </c>
      <c r="G8" s="13">
        <v>536349974</v>
      </c>
      <c r="I8" s="13">
        <v>-369620292</v>
      </c>
      <c r="K8" s="13">
        <v>0</v>
      </c>
      <c r="L8" s="13"/>
      <c r="M8" s="13">
        <v>519395700</v>
      </c>
      <c r="N8" s="13"/>
      <c r="O8" s="13">
        <v>536349974</v>
      </c>
      <c r="P8" s="13"/>
      <c r="Q8" s="13">
        <v>1055745674</v>
      </c>
    </row>
    <row r="9" spans="1:20" x14ac:dyDescent="0.45">
      <c r="A9" s="1" t="s">
        <v>45</v>
      </c>
      <c r="C9" s="13">
        <v>0</v>
      </c>
      <c r="E9" s="13">
        <v>139678012</v>
      </c>
      <c r="G9" s="13">
        <v>85349823</v>
      </c>
      <c r="I9" s="13">
        <v>225027835</v>
      </c>
      <c r="K9" s="13">
        <v>0</v>
      </c>
      <c r="L9" s="13"/>
      <c r="M9" s="13">
        <v>149420923</v>
      </c>
      <c r="N9" s="13"/>
      <c r="O9" s="13">
        <v>85349823</v>
      </c>
      <c r="P9" s="13"/>
      <c r="Q9" s="13">
        <v>234770746</v>
      </c>
      <c r="T9" s="2"/>
    </row>
    <row r="10" spans="1:20" x14ac:dyDescent="0.45">
      <c r="A10" s="1" t="s">
        <v>81</v>
      </c>
      <c r="C10" s="13">
        <v>0</v>
      </c>
      <c r="E10" s="13">
        <v>0</v>
      </c>
      <c r="G10" s="13">
        <v>50664981</v>
      </c>
      <c r="I10" s="13">
        <v>50664981</v>
      </c>
      <c r="K10" s="13">
        <v>0</v>
      </c>
      <c r="L10" s="13"/>
      <c r="M10" s="13">
        <v>0</v>
      </c>
      <c r="N10" s="13"/>
      <c r="O10" s="13">
        <v>50664981</v>
      </c>
      <c r="P10" s="13"/>
      <c r="Q10" s="13">
        <v>50664981</v>
      </c>
      <c r="T10" s="2"/>
    </row>
    <row r="11" spans="1:20" x14ac:dyDescent="0.45">
      <c r="A11" s="1" t="s">
        <v>159</v>
      </c>
      <c r="C11" s="13">
        <v>0</v>
      </c>
      <c r="E11" s="13">
        <v>0</v>
      </c>
      <c r="G11" s="13">
        <v>0</v>
      </c>
      <c r="I11" s="13">
        <v>0</v>
      </c>
      <c r="K11" s="13">
        <v>18237259428</v>
      </c>
      <c r="L11" s="13"/>
      <c r="M11" s="13">
        <v>0</v>
      </c>
      <c r="N11" s="13"/>
      <c r="O11" s="13">
        <v>117015000</v>
      </c>
      <c r="P11" s="13"/>
      <c r="Q11" s="13">
        <v>18354274428</v>
      </c>
      <c r="T11" s="2"/>
    </row>
    <row r="12" spans="1:20" x14ac:dyDescent="0.45">
      <c r="A12" s="1" t="s">
        <v>183</v>
      </c>
      <c r="C12" s="13">
        <v>0</v>
      </c>
      <c r="E12" s="13">
        <v>0</v>
      </c>
      <c r="G12" s="13">
        <v>0</v>
      </c>
      <c r="I12" s="13">
        <v>0</v>
      </c>
      <c r="K12" s="13">
        <v>0</v>
      </c>
      <c r="L12" s="13"/>
      <c r="M12" s="13">
        <v>0</v>
      </c>
      <c r="N12" s="13"/>
      <c r="O12" s="13">
        <v>-322494460</v>
      </c>
      <c r="P12" s="13"/>
      <c r="Q12" s="13">
        <v>-322494460</v>
      </c>
    </row>
    <row r="13" spans="1:20" x14ac:dyDescent="0.45">
      <c r="A13" s="1" t="s">
        <v>51</v>
      </c>
      <c r="C13" s="13">
        <v>0</v>
      </c>
      <c r="E13" s="13">
        <v>-261592577</v>
      </c>
      <c r="G13" s="13">
        <v>0</v>
      </c>
      <c r="I13" s="13">
        <v>-261592577</v>
      </c>
      <c r="K13" s="13">
        <v>0</v>
      </c>
      <c r="L13" s="13"/>
      <c r="M13" s="13">
        <v>1405144525</v>
      </c>
      <c r="N13" s="13"/>
      <c r="O13" s="13">
        <v>14571197</v>
      </c>
      <c r="P13" s="13"/>
      <c r="Q13" s="13">
        <v>1419715722</v>
      </c>
    </row>
    <row r="14" spans="1:20" x14ac:dyDescent="0.45">
      <c r="A14" s="1" t="s">
        <v>184</v>
      </c>
      <c r="C14" s="13">
        <v>0</v>
      </c>
      <c r="E14" s="13">
        <v>0</v>
      </c>
      <c r="G14" s="13">
        <v>0</v>
      </c>
      <c r="I14" s="13">
        <v>0</v>
      </c>
      <c r="K14" s="13">
        <v>0</v>
      </c>
      <c r="L14" s="13"/>
      <c r="M14" s="13">
        <v>0</v>
      </c>
      <c r="N14" s="13"/>
      <c r="O14" s="13">
        <v>37201670</v>
      </c>
      <c r="P14" s="13"/>
      <c r="Q14" s="13">
        <v>37201670</v>
      </c>
    </row>
    <row r="15" spans="1:20" x14ac:dyDescent="0.45">
      <c r="A15" s="1" t="s">
        <v>48</v>
      </c>
      <c r="C15" s="13">
        <v>0</v>
      </c>
      <c r="E15" s="13">
        <v>349941425</v>
      </c>
      <c r="G15" s="13">
        <v>0</v>
      </c>
      <c r="I15" s="13">
        <v>349941425</v>
      </c>
      <c r="K15" s="13">
        <v>0</v>
      </c>
      <c r="L15" s="13"/>
      <c r="M15" s="13">
        <v>4266787286</v>
      </c>
      <c r="N15" s="13"/>
      <c r="O15" s="13">
        <v>4895349315</v>
      </c>
      <c r="P15" s="13"/>
      <c r="Q15" s="13">
        <v>9162136601</v>
      </c>
    </row>
    <row r="16" spans="1:20" x14ac:dyDescent="0.45">
      <c r="A16" s="1" t="s">
        <v>69</v>
      </c>
      <c r="C16" s="2">
        <v>7468229677</v>
      </c>
      <c r="E16" s="13">
        <v>1077805</v>
      </c>
      <c r="G16" s="13">
        <v>0</v>
      </c>
      <c r="I16" s="13">
        <v>7469307482</v>
      </c>
      <c r="K16" s="13">
        <v>33851443546</v>
      </c>
      <c r="L16" s="13"/>
      <c r="M16" s="13">
        <v>20140768235</v>
      </c>
      <c r="N16" s="13"/>
      <c r="O16" s="13">
        <v>0</v>
      </c>
      <c r="P16" s="13"/>
      <c r="Q16" s="13">
        <v>53992211781</v>
      </c>
    </row>
    <row r="17" spans="1:17" x14ac:dyDescent="0.45">
      <c r="A17" s="1" t="s">
        <v>75</v>
      </c>
      <c r="C17" s="2">
        <v>5420147213</v>
      </c>
      <c r="E17" s="13">
        <v>0</v>
      </c>
      <c r="G17" s="13">
        <v>0</v>
      </c>
      <c r="I17" s="13">
        <v>5420147213</v>
      </c>
      <c r="K17" s="13">
        <v>26363739623</v>
      </c>
      <c r="L17" s="13"/>
      <c r="M17" s="13">
        <v>0</v>
      </c>
      <c r="N17" s="13"/>
      <c r="O17" s="13">
        <v>0</v>
      </c>
      <c r="P17" s="13"/>
      <c r="Q17" s="13">
        <v>26363739623</v>
      </c>
    </row>
    <row r="18" spans="1:17" x14ac:dyDescent="0.45">
      <c r="A18" s="1" t="s">
        <v>66</v>
      </c>
      <c r="C18" s="2">
        <v>1487082305</v>
      </c>
      <c r="E18" s="13">
        <v>5008492046</v>
      </c>
      <c r="G18" s="13">
        <v>0</v>
      </c>
      <c r="I18" s="13">
        <v>6495574351</v>
      </c>
      <c r="K18" s="13">
        <v>7228460307</v>
      </c>
      <c r="L18" s="13"/>
      <c r="M18" s="13">
        <v>7301774314</v>
      </c>
      <c r="N18" s="13"/>
      <c r="O18" s="13">
        <v>0</v>
      </c>
      <c r="P18" s="13"/>
      <c r="Q18" s="13">
        <v>14530234621</v>
      </c>
    </row>
    <row r="19" spans="1:17" x14ac:dyDescent="0.45">
      <c r="A19" s="1" t="s">
        <v>84</v>
      </c>
      <c r="C19" s="2">
        <v>10523419203</v>
      </c>
      <c r="E19" s="13">
        <v>67493877356</v>
      </c>
      <c r="G19" s="13">
        <v>0</v>
      </c>
      <c r="I19" s="13">
        <v>78017296559</v>
      </c>
      <c r="K19" s="13">
        <v>10523419203</v>
      </c>
      <c r="L19" s="13"/>
      <c r="M19" s="13">
        <v>67493877356</v>
      </c>
      <c r="N19" s="13"/>
      <c r="O19" s="13">
        <v>0</v>
      </c>
      <c r="P19" s="13"/>
      <c r="Q19" s="13">
        <v>78017296559</v>
      </c>
    </row>
    <row r="20" spans="1:17" x14ac:dyDescent="0.45">
      <c r="A20" s="1" t="s">
        <v>41</v>
      </c>
      <c r="C20" s="2">
        <v>2317904173</v>
      </c>
      <c r="E20" s="13">
        <v>0</v>
      </c>
      <c r="G20" s="13">
        <v>0</v>
      </c>
      <c r="I20" s="13">
        <v>2317904173</v>
      </c>
      <c r="K20" s="13">
        <v>11532391996</v>
      </c>
      <c r="L20" s="13"/>
      <c r="M20" s="13">
        <v>0</v>
      </c>
      <c r="N20" s="13"/>
      <c r="O20" s="13">
        <v>0</v>
      </c>
      <c r="P20" s="13"/>
      <c r="Q20" s="13">
        <v>11532391996</v>
      </c>
    </row>
    <row r="21" spans="1:17" x14ac:dyDescent="0.45">
      <c r="A21" s="1" t="s">
        <v>87</v>
      </c>
      <c r="C21" s="2">
        <v>9141905</v>
      </c>
      <c r="E21" s="13">
        <v>19641125</v>
      </c>
      <c r="G21" s="13">
        <v>0</v>
      </c>
      <c r="I21" s="13">
        <v>28783030</v>
      </c>
      <c r="K21" s="13">
        <v>9141905</v>
      </c>
      <c r="L21" s="13"/>
      <c r="M21" s="13">
        <v>19641125</v>
      </c>
      <c r="N21" s="13"/>
      <c r="O21" s="13">
        <v>0</v>
      </c>
      <c r="P21" s="13"/>
      <c r="Q21" s="13">
        <v>28783030</v>
      </c>
    </row>
    <row r="22" spans="1:17" x14ac:dyDescent="0.45">
      <c r="A22" s="1" t="s">
        <v>63</v>
      </c>
      <c r="C22" s="2">
        <v>21425168447</v>
      </c>
      <c r="E22" s="13">
        <v>-38459940449</v>
      </c>
      <c r="G22" s="13">
        <v>0</v>
      </c>
      <c r="I22" s="2">
        <v>-17034772002</v>
      </c>
      <c r="K22" s="13">
        <v>80485657809</v>
      </c>
      <c r="L22" s="13"/>
      <c r="M22" s="13">
        <v>41366455393</v>
      </c>
      <c r="N22" s="13"/>
      <c r="O22" s="13">
        <v>0</v>
      </c>
      <c r="P22" s="13"/>
      <c r="Q22" s="13">
        <v>121852113202</v>
      </c>
    </row>
    <row r="23" spans="1:17" x14ac:dyDescent="0.45">
      <c r="A23" s="1" t="s">
        <v>72</v>
      </c>
      <c r="C23" s="2">
        <v>23014138</v>
      </c>
      <c r="E23" s="13">
        <v>0</v>
      </c>
      <c r="G23" s="13">
        <v>0</v>
      </c>
      <c r="I23" s="2">
        <v>23014138</v>
      </c>
      <c r="K23" s="13">
        <v>112839811</v>
      </c>
      <c r="L23" s="13"/>
      <c r="M23" s="13">
        <v>0</v>
      </c>
      <c r="N23" s="13"/>
      <c r="O23" s="13">
        <v>0</v>
      </c>
      <c r="P23" s="13"/>
      <c r="Q23" s="13">
        <v>112839811</v>
      </c>
    </row>
    <row r="24" spans="1:17" x14ac:dyDescent="0.45">
      <c r="A24" s="1" t="s">
        <v>54</v>
      </c>
      <c r="C24" s="13">
        <v>0</v>
      </c>
      <c r="E24" s="13">
        <v>991615768</v>
      </c>
      <c r="G24" s="13">
        <v>0</v>
      </c>
      <c r="I24" s="2">
        <v>991615768</v>
      </c>
      <c r="K24" s="13">
        <v>0</v>
      </c>
      <c r="L24" s="13"/>
      <c r="M24" s="13">
        <v>2228745671</v>
      </c>
      <c r="N24" s="13"/>
      <c r="O24" s="13">
        <v>0</v>
      </c>
      <c r="P24" s="13"/>
      <c r="Q24" s="13">
        <v>2228745671</v>
      </c>
    </row>
    <row r="25" spans="1:17" x14ac:dyDescent="0.45">
      <c r="A25" s="1" t="s">
        <v>60</v>
      </c>
      <c r="C25" s="13">
        <v>0</v>
      </c>
      <c r="E25" s="13">
        <v>96166025</v>
      </c>
      <c r="G25" s="13">
        <v>0</v>
      </c>
      <c r="I25" s="2">
        <v>96166025</v>
      </c>
      <c r="K25" s="13">
        <v>0</v>
      </c>
      <c r="L25" s="13"/>
      <c r="M25" s="13">
        <v>34986788</v>
      </c>
      <c r="N25" s="13"/>
      <c r="O25" s="13">
        <v>0</v>
      </c>
      <c r="P25" s="13"/>
      <c r="Q25" s="13">
        <v>34986788</v>
      </c>
    </row>
    <row r="26" spans="1:17" x14ac:dyDescent="0.45">
      <c r="A26" s="1" t="s">
        <v>78</v>
      </c>
      <c r="C26" s="13">
        <v>0</v>
      </c>
      <c r="E26" s="13">
        <v>9806710829</v>
      </c>
      <c r="G26" s="13">
        <v>0</v>
      </c>
      <c r="I26" s="2">
        <v>9806710829</v>
      </c>
      <c r="K26" s="13">
        <v>0</v>
      </c>
      <c r="L26" s="13"/>
      <c r="M26" s="13">
        <v>33140796562</v>
      </c>
      <c r="N26" s="13"/>
      <c r="O26" s="13">
        <v>0</v>
      </c>
      <c r="P26" s="13"/>
      <c r="Q26" s="13">
        <v>33140796562</v>
      </c>
    </row>
    <row r="27" spans="1:17" ht="21.75" thickBot="1" x14ac:dyDescent="0.5">
      <c r="A27" s="29" t="s">
        <v>205</v>
      </c>
      <c r="C27" s="25">
        <f>SUM(C8:C26)</f>
        <v>48674107061</v>
      </c>
      <c r="E27" s="25">
        <f>SUM(E8:E26)</f>
        <v>44279697099</v>
      </c>
      <c r="G27" s="25">
        <f>SUM(G8:G26)</f>
        <v>672364778</v>
      </c>
      <c r="I27" s="25">
        <f>SUM(I8:I26)</f>
        <v>93626168938</v>
      </c>
      <c r="K27" s="25">
        <f>SUM(K8:K26)</f>
        <v>188344353628</v>
      </c>
      <c r="M27" s="25">
        <f>SUM(M8:M26)</f>
        <v>178067793878</v>
      </c>
      <c r="O27" s="25">
        <f>SUM(O8:O26)</f>
        <v>5414007500</v>
      </c>
      <c r="Q27" s="25">
        <f>SUM(Q8:Q26)</f>
        <v>371826155006</v>
      </c>
    </row>
    <row r="28" spans="1:17" ht="19.5" thickTop="1" x14ac:dyDescent="0.45">
      <c r="M28" s="2"/>
      <c r="O28" s="2"/>
      <c r="Q28" s="2"/>
    </row>
    <row r="29" spans="1:17" x14ac:dyDescent="0.45">
      <c r="M29" s="2"/>
      <c r="O29" s="2"/>
    </row>
    <row r="30" spans="1:17" x14ac:dyDescent="0.45">
      <c r="M30" s="2"/>
    </row>
    <row r="31" spans="1:17" x14ac:dyDescent="0.45">
      <c r="M31" s="2"/>
    </row>
    <row r="32" spans="1:17" x14ac:dyDescent="0.45">
      <c r="K32" s="2"/>
      <c r="M32" s="2"/>
    </row>
    <row r="34" spans="13:13" x14ac:dyDescent="0.45">
      <c r="M34" s="2"/>
    </row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</sheetPr>
  <dimension ref="A1:I30"/>
  <sheetViews>
    <sheetView rightToLeft="1" view="pageBreakPreview" zoomScale="60" zoomScaleNormal="115" workbookViewId="0">
      <selection activeCell="O25" sqref="O25"/>
    </sheetView>
  </sheetViews>
  <sheetFormatPr defaultRowHeight="18.75" x14ac:dyDescent="0.25"/>
  <cols>
    <col min="1" max="1" width="20.7109375" style="10" customWidth="1"/>
    <col min="2" max="2" width="1" style="10" customWidth="1"/>
    <col min="3" max="3" width="22" style="10" bestFit="1" customWidth="1"/>
    <col min="4" max="4" width="1" style="10" customWidth="1"/>
    <col min="5" max="5" width="26.42578125" style="10" bestFit="1" customWidth="1"/>
    <col min="6" max="7" width="1" style="10" customWidth="1"/>
    <col min="8" max="8" width="23.5703125" style="10" bestFit="1" customWidth="1"/>
    <col min="9" max="10" width="1" style="10" customWidth="1"/>
    <col min="11" max="11" width="9.140625" style="10" customWidth="1"/>
    <col min="12" max="16384" width="9.140625" style="10"/>
  </cols>
  <sheetData>
    <row r="1" spans="1:9" s="31" customFormat="1" ht="22.5" x14ac:dyDescent="0.25"/>
    <row r="2" spans="1:9" s="31" customFormat="1" ht="24" x14ac:dyDescent="0.25">
      <c r="A2" s="43" t="s">
        <v>0</v>
      </c>
      <c r="B2" s="43"/>
      <c r="C2" s="43"/>
      <c r="D2" s="43"/>
      <c r="E2" s="43"/>
      <c r="F2" s="43"/>
      <c r="G2" s="43"/>
      <c r="H2" s="43"/>
      <c r="I2" s="43"/>
    </row>
    <row r="3" spans="1:9" s="31" customFormat="1" ht="24" x14ac:dyDescent="0.25">
      <c r="A3" s="43" t="s">
        <v>150</v>
      </c>
      <c r="B3" s="43"/>
      <c r="C3" s="43"/>
      <c r="D3" s="43"/>
      <c r="E3" s="43"/>
      <c r="F3" s="43"/>
      <c r="G3" s="43"/>
      <c r="H3" s="43"/>
      <c r="I3" s="43"/>
    </row>
    <row r="4" spans="1:9" s="31" customFormat="1" ht="24" x14ac:dyDescent="0.25">
      <c r="A4" s="43" t="s">
        <v>2</v>
      </c>
      <c r="B4" s="43"/>
      <c r="C4" s="43"/>
      <c r="D4" s="43"/>
      <c r="E4" s="43"/>
      <c r="F4" s="43"/>
      <c r="G4" s="43"/>
      <c r="H4" s="43"/>
      <c r="I4" s="43"/>
    </row>
    <row r="5" spans="1:9" s="31" customFormat="1" ht="22.5" x14ac:dyDescent="0.25"/>
    <row r="6" spans="1:9" s="31" customFormat="1" ht="24" x14ac:dyDescent="0.25">
      <c r="A6" s="39" t="s">
        <v>191</v>
      </c>
      <c r="B6" s="39" t="s">
        <v>191</v>
      </c>
      <c r="C6" s="39" t="s">
        <v>191</v>
      </c>
      <c r="E6" s="39" t="s">
        <v>152</v>
      </c>
      <c r="F6" s="39" t="s">
        <v>152</v>
      </c>
      <c r="H6" s="39" t="s">
        <v>153</v>
      </c>
      <c r="I6" s="39" t="s">
        <v>153</v>
      </c>
    </row>
    <row r="7" spans="1:9" s="31" customFormat="1" ht="42" customHeight="1" x14ac:dyDescent="0.25">
      <c r="A7" s="53" t="s">
        <v>192</v>
      </c>
      <c r="B7" s="32"/>
      <c r="C7" s="53" t="s">
        <v>103</v>
      </c>
      <c r="D7" s="32"/>
      <c r="E7" s="53" t="s">
        <v>193</v>
      </c>
      <c r="F7" s="32"/>
      <c r="G7" s="32"/>
      <c r="H7" s="53" t="s">
        <v>193</v>
      </c>
      <c r="I7" s="32"/>
    </row>
    <row r="8" spans="1:9" x14ac:dyDescent="0.25">
      <c r="A8" s="10" t="s">
        <v>98</v>
      </c>
      <c r="C8" s="10" t="s">
        <v>204</v>
      </c>
      <c r="E8" s="13">
        <v>17563835602</v>
      </c>
      <c r="F8" s="13"/>
      <c r="G8" s="13"/>
      <c r="H8" s="13">
        <v>27195616416</v>
      </c>
    </row>
    <row r="9" spans="1:9" x14ac:dyDescent="0.25">
      <c r="A9" s="10" t="s">
        <v>109</v>
      </c>
      <c r="C9" s="10" t="s">
        <v>110</v>
      </c>
      <c r="E9" s="13">
        <v>5733</v>
      </c>
      <c r="F9" s="13"/>
      <c r="G9" s="13"/>
      <c r="H9" s="13">
        <v>154862</v>
      </c>
    </row>
    <row r="10" spans="1:9" x14ac:dyDescent="0.25">
      <c r="A10" s="10" t="s">
        <v>117</v>
      </c>
      <c r="C10" s="10" t="s">
        <v>118</v>
      </c>
      <c r="E10" s="13">
        <v>10543653</v>
      </c>
      <c r="F10" s="13"/>
      <c r="G10" s="13"/>
      <c r="H10" s="13">
        <v>18278938</v>
      </c>
    </row>
    <row r="11" spans="1:9" x14ac:dyDescent="0.25">
      <c r="A11" s="10" t="s">
        <v>119</v>
      </c>
      <c r="C11" s="10" t="s">
        <v>120</v>
      </c>
      <c r="E11" s="13">
        <v>15881</v>
      </c>
      <c r="F11" s="13"/>
      <c r="G11" s="13"/>
      <c r="H11" s="13">
        <v>11663835</v>
      </c>
    </row>
    <row r="12" spans="1:9" x14ac:dyDescent="0.25">
      <c r="A12" s="10" t="s">
        <v>119</v>
      </c>
      <c r="C12" s="10" t="s">
        <v>194</v>
      </c>
      <c r="E12" s="13" t="s">
        <v>204</v>
      </c>
      <c r="F12" s="13"/>
      <c r="G12" s="13"/>
      <c r="H12" s="13">
        <v>191780832</v>
      </c>
    </row>
    <row r="13" spans="1:9" x14ac:dyDescent="0.25">
      <c r="A13" s="10" t="s">
        <v>119</v>
      </c>
      <c r="C13" s="10" t="s">
        <v>195</v>
      </c>
      <c r="E13" s="13" t="s">
        <v>204</v>
      </c>
      <c r="F13" s="13"/>
      <c r="G13" s="13"/>
      <c r="H13" s="13">
        <v>191780832</v>
      </c>
    </row>
    <row r="14" spans="1:9" x14ac:dyDescent="0.25">
      <c r="A14" s="10" t="s">
        <v>121</v>
      </c>
      <c r="C14" s="10" t="s">
        <v>122</v>
      </c>
      <c r="E14" s="13">
        <v>11805</v>
      </c>
      <c r="F14" s="13"/>
      <c r="G14" s="13"/>
      <c r="H14" s="13">
        <v>53552</v>
      </c>
    </row>
    <row r="15" spans="1:9" x14ac:dyDescent="0.25">
      <c r="A15" s="10" t="s">
        <v>123</v>
      </c>
      <c r="C15" s="10" t="s">
        <v>124</v>
      </c>
      <c r="E15" s="13">
        <v>6369</v>
      </c>
      <c r="F15" s="13"/>
      <c r="G15" s="13"/>
      <c r="H15" s="13">
        <v>121891</v>
      </c>
    </row>
    <row r="16" spans="1:9" x14ac:dyDescent="0.25">
      <c r="A16" s="10" t="s">
        <v>123</v>
      </c>
      <c r="C16" s="10" t="s">
        <v>127</v>
      </c>
      <c r="E16" s="13">
        <v>5972005555</v>
      </c>
      <c r="F16" s="13"/>
      <c r="G16" s="13"/>
      <c r="H16" s="13">
        <v>29965052063</v>
      </c>
    </row>
    <row r="17" spans="1:8" x14ac:dyDescent="0.25">
      <c r="A17" s="10" t="s">
        <v>119</v>
      </c>
      <c r="C17" s="10" t="s">
        <v>129</v>
      </c>
      <c r="E17" s="13">
        <v>7047616415</v>
      </c>
      <c r="F17" s="13"/>
      <c r="G17" s="13"/>
      <c r="H17" s="13">
        <v>34556054772</v>
      </c>
    </row>
    <row r="18" spans="1:8" x14ac:dyDescent="0.25">
      <c r="A18" s="10" t="s">
        <v>131</v>
      </c>
      <c r="C18" s="10" t="s">
        <v>132</v>
      </c>
      <c r="E18" s="13">
        <v>7338082168</v>
      </c>
      <c r="F18" s="13"/>
      <c r="G18" s="13"/>
      <c r="H18" s="13">
        <v>37686575226</v>
      </c>
    </row>
    <row r="19" spans="1:8" x14ac:dyDescent="0.25">
      <c r="A19" s="10" t="s">
        <v>119</v>
      </c>
      <c r="C19" s="10" t="s">
        <v>134</v>
      </c>
      <c r="E19" s="13">
        <v>2259178072</v>
      </c>
      <c r="F19" s="13"/>
      <c r="G19" s="13"/>
      <c r="H19" s="13">
        <v>10639999952</v>
      </c>
    </row>
    <row r="20" spans="1:8" x14ac:dyDescent="0.25">
      <c r="A20" s="10" t="s">
        <v>119</v>
      </c>
      <c r="C20" s="10" t="s">
        <v>136</v>
      </c>
      <c r="E20" s="13">
        <v>10701369849</v>
      </c>
      <c r="F20" s="13"/>
      <c r="G20" s="13"/>
      <c r="H20" s="13">
        <v>35556164337</v>
      </c>
    </row>
    <row r="21" spans="1:8" x14ac:dyDescent="0.25">
      <c r="A21" s="10" t="s">
        <v>138</v>
      </c>
      <c r="C21" s="10" t="s">
        <v>139</v>
      </c>
      <c r="E21" s="13">
        <v>-4896197</v>
      </c>
      <c r="F21" s="13"/>
      <c r="G21" s="13"/>
      <c r="H21" s="13">
        <v>3947</v>
      </c>
    </row>
    <row r="22" spans="1:8" x14ac:dyDescent="0.25">
      <c r="A22" s="10" t="s">
        <v>138</v>
      </c>
      <c r="C22" s="10" t="s">
        <v>141</v>
      </c>
      <c r="E22" s="13">
        <v>11550684909</v>
      </c>
      <c r="F22" s="13"/>
      <c r="G22" s="13"/>
      <c r="H22" s="13">
        <v>23846575296</v>
      </c>
    </row>
    <row r="23" spans="1:8" x14ac:dyDescent="0.25">
      <c r="A23" s="10" t="s">
        <v>142</v>
      </c>
      <c r="C23" s="10" t="s">
        <v>196</v>
      </c>
      <c r="E23" s="13" t="s">
        <v>204</v>
      </c>
      <c r="F23" s="13"/>
      <c r="G23" s="13"/>
      <c r="H23" s="13">
        <v>1133150684</v>
      </c>
    </row>
    <row r="24" spans="1:8" x14ac:dyDescent="0.25">
      <c r="A24" s="10" t="s">
        <v>145</v>
      </c>
      <c r="C24" s="10" t="s">
        <v>146</v>
      </c>
      <c r="E24" s="13">
        <v>13150684920</v>
      </c>
      <c r="F24" s="13"/>
      <c r="G24" s="13"/>
      <c r="H24" s="13">
        <v>13150684920</v>
      </c>
    </row>
    <row r="25" spans="1:8" x14ac:dyDescent="0.25">
      <c r="A25" s="10" t="s">
        <v>145</v>
      </c>
      <c r="C25" s="10" t="s">
        <v>148</v>
      </c>
      <c r="E25" s="13">
        <v>6630136986</v>
      </c>
      <c r="F25" s="13"/>
      <c r="G25" s="13"/>
      <c r="H25" s="13">
        <v>6630136986</v>
      </c>
    </row>
    <row r="26" spans="1:8" ht="21.75" thickBot="1" x14ac:dyDescent="0.3">
      <c r="A26" s="29" t="s">
        <v>205</v>
      </c>
      <c r="E26" s="11">
        <f>SUM(E8:E25)</f>
        <v>82219281720</v>
      </c>
      <c r="H26" s="11">
        <f>SUM(H8:H25)</f>
        <v>220773849341</v>
      </c>
    </row>
    <row r="27" spans="1:8" ht="19.5" thickTop="1" x14ac:dyDescent="0.25"/>
    <row r="28" spans="1:8" x14ac:dyDescent="0.25">
      <c r="C28" s="13"/>
      <c r="E28" s="9"/>
    </row>
    <row r="29" spans="1:8" x14ac:dyDescent="0.25">
      <c r="E29" s="9"/>
    </row>
    <row r="30" spans="1:8" x14ac:dyDescent="0.25">
      <c r="E30" s="9"/>
    </row>
  </sheetData>
  <mergeCells count="10">
    <mergeCell ref="A2:I2"/>
    <mergeCell ref="A3:I3"/>
    <mergeCell ref="A4:I4"/>
    <mergeCell ref="A7"/>
    <mergeCell ref="C7"/>
    <mergeCell ref="A6:C6"/>
    <mergeCell ref="E7"/>
    <mergeCell ref="E6:F6"/>
    <mergeCell ref="H7"/>
    <mergeCell ref="H6:I6"/>
  </mergeCells>
  <pageMargins left="0.7" right="0.7" top="0.75" bottom="0.75" header="0.3" footer="0.3"/>
  <pageSetup paperSize="9" scale="55" orientation="portrait" verticalDpi="0" r:id="rId1"/>
  <ignoredErrors>
    <ignoredError sqref="C10:C24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</sheetPr>
  <dimension ref="A2:I17"/>
  <sheetViews>
    <sheetView rightToLeft="1" view="pageBreakPreview" zoomScale="130" zoomScaleNormal="100" zoomScaleSheetLayoutView="130" workbookViewId="0">
      <selection activeCell="K21" sqref="K21"/>
    </sheetView>
  </sheetViews>
  <sheetFormatPr defaultRowHeight="18.75" x14ac:dyDescent="0.45"/>
  <cols>
    <col min="1" max="1" width="32.7109375" style="1" bestFit="1" customWidth="1"/>
    <col min="2" max="2" width="1" style="1" customWidth="1"/>
    <col min="3" max="3" width="11.85546875" style="1" bestFit="1" customWidth="1"/>
    <col min="4" max="4" width="1" style="1" customWidth="1"/>
    <col min="5" max="5" width="12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1" x14ac:dyDescent="0.45">
      <c r="A2" s="51" t="s">
        <v>0</v>
      </c>
      <c r="B2" s="51"/>
      <c r="C2" s="51"/>
      <c r="D2" s="51"/>
      <c r="E2" s="51"/>
    </row>
    <row r="3" spans="1:5" ht="21" x14ac:dyDescent="0.45">
      <c r="A3" s="51" t="s">
        <v>150</v>
      </c>
      <c r="B3" s="51"/>
      <c r="C3" s="51"/>
      <c r="D3" s="51"/>
      <c r="E3" s="51"/>
    </row>
    <row r="4" spans="1:5" ht="21" x14ac:dyDescent="0.45">
      <c r="A4" s="51" t="s">
        <v>2</v>
      </c>
      <c r="B4" s="51"/>
      <c r="C4" s="51"/>
      <c r="D4" s="51"/>
      <c r="E4" s="51"/>
    </row>
    <row r="6" spans="1:5" ht="21" x14ac:dyDescent="0.45">
      <c r="A6" s="47" t="s">
        <v>197</v>
      </c>
      <c r="C6" s="46" t="s">
        <v>152</v>
      </c>
      <c r="E6" s="46" t="s">
        <v>6</v>
      </c>
    </row>
    <row r="7" spans="1:5" ht="21" x14ac:dyDescent="0.45">
      <c r="A7" s="48" t="s">
        <v>197</v>
      </c>
      <c r="C7" s="46" t="s">
        <v>106</v>
      </c>
      <c r="E7" s="46" t="s">
        <v>106</v>
      </c>
    </row>
    <row r="8" spans="1:5" x14ac:dyDescent="0.45">
      <c r="A8" s="1" t="s">
        <v>197</v>
      </c>
      <c r="C8" s="9">
        <v>91</v>
      </c>
      <c r="D8" s="10"/>
      <c r="E8" s="9">
        <v>16902701</v>
      </c>
    </row>
    <row r="9" spans="1:5" x14ac:dyDescent="0.45">
      <c r="A9" s="1" t="s">
        <v>198</v>
      </c>
      <c r="C9" s="9" t="s">
        <v>204</v>
      </c>
      <c r="D9" s="10"/>
      <c r="E9" s="9">
        <v>28797978</v>
      </c>
    </row>
    <row r="10" spans="1:5" x14ac:dyDescent="0.45">
      <c r="A10" s="1" t="s">
        <v>199</v>
      </c>
      <c r="C10" s="9">
        <v>16469982</v>
      </c>
      <c r="D10" s="10"/>
      <c r="E10" s="9">
        <v>44100841</v>
      </c>
    </row>
    <row r="11" spans="1:5" ht="21.75" thickBot="1" x14ac:dyDescent="0.6">
      <c r="A11" s="30" t="s">
        <v>205</v>
      </c>
      <c r="C11" s="11">
        <v>16470073</v>
      </c>
      <c r="D11" s="10"/>
      <c r="E11" s="11">
        <v>89801520</v>
      </c>
    </row>
    <row r="12" spans="1:5" ht="19.5" thickTop="1" x14ac:dyDescent="0.45"/>
    <row r="17" spans="9:9" x14ac:dyDescent="0.45">
      <c r="I17" s="13"/>
    </row>
  </sheetData>
  <mergeCells count="8">
    <mergeCell ref="E7"/>
    <mergeCell ref="E6"/>
    <mergeCell ref="A2:E2"/>
    <mergeCell ref="A3:E3"/>
    <mergeCell ref="A4:E4"/>
    <mergeCell ref="A6:A7"/>
    <mergeCell ref="C7"/>
    <mergeCell ref="C6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/>
  </sheetPr>
  <dimension ref="A1:I11"/>
  <sheetViews>
    <sheetView rightToLeft="1" view="pageBreakPreview" zoomScaleNormal="100" zoomScaleSheetLayoutView="100" workbookViewId="0">
      <selection activeCell="X12" sqref="X12"/>
    </sheetView>
  </sheetViews>
  <sheetFormatPr defaultRowHeight="18.75" x14ac:dyDescent="0.45"/>
  <cols>
    <col min="1" max="1" width="21.5703125" style="1" bestFit="1" customWidth="1"/>
    <col min="2" max="2" width="1" style="1" customWidth="1"/>
    <col min="3" max="3" width="17.28515625" style="1" bestFit="1" customWidth="1"/>
    <col min="4" max="4" width="1" style="1" customWidth="1"/>
    <col min="5" max="5" width="18.42578125" style="1" bestFit="1" customWidth="1"/>
    <col min="6" max="6" width="1" style="1" customWidth="1"/>
    <col min="7" max="7" width="27.7109375" style="1" bestFit="1" customWidth="1"/>
    <col min="8" max="8" width="1" style="1" customWidth="1"/>
    <col min="9" max="9" width="9.140625" style="1" customWidth="1"/>
    <col min="10" max="16384" width="9.140625" style="1"/>
  </cols>
  <sheetData>
    <row r="1" spans="1:9" s="3" customFormat="1" ht="22.5" x14ac:dyDescent="0.55000000000000004"/>
    <row r="2" spans="1:9" s="3" customFormat="1" ht="24" x14ac:dyDescent="0.55000000000000004">
      <c r="A2" s="43" t="s">
        <v>0</v>
      </c>
      <c r="B2" s="43"/>
      <c r="C2" s="43"/>
      <c r="D2" s="43"/>
      <c r="E2" s="43"/>
      <c r="F2" s="43"/>
      <c r="G2" s="43"/>
    </row>
    <row r="3" spans="1:9" s="3" customFormat="1" ht="24" x14ac:dyDescent="0.55000000000000004">
      <c r="A3" s="43" t="s">
        <v>150</v>
      </c>
      <c r="B3" s="43"/>
      <c r="C3" s="43"/>
      <c r="D3" s="43"/>
      <c r="E3" s="43"/>
      <c r="F3" s="43"/>
      <c r="G3" s="43"/>
    </row>
    <row r="4" spans="1:9" s="3" customFormat="1" ht="24" x14ac:dyDescent="0.55000000000000004">
      <c r="A4" s="43" t="s">
        <v>2</v>
      </c>
      <c r="B4" s="43"/>
      <c r="C4" s="43"/>
      <c r="D4" s="43"/>
      <c r="E4" s="43"/>
      <c r="F4" s="43"/>
      <c r="G4" s="43"/>
    </row>
    <row r="5" spans="1:9" s="3" customFormat="1" ht="22.5" x14ac:dyDescent="0.55000000000000004"/>
    <row r="6" spans="1:9" s="3" customFormat="1" ht="24" x14ac:dyDescent="0.55000000000000004">
      <c r="A6" s="39" t="s">
        <v>154</v>
      </c>
      <c r="C6" s="39" t="s">
        <v>106</v>
      </c>
      <c r="E6" s="39" t="s">
        <v>188</v>
      </c>
      <c r="G6" s="39" t="s">
        <v>13</v>
      </c>
    </row>
    <row r="7" spans="1:9" x14ac:dyDescent="0.45">
      <c r="A7" s="10" t="s">
        <v>200</v>
      </c>
      <c r="B7" s="10"/>
      <c r="C7" s="9">
        <v>2608612419</v>
      </c>
      <c r="D7" s="10"/>
      <c r="E7" s="16">
        <v>1.4500000000000001E-2</v>
      </c>
      <c r="F7" s="10"/>
      <c r="G7" s="16">
        <v>2.0000000000000001E-4</v>
      </c>
      <c r="H7" s="10"/>
      <c r="I7" s="10"/>
    </row>
    <row r="8" spans="1:9" x14ac:dyDescent="0.45">
      <c r="A8" s="10" t="s">
        <v>201</v>
      </c>
      <c r="B8" s="10"/>
      <c r="C8" s="9">
        <v>93626168938</v>
      </c>
      <c r="D8" s="10"/>
      <c r="E8" s="16">
        <v>0.52170000000000005</v>
      </c>
      <c r="F8" s="10"/>
      <c r="G8" s="16">
        <v>8.8000000000000005E-3</v>
      </c>
      <c r="H8" s="10"/>
      <c r="I8" s="10"/>
    </row>
    <row r="9" spans="1:9" x14ac:dyDescent="0.45">
      <c r="A9" s="10" t="s">
        <v>202</v>
      </c>
      <c r="B9" s="10"/>
      <c r="C9" s="9">
        <v>82219281720</v>
      </c>
      <c r="D9" s="10"/>
      <c r="E9" s="16">
        <v>0.45810000000000001</v>
      </c>
      <c r="F9" s="10"/>
      <c r="G9" s="16">
        <v>7.7999999999999996E-3</v>
      </c>
      <c r="H9" s="10"/>
      <c r="I9" s="10"/>
    </row>
    <row r="10" spans="1:9" ht="21.75" thickBot="1" x14ac:dyDescent="0.5">
      <c r="A10" s="29" t="s">
        <v>205</v>
      </c>
      <c r="B10" s="10"/>
      <c r="C10" s="11">
        <f>SUM(C7:C9)</f>
        <v>178454063077</v>
      </c>
      <c r="D10" s="10"/>
      <c r="E10" s="10"/>
      <c r="F10" s="10"/>
      <c r="G10" s="10"/>
      <c r="H10" s="10"/>
      <c r="I10" s="10"/>
    </row>
    <row r="11" spans="1:9" ht="19.5" thickTop="1" x14ac:dyDescent="0.45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paperSize="9" scale="8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2:AK31"/>
  <sheetViews>
    <sheetView rightToLeft="1" view="pageBreakPreview" topLeftCell="A4" zoomScale="85" zoomScaleNormal="85" zoomScaleSheetLayoutView="85" workbookViewId="0">
      <selection activeCell="AA30" sqref="AA30"/>
    </sheetView>
  </sheetViews>
  <sheetFormatPr defaultRowHeight="18.75" x14ac:dyDescent="0.45"/>
  <cols>
    <col min="1" max="1" width="29.85546875" style="1" bestFit="1" customWidth="1"/>
    <col min="2" max="2" width="1" style="1" customWidth="1"/>
    <col min="3" max="3" width="12.140625" style="1" customWidth="1"/>
    <col min="4" max="4" width="1" style="1" customWidth="1"/>
    <col min="5" max="5" width="16.42578125" style="1" bestFit="1" customWidth="1"/>
    <col min="6" max="6" width="1" style="1" customWidth="1"/>
    <col min="7" max="7" width="11.5703125" style="1" bestFit="1" customWidth="1"/>
    <col min="8" max="8" width="1" style="1" customWidth="1"/>
    <col min="9" max="9" width="13.42578125" style="1" bestFit="1" customWidth="1"/>
    <col min="10" max="10" width="1" style="1" customWidth="1"/>
    <col min="11" max="11" width="8" style="1" bestFit="1" customWidth="1"/>
    <col min="12" max="12" width="1" style="1" customWidth="1"/>
    <col min="13" max="13" width="8.140625" style="1" bestFit="1" customWidth="1"/>
    <col min="14" max="14" width="1" style="1" customWidth="1"/>
    <col min="15" max="15" width="10.42578125" style="1" bestFit="1" customWidth="1"/>
    <col min="16" max="16" width="1" style="1" customWidth="1"/>
    <col min="17" max="17" width="18.5703125" style="1" bestFit="1" customWidth="1"/>
    <col min="18" max="18" width="1" style="1" customWidth="1"/>
    <col min="19" max="19" width="18.85546875" style="1" bestFit="1" customWidth="1"/>
    <col min="20" max="20" width="1" style="1" customWidth="1"/>
    <col min="21" max="21" width="10.42578125" style="1" bestFit="1" customWidth="1"/>
    <col min="22" max="22" width="1" style="1" customWidth="1"/>
    <col min="23" max="23" width="19.28515625" style="1" bestFit="1" customWidth="1"/>
    <col min="24" max="24" width="1" style="1" customWidth="1"/>
    <col min="25" max="25" width="8" style="1" bestFit="1" customWidth="1"/>
    <col min="26" max="26" width="1" style="1" customWidth="1"/>
    <col min="27" max="27" width="16.140625" style="1" bestFit="1" customWidth="1"/>
    <col min="28" max="28" width="1" style="1" customWidth="1"/>
    <col min="29" max="29" width="10.42578125" style="1" bestFit="1" customWidth="1"/>
    <col min="30" max="30" width="1" style="1" customWidth="1"/>
    <col min="31" max="31" width="16.5703125" style="1" bestFit="1" customWidth="1"/>
    <col min="32" max="32" width="1" style="1" customWidth="1"/>
    <col min="33" max="33" width="18.85546875" style="1" bestFit="1" customWidth="1"/>
    <col min="34" max="34" width="1" style="1" customWidth="1"/>
    <col min="35" max="35" width="18.5703125" style="1" bestFit="1" customWidth="1"/>
    <col min="36" max="36" width="1" style="1" customWidth="1"/>
    <col min="37" max="37" width="25.5703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1" x14ac:dyDescent="0.45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</row>
    <row r="3" spans="1:37" ht="21" x14ac:dyDescent="0.45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</row>
    <row r="4" spans="1:37" ht="21" x14ac:dyDescent="0.45">
      <c r="A4" s="51" t="s">
        <v>2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</row>
    <row r="6" spans="1:37" ht="21" x14ac:dyDescent="0.45">
      <c r="A6" s="46" t="s">
        <v>33</v>
      </c>
      <c r="B6" s="46" t="s">
        <v>33</v>
      </c>
      <c r="C6" s="46" t="s">
        <v>33</v>
      </c>
      <c r="D6" s="46" t="s">
        <v>33</v>
      </c>
      <c r="E6" s="46" t="s">
        <v>33</v>
      </c>
      <c r="F6" s="46" t="s">
        <v>33</v>
      </c>
      <c r="G6" s="46" t="s">
        <v>33</v>
      </c>
      <c r="H6" s="46" t="s">
        <v>33</v>
      </c>
      <c r="I6" s="46" t="s">
        <v>33</v>
      </c>
      <c r="J6" s="46" t="s">
        <v>33</v>
      </c>
      <c r="K6" s="46" t="s">
        <v>33</v>
      </c>
      <c r="L6" s="46" t="s">
        <v>33</v>
      </c>
      <c r="M6" s="46" t="s">
        <v>33</v>
      </c>
      <c r="O6" s="46" t="s">
        <v>4</v>
      </c>
      <c r="P6" s="46" t="s">
        <v>4</v>
      </c>
      <c r="Q6" s="46" t="s">
        <v>4</v>
      </c>
      <c r="R6" s="46" t="s">
        <v>4</v>
      </c>
      <c r="S6" s="46" t="s">
        <v>4</v>
      </c>
      <c r="U6" s="46" t="s">
        <v>5</v>
      </c>
      <c r="V6" s="46" t="s">
        <v>5</v>
      </c>
      <c r="W6" s="46" t="s">
        <v>5</v>
      </c>
      <c r="X6" s="46" t="s">
        <v>5</v>
      </c>
      <c r="Y6" s="46" t="s">
        <v>5</v>
      </c>
      <c r="Z6" s="46" t="s">
        <v>5</v>
      </c>
      <c r="AA6" s="46" t="s">
        <v>5</v>
      </c>
      <c r="AC6" s="46" t="s">
        <v>6</v>
      </c>
      <c r="AD6" s="46" t="s">
        <v>6</v>
      </c>
      <c r="AE6" s="46" t="s">
        <v>6</v>
      </c>
      <c r="AF6" s="46" t="s">
        <v>6</v>
      </c>
      <c r="AG6" s="46" t="s">
        <v>6</v>
      </c>
      <c r="AH6" s="46" t="s">
        <v>6</v>
      </c>
      <c r="AI6" s="46" t="s">
        <v>6</v>
      </c>
      <c r="AJ6" s="46" t="s">
        <v>6</v>
      </c>
      <c r="AK6" s="46" t="s">
        <v>6</v>
      </c>
    </row>
    <row r="7" spans="1:37" s="10" customFormat="1" ht="21" x14ac:dyDescent="0.25">
      <c r="A7" s="47" t="s">
        <v>34</v>
      </c>
      <c r="C7" s="49" t="s">
        <v>35</v>
      </c>
      <c r="E7" s="49" t="s">
        <v>36</v>
      </c>
      <c r="G7" s="47" t="s">
        <v>37</v>
      </c>
      <c r="I7" s="47" t="s">
        <v>38</v>
      </c>
      <c r="K7" s="47" t="s">
        <v>39</v>
      </c>
      <c r="M7" s="47" t="s">
        <v>32</v>
      </c>
      <c r="O7" s="47" t="s">
        <v>7</v>
      </c>
      <c r="Q7" s="47" t="s">
        <v>8</v>
      </c>
      <c r="R7" s="47"/>
      <c r="S7" s="47" t="s">
        <v>9</v>
      </c>
      <c r="U7" s="46" t="s">
        <v>10</v>
      </c>
      <c r="V7" s="46" t="s">
        <v>10</v>
      </c>
      <c r="W7" s="46" t="s">
        <v>10</v>
      </c>
      <c r="Y7" s="46" t="s">
        <v>11</v>
      </c>
      <c r="Z7" s="46" t="s">
        <v>11</v>
      </c>
      <c r="AA7" s="46" t="s">
        <v>11</v>
      </c>
      <c r="AC7" s="47" t="s">
        <v>7</v>
      </c>
      <c r="AE7" s="49" t="s">
        <v>40</v>
      </c>
      <c r="AF7" s="15"/>
      <c r="AG7" s="47" t="s">
        <v>8</v>
      </c>
      <c r="AH7" s="47"/>
      <c r="AI7" s="47" t="s">
        <v>9</v>
      </c>
      <c r="AJ7" s="15"/>
      <c r="AK7" s="49" t="s">
        <v>13</v>
      </c>
    </row>
    <row r="8" spans="1:37" s="10" customFormat="1" ht="21" x14ac:dyDescent="0.25">
      <c r="A8" s="48" t="s">
        <v>34</v>
      </c>
      <c r="C8" s="50" t="s">
        <v>35</v>
      </c>
      <c r="E8" s="50" t="s">
        <v>36</v>
      </c>
      <c r="G8" s="48" t="s">
        <v>37</v>
      </c>
      <c r="I8" s="48" t="s">
        <v>38</v>
      </c>
      <c r="K8" s="48" t="s">
        <v>39</v>
      </c>
      <c r="M8" s="48" t="s">
        <v>32</v>
      </c>
      <c r="O8" s="48" t="s">
        <v>7</v>
      </c>
      <c r="Q8" s="48" t="s">
        <v>8</v>
      </c>
      <c r="R8" s="48"/>
      <c r="S8" s="48" t="s">
        <v>9</v>
      </c>
      <c r="U8" s="46" t="s">
        <v>7</v>
      </c>
      <c r="W8" s="46" t="s">
        <v>8</v>
      </c>
      <c r="Y8" s="46" t="s">
        <v>7</v>
      </c>
      <c r="AA8" s="46" t="s">
        <v>14</v>
      </c>
      <c r="AC8" s="48" t="s">
        <v>7</v>
      </c>
      <c r="AE8" s="50" t="s">
        <v>40</v>
      </c>
      <c r="AF8" s="15"/>
      <c r="AG8" s="48" t="s">
        <v>8</v>
      </c>
      <c r="AH8" s="48"/>
      <c r="AI8" s="48" t="s">
        <v>9</v>
      </c>
      <c r="AJ8" s="15"/>
      <c r="AK8" s="50" t="s">
        <v>13</v>
      </c>
    </row>
    <row r="9" spans="1:37" s="10" customFormat="1" x14ac:dyDescent="0.25">
      <c r="A9" s="10" t="s">
        <v>41</v>
      </c>
      <c r="C9" s="10" t="s">
        <v>42</v>
      </c>
      <c r="E9" s="10" t="s">
        <v>42</v>
      </c>
      <c r="G9" s="10" t="s">
        <v>43</v>
      </c>
      <c r="I9" s="10" t="s">
        <v>44</v>
      </c>
      <c r="K9" s="9">
        <v>18</v>
      </c>
      <c r="M9" s="9">
        <v>18</v>
      </c>
      <c r="O9" s="9">
        <v>153995</v>
      </c>
      <c r="Q9" s="9">
        <v>153996539950</v>
      </c>
      <c r="S9" s="9">
        <v>144482715760</v>
      </c>
      <c r="U9" s="13">
        <v>0</v>
      </c>
      <c r="W9" s="13">
        <v>0</v>
      </c>
      <c r="Y9" s="13">
        <v>0</v>
      </c>
      <c r="AA9" s="13">
        <v>0</v>
      </c>
      <c r="AC9" s="9">
        <v>153995</v>
      </c>
      <c r="AE9" s="9">
        <v>938400</v>
      </c>
      <c r="AG9" s="9">
        <v>153996539950</v>
      </c>
      <c r="AI9" s="9">
        <v>144482715760</v>
      </c>
      <c r="AK9" s="16">
        <v>1.3599999999999999E-2</v>
      </c>
    </row>
    <row r="10" spans="1:37" s="10" customFormat="1" x14ac:dyDescent="0.25">
      <c r="A10" s="10" t="s">
        <v>45</v>
      </c>
      <c r="C10" s="10" t="s">
        <v>42</v>
      </c>
      <c r="E10" s="10" t="s">
        <v>42</v>
      </c>
      <c r="G10" s="10" t="s">
        <v>46</v>
      </c>
      <c r="I10" s="10" t="s">
        <v>47</v>
      </c>
      <c r="K10" s="13">
        <v>0</v>
      </c>
      <c r="L10" s="13"/>
      <c r="M10" s="13">
        <v>0</v>
      </c>
      <c r="O10" s="9">
        <v>15000</v>
      </c>
      <c r="Q10" s="9">
        <v>14552617182</v>
      </c>
      <c r="S10" s="9">
        <v>14562360093</v>
      </c>
      <c r="U10" s="13">
        <v>0</v>
      </c>
      <c r="W10" s="13">
        <v>0</v>
      </c>
      <c r="Y10" s="9">
        <v>5451</v>
      </c>
      <c r="AA10" s="9">
        <v>5373770907</v>
      </c>
      <c r="AC10" s="9">
        <v>9549</v>
      </c>
      <c r="AE10" s="9">
        <v>986001</v>
      </c>
      <c r="AG10" s="9">
        <v>9264196098</v>
      </c>
      <c r="AI10" s="9">
        <v>9413617021</v>
      </c>
      <c r="AK10" s="16">
        <v>8.9999999999999998E-4</v>
      </c>
    </row>
    <row r="11" spans="1:37" s="10" customFormat="1" x14ac:dyDescent="0.25">
      <c r="A11" s="10" t="s">
        <v>48</v>
      </c>
      <c r="C11" s="10" t="s">
        <v>42</v>
      </c>
      <c r="E11" s="10" t="s">
        <v>42</v>
      </c>
      <c r="G11" s="10" t="s">
        <v>49</v>
      </c>
      <c r="I11" s="10" t="s">
        <v>50</v>
      </c>
      <c r="K11" s="13">
        <v>0</v>
      </c>
      <c r="L11" s="13"/>
      <c r="M11" s="13">
        <v>0</v>
      </c>
      <c r="O11" s="9">
        <v>266772</v>
      </c>
      <c r="Q11" s="9">
        <v>157268350401</v>
      </c>
      <c r="S11" s="9">
        <v>161101083135</v>
      </c>
      <c r="U11" s="13">
        <v>0</v>
      </c>
      <c r="W11" s="13">
        <v>0</v>
      </c>
      <c r="Y11" s="13">
        <v>0</v>
      </c>
      <c r="AA11" s="13">
        <v>0</v>
      </c>
      <c r="AC11" s="9">
        <v>266772</v>
      </c>
      <c r="AE11" s="9">
        <v>605312</v>
      </c>
      <c r="AG11" s="9">
        <v>157268350401</v>
      </c>
      <c r="AI11" s="9">
        <v>161451024560</v>
      </c>
      <c r="AK11" s="16">
        <v>1.5299999999999999E-2</v>
      </c>
    </row>
    <row r="12" spans="1:37" s="10" customFormat="1" x14ac:dyDescent="0.25">
      <c r="A12" s="10" t="s">
        <v>51</v>
      </c>
      <c r="C12" s="10" t="s">
        <v>42</v>
      </c>
      <c r="E12" s="10" t="s">
        <v>42</v>
      </c>
      <c r="G12" s="10" t="s">
        <v>52</v>
      </c>
      <c r="I12" s="10" t="s">
        <v>53</v>
      </c>
      <c r="K12" s="13">
        <v>0</v>
      </c>
      <c r="L12" s="13"/>
      <c r="M12" s="13">
        <v>0</v>
      </c>
      <c r="O12" s="9">
        <v>65410</v>
      </c>
      <c r="Q12" s="9">
        <v>37487107350</v>
      </c>
      <c r="S12" s="9">
        <v>39238886662</v>
      </c>
      <c r="U12" s="13">
        <v>0</v>
      </c>
      <c r="W12" s="13">
        <v>0</v>
      </c>
      <c r="Y12" s="13">
        <v>0</v>
      </c>
      <c r="AA12" s="13">
        <v>0</v>
      </c>
      <c r="AC12" s="9">
        <v>65410</v>
      </c>
      <c r="AE12" s="9">
        <v>596000</v>
      </c>
      <c r="AG12" s="9">
        <v>37487107350</v>
      </c>
      <c r="AI12" s="9">
        <v>38977294084</v>
      </c>
      <c r="AK12" s="16">
        <v>3.7000000000000002E-3</v>
      </c>
    </row>
    <row r="13" spans="1:37" s="10" customFormat="1" x14ac:dyDescent="0.25">
      <c r="A13" s="10" t="s">
        <v>54</v>
      </c>
      <c r="C13" s="10" t="s">
        <v>42</v>
      </c>
      <c r="E13" s="10" t="s">
        <v>42</v>
      </c>
      <c r="G13" s="10" t="s">
        <v>55</v>
      </c>
      <c r="I13" s="10" t="s">
        <v>56</v>
      </c>
      <c r="K13" s="13">
        <v>0</v>
      </c>
      <c r="L13" s="13"/>
      <c r="M13" s="13">
        <v>0</v>
      </c>
      <c r="O13" s="9">
        <v>90000</v>
      </c>
      <c r="Q13" s="9">
        <v>62471320847</v>
      </c>
      <c r="S13" s="9">
        <v>63708450750</v>
      </c>
      <c r="U13" s="9">
        <v>42000</v>
      </c>
      <c r="W13" s="9">
        <v>29992767294</v>
      </c>
      <c r="Y13" s="13">
        <v>0</v>
      </c>
      <c r="AA13" s="13">
        <v>0</v>
      </c>
      <c r="AC13" s="9">
        <v>132000</v>
      </c>
      <c r="AE13" s="9">
        <v>717500</v>
      </c>
      <c r="AG13" s="9">
        <v>92464088141</v>
      </c>
      <c r="AI13" s="9">
        <v>94692833812</v>
      </c>
      <c r="AK13" s="16">
        <v>8.8999999999999999E-3</v>
      </c>
    </row>
    <row r="14" spans="1:37" s="10" customFormat="1" x14ac:dyDescent="0.25">
      <c r="A14" s="10" t="s">
        <v>57</v>
      </c>
      <c r="C14" s="10" t="s">
        <v>42</v>
      </c>
      <c r="E14" s="10" t="s">
        <v>42</v>
      </c>
      <c r="G14" s="10" t="s">
        <v>58</v>
      </c>
      <c r="I14" s="10" t="s">
        <v>59</v>
      </c>
      <c r="K14" s="13">
        <v>0</v>
      </c>
      <c r="L14" s="13"/>
      <c r="M14" s="13">
        <v>0</v>
      </c>
      <c r="O14" s="9">
        <v>85270</v>
      </c>
      <c r="Q14" s="9">
        <v>51431599271</v>
      </c>
      <c r="S14" s="9">
        <v>52856965238</v>
      </c>
      <c r="U14" s="13">
        <v>0</v>
      </c>
      <c r="W14" s="13">
        <v>0</v>
      </c>
      <c r="Y14" s="9">
        <v>50000</v>
      </c>
      <c r="AA14" s="9">
        <v>30694435626</v>
      </c>
      <c r="AC14" s="9">
        <v>35270</v>
      </c>
      <c r="AE14" s="9">
        <v>618000</v>
      </c>
      <c r="AG14" s="9">
        <v>21273513619</v>
      </c>
      <c r="AI14" s="9">
        <v>21792909319</v>
      </c>
      <c r="AK14" s="16">
        <v>2.0999999999999999E-3</v>
      </c>
    </row>
    <row r="15" spans="1:37" s="10" customFormat="1" x14ac:dyDescent="0.25">
      <c r="A15" s="10" t="s">
        <v>60</v>
      </c>
      <c r="C15" s="10" t="s">
        <v>42</v>
      </c>
      <c r="E15" s="10" t="s">
        <v>42</v>
      </c>
      <c r="G15" s="10" t="s">
        <v>61</v>
      </c>
      <c r="I15" s="10" t="s">
        <v>62</v>
      </c>
      <c r="K15" s="13">
        <v>0</v>
      </c>
      <c r="L15" s="13"/>
      <c r="M15" s="13">
        <v>0</v>
      </c>
      <c r="O15" s="9">
        <v>38458</v>
      </c>
      <c r="Q15" s="9">
        <v>25246565100</v>
      </c>
      <c r="S15" s="9">
        <v>25185385863</v>
      </c>
      <c r="U15" s="13">
        <v>0</v>
      </c>
      <c r="W15" s="13">
        <v>0</v>
      </c>
      <c r="Y15" s="13">
        <v>0</v>
      </c>
      <c r="AA15" s="13">
        <v>0</v>
      </c>
      <c r="AC15" s="9">
        <v>38458</v>
      </c>
      <c r="AE15" s="9">
        <v>657500</v>
      </c>
      <c r="AG15" s="9">
        <v>25246565100</v>
      </c>
      <c r="AI15" s="9">
        <v>25281551888</v>
      </c>
      <c r="AK15" s="16">
        <v>2.3999999999999998E-3</v>
      </c>
    </row>
    <row r="16" spans="1:37" s="10" customFormat="1" x14ac:dyDescent="0.25">
      <c r="A16" s="10" t="s">
        <v>63</v>
      </c>
      <c r="C16" s="10" t="s">
        <v>42</v>
      </c>
      <c r="E16" s="10" t="s">
        <v>42</v>
      </c>
      <c r="G16" s="10" t="s">
        <v>64</v>
      </c>
      <c r="I16" s="10" t="s">
        <v>65</v>
      </c>
      <c r="K16" s="9">
        <v>17</v>
      </c>
      <c r="M16" s="9">
        <v>17</v>
      </c>
      <c r="O16" s="9">
        <v>1063000</v>
      </c>
      <c r="Q16" s="9">
        <v>999220000000</v>
      </c>
      <c r="S16" s="9">
        <v>1037669812251</v>
      </c>
      <c r="U16" s="9">
        <v>533900</v>
      </c>
      <c r="W16" s="9">
        <v>496557170375</v>
      </c>
      <c r="Y16" s="13">
        <v>0</v>
      </c>
      <c r="AA16" s="13">
        <v>0</v>
      </c>
      <c r="AC16" s="9">
        <v>1596900</v>
      </c>
      <c r="AE16" s="9">
        <v>936839</v>
      </c>
      <c r="AG16" s="9">
        <v>1495777170375</v>
      </c>
      <c r="AI16" s="9">
        <v>1495767042176</v>
      </c>
      <c r="AK16" s="16">
        <v>0.14130000000000001</v>
      </c>
    </row>
    <row r="17" spans="1:37" s="10" customFormat="1" x14ac:dyDescent="0.25">
      <c r="A17" s="10" t="s">
        <v>66</v>
      </c>
      <c r="C17" s="10" t="s">
        <v>42</v>
      </c>
      <c r="E17" s="10" t="s">
        <v>42</v>
      </c>
      <c r="G17" s="10" t="s">
        <v>67</v>
      </c>
      <c r="I17" s="10" t="s">
        <v>68</v>
      </c>
      <c r="K17" s="9">
        <v>17</v>
      </c>
      <c r="M17" s="9">
        <v>17</v>
      </c>
      <c r="O17" s="9">
        <v>101200</v>
      </c>
      <c r="Q17" s="9">
        <v>100315770672</v>
      </c>
      <c r="S17" s="9">
        <v>100169840925</v>
      </c>
      <c r="U17" s="13">
        <v>0</v>
      </c>
      <c r="W17" s="13">
        <v>0</v>
      </c>
      <c r="Y17" s="13">
        <v>0</v>
      </c>
      <c r="AA17" s="13">
        <v>0</v>
      </c>
      <c r="AC17" s="9">
        <v>101200</v>
      </c>
      <c r="AE17" s="9">
        <v>1039500</v>
      </c>
      <c r="AG17" s="9">
        <v>100315770672</v>
      </c>
      <c r="AI17" s="9">
        <v>105178332971</v>
      </c>
      <c r="AK17" s="16">
        <v>9.9000000000000008E-3</v>
      </c>
    </row>
    <row r="18" spans="1:37" s="10" customFormat="1" x14ac:dyDescent="0.25">
      <c r="A18" s="10" t="s">
        <v>69</v>
      </c>
      <c r="C18" s="10" t="s">
        <v>42</v>
      </c>
      <c r="E18" s="10" t="s">
        <v>42</v>
      </c>
      <c r="G18" s="10" t="s">
        <v>70</v>
      </c>
      <c r="I18" s="10" t="s">
        <v>71</v>
      </c>
      <c r="K18" s="9">
        <v>16</v>
      </c>
      <c r="M18" s="9">
        <v>16</v>
      </c>
      <c r="O18" s="9">
        <v>539000</v>
      </c>
      <c r="Q18" s="9">
        <v>500111207000</v>
      </c>
      <c r="S18" s="9">
        <v>520250897430</v>
      </c>
      <c r="U18" s="13">
        <v>0</v>
      </c>
      <c r="W18" s="13">
        <v>0</v>
      </c>
      <c r="Y18" s="13">
        <v>0</v>
      </c>
      <c r="AA18" s="13">
        <v>0</v>
      </c>
      <c r="AC18" s="9">
        <v>539000</v>
      </c>
      <c r="AE18" s="9">
        <v>965392</v>
      </c>
      <c r="AG18" s="9">
        <v>500111207000</v>
      </c>
      <c r="AI18" s="9">
        <v>520251975235</v>
      </c>
      <c r="AK18" s="16">
        <v>4.9099999999999998E-2</v>
      </c>
    </row>
    <row r="19" spans="1:37" s="10" customFormat="1" x14ac:dyDescent="0.25">
      <c r="A19" s="10" t="s">
        <v>72</v>
      </c>
      <c r="C19" s="10" t="s">
        <v>42</v>
      </c>
      <c r="E19" s="10" t="s">
        <v>42</v>
      </c>
      <c r="G19" s="10" t="s">
        <v>73</v>
      </c>
      <c r="I19" s="10" t="s">
        <v>74</v>
      </c>
      <c r="K19" s="9">
        <v>18</v>
      </c>
      <c r="M19" s="9">
        <v>18</v>
      </c>
      <c r="O19" s="9">
        <v>1500</v>
      </c>
      <c r="Q19" s="9">
        <v>1466265712</v>
      </c>
      <c r="S19" s="9">
        <v>1499728125</v>
      </c>
      <c r="U19" s="13">
        <v>0</v>
      </c>
      <c r="W19" s="13">
        <v>0</v>
      </c>
      <c r="Y19" s="13">
        <v>0</v>
      </c>
      <c r="AA19" s="13">
        <v>0</v>
      </c>
      <c r="AC19" s="9">
        <v>1500</v>
      </c>
      <c r="AE19" s="9">
        <v>1000000</v>
      </c>
      <c r="AG19" s="9">
        <v>1466265712</v>
      </c>
      <c r="AI19" s="9">
        <v>1499728125</v>
      </c>
      <c r="AK19" s="16">
        <v>1E-4</v>
      </c>
    </row>
    <row r="20" spans="1:37" s="10" customFormat="1" x14ac:dyDescent="0.25">
      <c r="A20" s="10" t="s">
        <v>75</v>
      </c>
      <c r="C20" s="10" t="s">
        <v>42</v>
      </c>
      <c r="E20" s="10" t="s">
        <v>42</v>
      </c>
      <c r="G20" s="10" t="s">
        <v>76</v>
      </c>
      <c r="I20" s="10" t="s">
        <v>77</v>
      </c>
      <c r="K20" s="9">
        <v>19</v>
      </c>
      <c r="M20" s="9">
        <v>19</v>
      </c>
      <c r="O20" s="9">
        <v>336280</v>
      </c>
      <c r="Q20" s="9">
        <v>296887585188</v>
      </c>
      <c r="S20" s="9">
        <v>336219049250</v>
      </c>
      <c r="U20" s="13">
        <v>0</v>
      </c>
      <c r="W20" s="13">
        <v>0</v>
      </c>
      <c r="Y20" s="13">
        <v>0</v>
      </c>
      <c r="AA20" s="13">
        <v>0</v>
      </c>
      <c r="AC20" s="9">
        <v>336280</v>
      </c>
      <c r="AE20" s="9">
        <v>1000000</v>
      </c>
      <c r="AG20" s="9">
        <v>296887585188</v>
      </c>
      <c r="AI20" s="9">
        <v>336219049250</v>
      </c>
      <c r="AK20" s="16">
        <v>3.1800000000000002E-2</v>
      </c>
    </row>
    <row r="21" spans="1:37" s="10" customFormat="1" x14ac:dyDescent="0.25">
      <c r="A21" s="10" t="s">
        <v>78</v>
      </c>
      <c r="C21" s="10" t="s">
        <v>42</v>
      </c>
      <c r="E21" s="10" t="s">
        <v>42</v>
      </c>
      <c r="G21" s="10" t="s">
        <v>79</v>
      </c>
      <c r="I21" s="10" t="s">
        <v>80</v>
      </c>
      <c r="K21" s="9">
        <v>18</v>
      </c>
      <c r="M21" s="9">
        <v>18</v>
      </c>
      <c r="O21" s="9">
        <v>1839750</v>
      </c>
      <c r="Q21" s="9">
        <v>499999896000</v>
      </c>
      <c r="S21" s="9">
        <f>523333981733-1</f>
        <v>523333981732</v>
      </c>
      <c r="U21" s="13">
        <v>0</v>
      </c>
      <c r="W21" s="13">
        <v>0</v>
      </c>
      <c r="Y21" s="13">
        <v>0</v>
      </c>
      <c r="AA21" s="13">
        <v>0</v>
      </c>
      <c r="AC21" s="9">
        <v>1839750</v>
      </c>
      <c r="AE21" s="9">
        <v>290000</v>
      </c>
      <c r="AG21" s="9">
        <v>499999896000</v>
      </c>
      <c r="AI21" s="9">
        <v>533140692562</v>
      </c>
      <c r="AK21" s="16">
        <v>5.04E-2</v>
      </c>
    </row>
    <row r="22" spans="1:37" s="10" customFormat="1" x14ac:dyDescent="0.25">
      <c r="A22" s="10" t="s">
        <v>81</v>
      </c>
      <c r="C22" s="10" t="s">
        <v>42</v>
      </c>
      <c r="E22" s="10" t="s">
        <v>42</v>
      </c>
      <c r="G22" s="10" t="s">
        <v>82</v>
      </c>
      <c r="I22" s="10" t="s">
        <v>83</v>
      </c>
      <c r="K22" s="13">
        <v>0</v>
      </c>
      <c r="M22" s="13">
        <v>0</v>
      </c>
      <c r="O22" s="13">
        <v>0</v>
      </c>
      <c r="P22" s="13"/>
      <c r="Q22" s="13">
        <v>0</v>
      </c>
      <c r="R22" s="13"/>
      <c r="S22" s="13">
        <v>0</v>
      </c>
      <c r="U22" s="9">
        <v>17562</v>
      </c>
      <c r="W22" s="9">
        <v>14070166449</v>
      </c>
      <c r="Y22" s="9">
        <v>17562</v>
      </c>
      <c r="AA22" s="9">
        <v>14120831430</v>
      </c>
      <c r="AC22" s="9">
        <v>0</v>
      </c>
      <c r="AE22" s="9">
        <v>0</v>
      </c>
      <c r="AG22" s="9">
        <v>0</v>
      </c>
      <c r="AI22" s="9">
        <v>0</v>
      </c>
      <c r="AK22" s="17">
        <v>0</v>
      </c>
    </row>
    <row r="23" spans="1:37" s="10" customFormat="1" x14ac:dyDescent="0.25">
      <c r="A23" s="10" t="s">
        <v>84</v>
      </c>
      <c r="C23" s="10" t="s">
        <v>42</v>
      </c>
      <c r="E23" s="10" t="s">
        <v>42</v>
      </c>
      <c r="G23" s="10" t="s">
        <v>85</v>
      </c>
      <c r="I23" s="10" t="s">
        <v>86</v>
      </c>
      <c r="K23" s="9">
        <v>15</v>
      </c>
      <c r="M23" s="9">
        <v>15</v>
      </c>
      <c r="O23" s="13">
        <v>0</v>
      </c>
      <c r="P23" s="13"/>
      <c r="Q23" s="13">
        <v>0</v>
      </c>
      <c r="R23" s="13"/>
      <c r="S23" s="13">
        <v>0</v>
      </c>
      <c r="U23" s="9">
        <v>1300000</v>
      </c>
      <c r="W23" s="9">
        <v>1232257500000</v>
      </c>
      <c r="Y23" s="13">
        <v>0</v>
      </c>
      <c r="Z23" s="13"/>
      <c r="AA23" s="13">
        <v>0</v>
      </c>
      <c r="AC23" s="9">
        <v>1300000</v>
      </c>
      <c r="AE23" s="9">
        <v>999990</v>
      </c>
      <c r="AG23" s="9">
        <v>1232257500000</v>
      </c>
      <c r="AI23" s="9">
        <v>1299751377356</v>
      </c>
      <c r="AK23" s="16">
        <v>0.12280000000000001</v>
      </c>
    </row>
    <row r="24" spans="1:37" s="10" customFormat="1" x14ac:dyDescent="0.25">
      <c r="A24" s="10" t="s">
        <v>87</v>
      </c>
      <c r="C24" s="10" t="s">
        <v>42</v>
      </c>
      <c r="E24" s="10" t="s">
        <v>42</v>
      </c>
      <c r="G24" s="10" t="s">
        <v>88</v>
      </c>
      <c r="I24" s="10" t="s">
        <v>89</v>
      </c>
      <c r="K24" s="9">
        <v>15</v>
      </c>
      <c r="M24" s="9">
        <v>15</v>
      </c>
      <c r="O24" s="13">
        <v>0</v>
      </c>
      <c r="P24" s="13"/>
      <c r="Q24" s="13">
        <v>0</v>
      </c>
      <c r="R24" s="13"/>
      <c r="S24" s="13">
        <v>0</v>
      </c>
      <c r="U24" s="9">
        <v>1000</v>
      </c>
      <c r="W24" s="9">
        <v>980177625</v>
      </c>
      <c r="Y24" s="13">
        <v>0</v>
      </c>
      <c r="AA24" s="13">
        <v>0</v>
      </c>
      <c r="AC24" s="9">
        <v>1000</v>
      </c>
      <c r="AE24" s="9">
        <v>1000000</v>
      </c>
      <c r="AG24" s="9">
        <v>980177625</v>
      </c>
      <c r="AI24" s="9">
        <f>999818750-1</f>
        <v>999818749</v>
      </c>
      <c r="AK24" s="16">
        <v>1E-4</v>
      </c>
    </row>
    <row r="25" spans="1:37" s="10" customFormat="1" ht="19.5" thickBot="1" x14ac:dyDescent="0.3">
      <c r="O25" s="11">
        <f>SUM(O9:O24)</f>
        <v>4595635</v>
      </c>
      <c r="Q25" s="11">
        <f>SUM(Q9:Q24)</f>
        <v>2900454824673</v>
      </c>
      <c r="S25" s="11">
        <f>SUM(S9:S24)</f>
        <v>3020279157214</v>
      </c>
      <c r="U25" s="14">
        <f>SUM(U9:U24)</f>
        <v>1894462</v>
      </c>
      <c r="W25" s="14">
        <f>SUM(W9:W24)</f>
        <v>1773857781743</v>
      </c>
      <c r="Y25" s="14">
        <f>SUM(Y9:Y24)</f>
        <v>73013</v>
      </c>
      <c r="AA25" s="14">
        <f>SUM(AA9:AA24)</f>
        <v>50189037963</v>
      </c>
      <c r="AC25" s="11">
        <f>SUM(AC9:AC24)</f>
        <v>6417084</v>
      </c>
      <c r="AE25" s="11">
        <f>SUM(AE9:AE24)</f>
        <v>12350434</v>
      </c>
      <c r="AG25" s="11">
        <f>SUM(AG9:AG24)</f>
        <v>4624795933231</v>
      </c>
      <c r="AI25" s="11">
        <f>SUM(AI9:AI24)</f>
        <v>4788899962868</v>
      </c>
    </row>
    <row r="26" spans="1:37" s="10" customFormat="1" ht="19.5" thickTop="1" x14ac:dyDescent="0.15">
      <c r="S26" s="18"/>
      <c r="AG26" s="9"/>
      <c r="AI26" s="9"/>
    </row>
    <row r="27" spans="1:37" s="10" customFormat="1" x14ac:dyDescent="0.15">
      <c r="S27" s="18"/>
      <c r="AC27" s="9"/>
      <c r="AG27" s="9"/>
      <c r="AI27" s="9"/>
    </row>
    <row r="28" spans="1:37" x14ac:dyDescent="0.45">
      <c r="S28" s="18"/>
      <c r="AG28" s="2"/>
      <c r="AI28" s="8"/>
    </row>
    <row r="29" spans="1:37" x14ac:dyDescent="0.45">
      <c r="S29" s="18"/>
      <c r="AG29" s="2"/>
      <c r="AI29" s="8"/>
    </row>
    <row r="30" spans="1:37" x14ac:dyDescent="0.45">
      <c r="S30" s="2"/>
      <c r="AG30" s="2"/>
      <c r="AI30" s="2"/>
    </row>
    <row r="31" spans="1:37" x14ac:dyDescent="0.45">
      <c r="S31" s="2"/>
    </row>
  </sheetData>
  <mergeCells count="30">
    <mergeCell ref="A2:AK2"/>
    <mergeCell ref="A3:AK3"/>
    <mergeCell ref="A4:AK4"/>
    <mergeCell ref="AE7:AE8"/>
    <mergeCell ref="AG7:AG8"/>
    <mergeCell ref="AI7:AI8"/>
    <mergeCell ref="AK7:AK8"/>
    <mergeCell ref="AC6:AK6"/>
    <mergeCell ref="AH7:AH8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R7:R8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  <pageSetup paperSize="9" scale="27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2:L10"/>
  <sheetViews>
    <sheetView rightToLeft="1" view="pageBreakPreview" zoomScale="60" zoomScaleNormal="100" workbookViewId="0">
      <selection activeCell="K44" sqref="K44"/>
    </sheetView>
  </sheetViews>
  <sheetFormatPr defaultRowHeight="18.75" x14ac:dyDescent="0.45"/>
  <cols>
    <col min="1" max="1" width="30.28515625" style="1" bestFit="1" customWidth="1"/>
    <col min="2" max="2" width="1" style="1" customWidth="1"/>
    <col min="3" max="3" width="11.42578125" style="1" bestFit="1" customWidth="1"/>
    <col min="4" max="4" width="1" style="1" customWidth="1"/>
    <col min="5" max="5" width="15" style="1" bestFit="1" customWidth="1"/>
    <col min="6" max="6" width="1" style="1" customWidth="1"/>
    <col min="7" max="7" width="23" style="1" bestFit="1" customWidth="1"/>
    <col min="8" max="8" width="1" style="1" customWidth="1"/>
    <col min="9" max="9" width="15.140625" style="1" bestFit="1" customWidth="1"/>
    <col min="10" max="10" width="1" style="1" customWidth="1"/>
    <col min="11" max="11" width="32.710937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2" ht="21" x14ac:dyDescent="0.45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ht="21" x14ac:dyDescent="0.45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12" ht="21" x14ac:dyDescent="0.45">
      <c r="A4" s="51" t="s">
        <v>2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6" spans="1:12" s="3" customFormat="1" ht="24" x14ac:dyDescent="0.55000000000000004">
      <c r="A6" s="40" t="s">
        <v>3</v>
      </c>
      <c r="C6" s="39" t="s">
        <v>6</v>
      </c>
      <c r="D6" s="39" t="s">
        <v>6</v>
      </c>
      <c r="E6" s="39" t="s">
        <v>6</v>
      </c>
      <c r="F6" s="39" t="s">
        <v>6</v>
      </c>
      <c r="G6" s="39" t="s">
        <v>6</v>
      </c>
      <c r="H6" s="39" t="s">
        <v>6</v>
      </c>
      <c r="I6" s="39" t="s">
        <v>6</v>
      </c>
      <c r="J6" s="39" t="s">
        <v>6</v>
      </c>
      <c r="K6" s="39" t="s">
        <v>6</v>
      </c>
      <c r="L6" s="39" t="s">
        <v>6</v>
      </c>
    </row>
    <row r="7" spans="1:12" s="3" customFormat="1" ht="24" x14ac:dyDescent="0.55000000000000004">
      <c r="A7" s="42" t="s">
        <v>3</v>
      </c>
      <c r="C7" s="39" t="s">
        <v>7</v>
      </c>
      <c r="E7" s="39" t="s">
        <v>90</v>
      </c>
      <c r="G7" s="39" t="s">
        <v>91</v>
      </c>
      <c r="I7" s="39" t="s">
        <v>92</v>
      </c>
      <c r="K7" s="39" t="s">
        <v>93</v>
      </c>
    </row>
    <row r="8" spans="1:12" x14ac:dyDescent="0.45">
      <c r="A8" s="1" t="s">
        <v>75</v>
      </c>
      <c r="C8" s="2">
        <v>336280</v>
      </c>
      <c r="E8" s="2">
        <v>989205</v>
      </c>
      <c r="G8" s="2">
        <v>1000000</v>
      </c>
      <c r="I8" s="16">
        <v>1.09E-2</v>
      </c>
      <c r="K8" s="2">
        <v>336280000000</v>
      </c>
    </row>
    <row r="9" spans="1:12" x14ac:dyDescent="0.45">
      <c r="A9" s="1" t="s">
        <v>63</v>
      </c>
      <c r="C9" s="2">
        <v>1596900</v>
      </c>
      <c r="E9" s="2">
        <v>997500</v>
      </c>
      <c r="G9" s="2">
        <v>936839</v>
      </c>
      <c r="I9" s="16">
        <v>-6.08E-2</v>
      </c>
      <c r="K9" s="2">
        <v>1496038199100</v>
      </c>
    </row>
    <row r="10" spans="1:12" x14ac:dyDescent="0.45">
      <c r="K10" s="2"/>
    </row>
  </sheetData>
  <mergeCells count="10">
    <mergeCell ref="A2:L2"/>
    <mergeCell ref="A3:L3"/>
    <mergeCell ref="A4:L4"/>
    <mergeCell ref="K7"/>
    <mergeCell ref="C6:L6"/>
    <mergeCell ref="A6:A7"/>
    <mergeCell ref="C7"/>
    <mergeCell ref="E7"/>
    <mergeCell ref="G7"/>
    <mergeCell ref="I7"/>
  </mergeCells>
  <pageMargins left="0.7" right="0.7" top="0.75" bottom="0.75" header="0.3" footer="0.3"/>
  <pageSetup paperSize="9" scale="57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2:AG12"/>
  <sheetViews>
    <sheetView rightToLeft="1" view="pageBreakPreview" zoomScale="60" zoomScaleNormal="100" workbookViewId="0">
      <selection activeCell="Y47" sqref="Y47"/>
    </sheetView>
  </sheetViews>
  <sheetFormatPr defaultRowHeight="18.75" x14ac:dyDescent="0.45"/>
  <cols>
    <col min="1" max="1" width="50.42578125" style="1" bestFit="1" customWidth="1"/>
    <col min="2" max="2" width="1" style="1" customWidth="1"/>
    <col min="3" max="3" width="14.42578125" style="1" bestFit="1" customWidth="1"/>
    <col min="4" max="4" width="1" style="1" customWidth="1"/>
    <col min="5" max="5" width="8.42578125" style="1" bestFit="1" customWidth="1"/>
    <col min="6" max="6" width="1" style="1" customWidth="1"/>
    <col min="7" max="7" width="10.140625" style="1" bestFit="1" customWidth="1"/>
    <col min="8" max="8" width="1" style="1" customWidth="1"/>
    <col min="9" max="9" width="17.5703125" style="1" bestFit="1" customWidth="1"/>
    <col min="10" max="10" width="1" style="1" customWidth="1"/>
    <col min="11" max="11" width="9.140625" style="1" bestFit="1" customWidth="1"/>
    <col min="12" max="12" width="1" style="1" customWidth="1"/>
    <col min="13" max="13" width="17.5703125" style="1" bestFit="1" customWidth="1"/>
    <col min="14" max="14" width="1" style="1" customWidth="1"/>
    <col min="15" max="15" width="17.5703125" style="1" bestFit="1" customWidth="1"/>
    <col min="16" max="16" width="1" style="1" customWidth="1"/>
    <col min="17" max="17" width="6.140625" style="1" bestFit="1" customWidth="1"/>
    <col min="18" max="18" width="1" style="1" customWidth="1"/>
    <col min="19" max="19" width="14" style="1" bestFit="1" customWidth="1"/>
    <col min="20" max="20" width="1" style="1" customWidth="1"/>
    <col min="21" max="21" width="6.140625" style="1" bestFit="1" customWidth="1"/>
    <col min="22" max="22" width="1" style="1" customWidth="1"/>
    <col min="23" max="23" width="10.5703125" style="1" bestFit="1" customWidth="1"/>
    <col min="24" max="24" width="1" style="1" customWidth="1"/>
    <col min="25" max="25" width="9.140625" style="1" bestFit="1" customWidth="1"/>
    <col min="26" max="26" width="1" style="1" customWidth="1"/>
    <col min="27" max="27" width="17.5703125" style="1" bestFit="1" customWidth="1"/>
    <col min="28" max="28" width="1" style="1" customWidth="1"/>
    <col min="29" max="29" width="17.5703125" style="1" bestFit="1" customWidth="1"/>
    <col min="30" max="30" width="1" style="1" customWidth="1"/>
    <col min="31" max="31" width="19.14062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3" ht="21" x14ac:dyDescent="0.45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</row>
    <row r="3" spans="1:33" ht="21" x14ac:dyDescent="0.45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</row>
    <row r="4" spans="1:33" ht="21" x14ac:dyDescent="0.45">
      <c r="A4" s="51" t="s">
        <v>2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</row>
    <row r="6" spans="1:33" ht="21" x14ac:dyDescent="0.45">
      <c r="A6" s="46" t="s">
        <v>94</v>
      </c>
      <c r="B6" s="46" t="s">
        <v>94</v>
      </c>
      <c r="C6" s="46" t="s">
        <v>94</v>
      </c>
      <c r="D6" s="46" t="s">
        <v>94</v>
      </c>
      <c r="E6" s="46" t="s">
        <v>94</v>
      </c>
      <c r="F6" s="46" t="s">
        <v>94</v>
      </c>
      <c r="G6" s="46" t="s">
        <v>94</v>
      </c>
      <c r="H6" s="46" t="s">
        <v>94</v>
      </c>
      <c r="I6" s="46" t="s">
        <v>94</v>
      </c>
      <c r="K6" s="46" t="s">
        <v>4</v>
      </c>
      <c r="L6" s="46" t="s">
        <v>4</v>
      </c>
      <c r="M6" s="46" t="s">
        <v>4</v>
      </c>
      <c r="N6" s="46" t="s">
        <v>4</v>
      </c>
      <c r="O6" s="46" t="s">
        <v>4</v>
      </c>
      <c r="Q6" s="46" t="s">
        <v>5</v>
      </c>
      <c r="R6" s="46" t="s">
        <v>5</v>
      </c>
      <c r="S6" s="46" t="s">
        <v>5</v>
      </c>
      <c r="T6" s="46" t="s">
        <v>5</v>
      </c>
      <c r="U6" s="46" t="s">
        <v>5</v>
      </c>
      <c r="V6" s="46" t="s">
        <v>5</v>
      </c>
      <c r="W6" s="46" t="s">
        <v>5</v>
      </c>
      <c r="Y6" s="46" t="s">
        <v>6</v>
      </c>
      <c r="Z6" s="46" t="s">
        <v>6</v>
      </c>
      <c r="AA6" s="46" t="s">
        <v>6</v>
      </c>
      <c r="AB6" s="46" t="s">
        <v>6</v>
      </c>
      <c r="AC6" s="46" t="s">
        <v>6</v>
      </c>
      <c r="AD6" s="46" t="s">
        <v>6</v>
      </c>
      <c r="AE6" s="46" t="s">
        <v>6</v>
      </c>
    </row>
    <row r="7" spans="1:33" ht="21" x14ac:dyDescent="0.45">
      <c r="A7" s="49" t="s">
        <v>95</v>
      </c>
      <c r="C7" s="47" t="s">
        <v>38</v>
      </c>
      <c r="E7" s="47" t="s">
        <v>39</v>
      </c>
      <c r="G7" s="47" t="s">
        <v>96</v>
      </c>
      <c r="I7" s="47" t="s">
        <v>36</v>
      </c>
      <c r="K7" s="47" t="s">
        <v>7</v>
      </c>
      <c r="M7" s="47" t="s">
        <v>8</v>
      </c>
      <c r="O7" s="47" t="s">
        <v>9</v>
      </c>
      <c r="Q7" s="46" t="s">
        <v>10</v>
      </c>
      <c r="R7" s="46" t="s">
        <v>10</v>
      </c>
      <c r="S7" s="46" t="s">
        <v>10</v>
      </c>
      <c r="U7" s="46" t="s">
        <v>11</v>
      </c>
      <c r="V7" s="46" t="s">
        <v>11</v>
      </c>
      <c r="W7" s="46" t="s">
        <v>11</v>
      </c>
      <c r="Y7" s="47" t="s">
        <v>7</v>
      </c>
      <c r="AA7" s="47" t="s">
        <v>8</v>
      </c>
      <c r="AC7" s="47" t="s">
        <v>9</v>
      </c>
      <c r="AE7" s="47" t="s">
        <v>97</v>
      </c>
    </row>
    <row r="8" spans="1:33" ht="21" x14ac:dyDescent="0.45">
      <c r="A8" s="50" t="s">
        <v>95</v>
      </c>
      <c r="C8" s="48" t="s">
        <v>38</v>
      </c>
      <c r="E8" s="48" t="s">
        <v>39</v>
      </c>
      <c r="G8" s="48" t="s">
        <v>96</v>
      </c>
      <c r="I8" s="48" t="s">
        <v>36</v>
      </c>
      <c r="K8" s="48" t="s">
        <v>7</v>
      </c>
      <c r="M8" s="48" t="s">
        <v>8</v>
      </c>
      <c r="O8" s="48" t="s">
        <v>9</v>
      </c>
      <c r="Q8" s="46" t="s">
        <v>7</v>
      </c>
      <c r="S8" s="46" t="s">
        <v>8</v>
      </c>
      <c r="U8" s="46" t="s">
        <v>7</v>
      </c>
      <c r="W8" s="46" t="s">
        <v>14</v>
      </c>
      <c r="Y8" s="48" t="s">
        <v>7</v>
      </c>
      <c r="AA8" s="48" t="s">
        <v>8</v>
      </c>
      <c r="AC8" s="48" t="s">
        <v>9</v>
      </c>
      <c r="AE8" s="48" t="s">
        <v>97</v>
      </c>
    </row>
    <row r="9" spans="1:33" ht="21" x14ac:dyDescent="0.45">
      <c r="A9" s="19" t="s">
        <v>98</v>
      </c>
      <c r="B9" s="10"/>
      <c r="C9" s="10" t="s">
        <v>99</v>
      </c>
      <c r="D9" s="10"/>
      <c r="E9" s="9">
        <v>22</v>
      </c>
      <c r="F9" s="10"/>
      <c r="G9" s="9">
        <v>21</v>
      </c>
      <c r="H9" s="10"/>
      <c r="I9" s="10" t="s">
        <v>100</v>
      </c>
      <c r="J9" s="10"/>
      <c r="K9" s="9">
        <v>940000</v>
      </c>
      <c r="L9" s="10"/>
      <c r="M9" s="9">
        <v>940000000000</v>
      </c>
      <c r="N9" s="10"/>
      <c r="O9" s="9">
        <v>940000000000</v>
      </c>
      <c r="P9" s="10"/>
      <c r="Q9" s="9" t="s">
        <v>204</v>
      </c>
      <c r="R9" s="10"/>
      <c r="S9" s="9" t="s">
        <v>204</v>
      </c>
      <c r="T9" s="10"/>
      <c r="U9" s="9" t="s">
        <v>204</v>
      </c>
      <c r="V9" s="10"/>
      <c r="W9" s="9" t="s">
        <v>204</v>
      </c>
      <c r="X9" s="10"/>
      <c r="Y9" s="9">
        <v>940000</v>
      </c>
      <c r="Z9" s="10"/>
      <c r="AA9" s="9">
        <v>940000000000</v>
      </c>
      <c r="AB9" s="10"/>
      <c r="AC9" s="9">
        <v>940000000000</v>
      </c>
      <c r="AD9" s="10"/>
      <c r="AE9" s="16">
        <v>8.8800000000000004E-2</v>
      </c>
      <c r="AF9" s="10"/>
      <c r="AG9" s="10"/>
    </row>
    <row r="10" spans="1:33" x14ac:dyDescent="0.4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  <row r="11" spans="1:33" x14ac:dyDescent="0.4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4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</row>
  </sheetData>
  <mergeCells count="25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  <pageSetup paperSize="9" scale="31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2:T27"/>
  <sheetViews>
    <sheetView rightToLeft="1" view="pageBreakPreview" zoomScale="60" zoomScaleNormal="100" workbookViewId="0">
      <selection activeCell="AN14" sqref="AN14"/>
    </sheetView>
  </sheetViews>
  <sheetFormatPr defaultRowHeight="18.75" x14ac:dyDescent="0.45"/>
  <cols>
    <col min="1" max="1" width="25.42578125" style="1" bestFit="1" customWidth="1"/>
    <col min="2" max="2" width="1" style="1" customWidth="1"/>
    <col min="3" max="3" width="23.42578125" style="1" bestFit="1" customWidth="1"/>
    <col min="4" max="4" width="1" style="1" customWidth="1"/>
    <col min="5" max="5" width="14.140625" style="1" bestFit="1" customWidth="1"/>
    <col min="6" max="6" width="1" style="1" customWidth="1"/>
    <col min="7" max="7" width="12.7109375" style="1" bestFit="1" customWidth="1"/>
    <col min="8" max="8" width="1" style="1" customWidth="1"/>
    <col min="9" max="9" width="9.42578125" style="1" bestFit="1" customWidth="1"/>
    <col min="10" max="10" width="1" style="1" customWidth="1"/>
    <col min="11" max="11" width="19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" style="1" bestFit="1" customWidth="1"/>
    <col min="16" max="16" width="1" style="1" customWidth="1"/>
    <col min="17" max="17" width="19.140625" style="1" bestFit="1" customWidth="1"/>
    <col min="18" max="18" width="1" style="1" customWidth="1"/>
    <col min="19" max="19" width="20.855468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0" s="3" customFormat="1" ht="24" x14ac:dyDescent="0.55000000000000004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spans="1:20" s="3" customFormat="1" ht="24" x14ac:dyDescent="0.55000000000000004">
      <c r="A3" s="43" t="s">
        <v>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</row>
    <row r="4" spans="1:20" s="3" customFormat="1" ht="24" x14ac:dyDescent="0.55000000000000004">
      <c r="A4" s="43" t="s">
        <v>2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</row>
    <row r="5" spans="1:20" s="3" customFormat="1" ht="22.5" x14ac:dyDescent="0.55000000000000004"/>
    <row r="6" spans="1:20" s="3" customFormat="1" ht="24" x14ac:dyDescent="0.55000000000000004">
      <c r="A6" s="40" t="s">
        <v>101</v>
      </c>
      <c r="C6" s="39" t="s">
        <v>102</v>
      </c>
      <c r="D6" s="39" t="s">
        <v>102</v>
      </c>
      <c r="E6" s="39" t="s">
        <v>102</v>
      </c>
      <c r="F6" s="39" t="s">
        <v>102</v>
      </c>
      <c r="G6" s="39" t="s">
        <v>102</v>
      </c>
      <c r="H6" s="39" t="s">
        <v>102</v>
      </c>
      <c r="I6" s="39" t="s">
        <v>102</v>
      </c>
      <c r="K6" s="39" t="s">
        <v>4</v>
      </c>
      <c r="M6" s="39" t="s">
        <v>5</v>
      </c>
      <c r="N6" s="39" t="s">
        <v>5</v>
      </c>
      <c r="O6" s="39" t="s">
        <v>5</v>
      </c>
      <c r="Q6" s="39" t="s">
        <v>6</v>
      </c>
      <c r="R6" s="39" t="s">
        <v>6</v>
      </c>
      <c r="S6" s="39" t="s">
        <v>6</v>
      </c>
    </row>
    <row r="7" spans="1:20" s="3" customFormat="1" ht="24" x14ac:dyDescent="0.55000000000000004">
      <c r="A7" s="42" t="s">
        <v>101</v>
      </c>
      <c r="C7" s="39" t="s">
        <v>103</v>
      </c>
      <c r="E7" s="39" t="s">
        <v>104</v>
      </c>
      <c r="G7" s="39" t="s">
        <v>105</v>
      </c>
      <c r="I7" s="39" t="s">
        <v>39</v>
      </c>
      <c r="K7" s="39" t="s">
        <v>106</v>
      </c>
      <c r="M7" s="39" t="s">
        <v>107</v>
      </c>
      <c r="O7" s="39" t="s">
        <v>108</v>
      </c>
      <c r="Q7" s="39" t="s">
        <v>106</v>
      </c>
      <c r="S7" s="39" t="s">
        <v>97</v>
      </c>
    </row>
    <row r="8" spans="1:20" x14ac:dyDescent="0.45">
      <c r="A8" s="1" t="s">
        <v>109</v>
      </c>
      <c r="C8" s="10" t="s">
        <v>110</v>
      </c>
      <c r="E8" s="5" t="s">
        <v>111</v>
      </c>
      <c r="F8" s="5"/>
      <c r="G8" s="5" t="s">
        <v>112</v>
      </c>
      <c r="H8" s="5"/>
      <c r="I8" s="5" t="s">
        <v>204</v>
      </c>
      <c r="J8" s="5"/>
      <c r="K8" s="8">
        <v>10144247</v>
      </c>
      <c r="L8" s="5"/>
      <c r="M8" s="8">
        <v>15536990567</v>
      </c>
      <c r="N8" s="5"/>
      <c r="O8" s="8">
        <v>15546379081</v>
      </c>
      <c r="P8" s="5"/>
      <c r="Q8" s="8">
        <v>755733</v>
      </c>
      <c r="R8" s="5"/>
      <c r="S8" s="7">
        <v>0</v>
      </c>
      <c r="T8" s="5"/>
    </row>
    <row r="9" spans="1:20" x14ac:dyDescent="0.45">
      <c r="A9" s="1" t="s">
        <v>113</v>
      </c>
      <c r="C9" s="10" t="s">
        <v>114</v>
      </c>
      <c r="E9" s="5" t="s">
        <v>115</v>
      </c>
      <c r="F9" s="5"/>
      <c r="G9" s="5" t="s">
        <v>116</v>
      </c>
      <c r="H9" s="5"/>
      <c r="I9" s="5" t="s">
        <v>204</v>
      </c>
      <c r="J9" s="5"/>
      <c r="K9" s="8">
        <v>28473250</v>
      </c>
      <c r="L9" s="5"/>
      <c r="M9" s="8" t="s">
        <v>204</v>
      </c>
      <c r="N9" s="5"/>
      <c r="O9" s="8" t="s">
        <v>204</v>
      </c>
      <c r="P9" s="5"/>
      <c r="Q9" s="8">
        <v>28473250</v>
      </c>
      <c r="R9" s="5"/>
      <c r="S9" s="7">
        <v>0</v>
      </c>
      <c r="T9" s="5"/>
    </row>
    <row r="10" spans="1:20" x14ac:dyDescent="0.45">
      <c r="A10" s="1" t="s">
        <v>117</v>
      </c>
      <c r="C10" s="10" t="s">
        <v>118</v>
      </c>
      <c r="E10" s="5" t="s">
        <v>111</v>
      </c>
      <c r="F10" s="5"/>
      <c r="G10" s="5" t="s">
        <v>112</v>
      </c>
      <c r="H10" s="5"/>
      <c r="I10" s="5" t="s">
        <v>204</v>
      </c>
      <c r="J10" s="5"/>
      <c r="K10" s="8">
        <v>151866645293</v>
      </c>
      <c r="L10" s="5"/>
      <c r="M10" s="8">
        <v>3585714684013</v>
      </c>
      <c r="N10" s="5"/>
      <c r="O10" s="8">
        <v>3559425048612</v>
      </c>
      <c r="P10" s="5"/>
      <c r="Q10" s="8">
        <v>178156280694</v>
      </c>
      <c r="R10" s="5"/>
      <c r="S10" s="6">
        <v>1.6799999999999999E-2</v>
      </c>
      <c r="T10" s="5"/>
    </row>
    <row r="11" spans="1:20" x14ac:dyDescent="0.45">
      <c r="A11" s="1" t="s">
        <v>119</v>
      </c>
      <c r="C11" s="10" t="s">
        <v>120</v>
      </c>
      <c r="E11" s="5" t="s">
        <v>111</v>
      </c>
      <c r="F11" s="5"/>
      <c r="G11" s="5" t="s">
        <v>112</v>
      </c>
      <c r="H11" s="5"/>
      <c r="I11" s="5" t="s">
        <v>204</v>
      </c>
      <c r="J11" s="5"/>
      <c r="K11" s="8">
        <v>11138983</v>
      </c>
      <c r="L11" s="5"/>
      <c r="M11" s="8">
        <v>20008180264</v>
      </c>
      <c r="N11" s="5"/>
      <c r="O11" s="8">
        <v>20017433503</v>
      </c>
      <c r="P11" s="5"/>
      <c r="Q11" s="8">
        <v>1885744</v>
      </c>
      <c r="R11" s="5"/>
      <c r="S11" s="7">
        <v>0</v>
      </c>
      <c r="T11" s="5"/>
    </row>
    <row r="12" spans="1:20" x14ac:dyDescent="0.45">
      <c r="A12" s="1" t="s">
        <v>121</v>
      </c>
      <c r="C12" s="10" t="s">
        <v>122</v>
      </c>
      <c r="E12" s="5" t="s">
        <v>111</v>
      </c>
      <c r="F12" s="5"/>
      <c r="G12" s="5" t="s">
        <v>112</v>
      </c>
      <c r="H12" s="5"/>
      <c r="I12" s="5" t="s">
        <v>204</v>
      </c>
      <c r="J12" s="5"/>
      <c r="K12" s="8">
        <v>1389982</v>
      </c>
      <c r="L12" s="5"/>
      <c r="M12" s="8">
        <v>11805</v>
      </c>
      <c r="N12" s="5"/>
      <c r="O12" s="8" t="s">
        <v>204</v>
      </c>
      <c r="P12" s="5"/>
      <c r="Q12" s="8">
        <v>1401787</v>
      </c>
      <c r="R12" s="5"/>
      <c r="S12" s="7">
        <v>0</v>
      </c>
      <c r="T12" s="5"/>
    </row>
    <row r="13" spans="1:20" x14ac:dyDescent="0.45">
      <c r="A13" s="1" t="s">
        <v>123</v>
      </c>
      <c r="C13" s="10" t="s">
        <v>124</v>
      </c>
      <c r="E13" s="5" t="s">
        <v>111</v>
      </c>
      <c r="F13" s="5"/>
      <c r="G13" s="5" t="s">
        <v>112</v>
      </c>
      <c r="H13" s="5"/>
      <c r="I13" s="5" t="s">
        <v>204</v>
      </c>
      <c r="J13" s="5"/>
      <c r="K13" s="8">
        <v>750000</v>
      </c>
      <c r="L13" s="5"/>
      <c r="M13" s="8">
        <v>5675299519</v>
      </c>
      <c r="N13" s="5"/>
      <c r="O13" s="8" t="s">
        <v>204</v>
      </c>
      <c r="P13" s="5"/>
      <c r="Q13" s="8">
        <v>5676049519</v>
      </c>
      <c r="R13" s="5"/>
      <c r="S13" s="6">
        <v>5.0000000000000001E-4</v>
      </c>
      <c r="T13" s="5"/>
    </row>
    <row r="14" spans="1:20" x14ac:dyDescent="0.45">
      <c r="A14" s="1" t="s">
        <v>125</v>
      </c>
      <c r="C14" s="10" t="s">
        <v>126</v>
      </c>
      <c r="E14" s="5" t="s">
        <v>111</v>
      </c>
      <c r="F14" s="5"/>
      <c r="G14" s="5" t="s">
        <v>112</v>
      </c>
      <c r="H14" s="5"/>
      <c r="I14" s="5" t="s">
        <v>204</v>
      </c>
      <c r="J14" s="5"/>
      <c r="K14" s="8">
        <v>580000</v>
      </c>
      <c r="L14" s="5"/>
      <c r="M14" s="8" t="s">
        <v>204</v>
      </c>
      <c r="N14" s="5"/>
      <c r="O14" s="8" t="s">
        <v>204</v>
      </c>
      <c r="P14" s="5"/>
      <c r="Q14" s="8">
        <v>580000</v>
      </c>
      <c r="R14" s="5"/>
      <c r="S14" s="7">
        <v>0</v>
      </c>
      <c r="T14" s="5"/>
    </row>
    <row r="15" spans="1:20" x14ac:dyDescent="0.45">
      <c r="A15" s="1" t="s">
        <v>123</v>
      </c>
      <c r="C15" s="10" t="s">
        <v>127</v>
      </c>
      <c r="E15" s="5" t="s">
        <v>128</v>
      </c>
      <c r="F15" s="5"/>
      <c r="G15" s="5" t="s">
        <v>112</v>
      </c>
      <c r="H15" s="5"/>
      <c r="I15" s="5">
        <v>20</v>
      </c>
      <c r="J15" s="5"/>
      <c r="K15" s="8">
        <v>334110000000</v>
      </c>
      <c r="L15" s="5"/>
      <c r="M15" s="8" t="s">
        <v>204</v>
      </c>
      <c r="N15" s="5"/>
      <c r="O15" s="8" t="s">
        <v>204</v>
      </c>
      <c r="P15" s="5"/>
      <c r="Q15" s="8">
        <v>334110000000</v>
      </c>
      <c r="R15" s="5"/>
      <c r="S15" s="6">
        <v>3.1600000000000003E-2</v>
      </c>
      <c r="T15" s="5"/>
    </row>
    <row r="16" spans="1:20" x14ac:dyDescent="0.45">
      <c r="A16" s="1" t="s">
        <v>119</v>
      </c>
      <c r="C16" s="10" t="s">
        <v>129</v>
      </c>
      <c r="E16" s="5" t="s">
        <v>128</v>
      </c>
      <c r="F16" s="5"/>
      <c r="G16" s="5" t="s">
        <v>130</v>
      </c>
      <c r="H16" s="5"/>
      <c r="I16" s="5">
        <v>18</v>
      </c>
      <c r="J16" s="5"/>
      <c r="K16" s="8">
        <v>461000000000</v>
      </c>
      <c r="L16" s="5"/>
      <c r="M16" s="8" t="s">
        <v>204</v>
      </c>
      <c r="N16" s="5"/>
      <c r="O16" s="8" t="s">
        <v>204</v>
      </c>
      <c r="P16" s="5"/>
      <c r="Q16" s="8">
        <v>461000000000</v>
      </c>
      <c r="R16" s="5"/>
      <c r="S16" s="6">
        <v>4.3499999999999997E-2</v>
      </c>
      <c r="T16" s="5"/>
    </row>
    <row r="17" spans="1:20" x14ac:dyDescent="0.45">
      <c r="A17" s="1" t="s">
        <v>131</v>
      </c>
      <c r="C17" s="10" t="s">
        <v>132</v>
      </c>
      <c r="E17" s="5" t="s">
        <v>128</v>
      </c>
      <c r="F17" s="5"/>
      <c r="G17" s="5" t="s">
        <v>133</v>
      </c>
      <c r="H17" s="5"/>
      <c r="I17" s="5">
        <v>18</v>
      </c>
      <c r="J17" s="5"/>
      <c r="K17" s="8">
        <v>480000000000</v>
      </c>
      <c r="L17" s="5"/>
      <c r="M17" s="8" t="s">
        <v>204</v>
      </c>
      <c r="N17" s="5"/>
      <c r="O17" s="8" t="s">
        <v>204</v>
      </c>
      <c r="P17" s="5"/>
      <c r="Q17" s="8">
        <v>480000000000</v>
      </c>
      <c r="R17" s="5"/>
      <c r="S17" s="6">
        <v>4.53E-2</v>
      </c>
      <c r="T17" s="5"/>
    </row>
    <row r="18" spans="1:20" x14ac:dyDescent="0.45">
      <c r="A18" s="1" t="s">
        <v>119</v>
      </c>
      <c r="C18" s="10" t="s">
        <v>134</v>
      </c>
      <c r="E18" s="5" t="s">
        <v>128</v>
      </c>
      <c r="F18" s="5"/>
      <c r="G18" s="5" t="s">
        <v>135</v>
      </c>
      <c r="H18" s="5"/>
      <c r="I18" s="5">
        <v>19</v>
      </c>
      <c r="J18" s="5"/>
      <c r="K18" s="8">
        <v>140000000000</v>
      </c>
      <c r="L18" s="5"/>
      <c r="M18" s="8" t="s">
        <v>204</v>
      </c>
      <c r="N18" s="5"/>
      <c r="O18" s="8" t="s">
        <v>204</v>
      </c>
      <c r="P18" s="5"/>
      <c r="Q18" s="8">
        <v>140000000000</v>
      </c>
      <c r="R18" s="5"/>
      <c r="S18" s="6">
        <v>1.32E-2</v>
      </c>
      <c r="T18" s="5"/>
    </row>
    <row r="19" spans="1:20" x14ac:dyDescent="0.45">
      <c r="A19" s="1" t="s">
        <v>119</v>
      </c>
      <c r="C19" s="10" t="s">
        <v>136</v>
      </c>
      <c r="E19" s="5" t="s">
        <v>128</v>
      </c>
      <c r="F19" s="5"/>
      <c r="G19" s="5" t="s">
        <v>137</v>
      </c>
      <c r="H19" s="5"/>
      <c r="I19" s="5">
        <v>18</v>
      </c>
      <c r="J19" s="5"/>
      <c r="K19" s="8">
        <v>700000000000</v>
      </c>
      <c r="L19" s="5"/>
      <c r="M19" s="8" t="s">
        <v>204</v>
      </c>
      <c r="N19" s="5"/>
      <c r="O19" s="8" t="s">
        <v>204</v>
      </c>
      <c r="P19" s="5"/>
      <c r="Q19" s="8">
        <v>700000000000</v>
      </c>
      <c r="R19" s="5"/>
      <c r="S19" s="6">
        <v>6.6100000000000006E-2</v>
      </c>
      <c r="T19" s="5"/>
    </row>
    <row r="20" spans="1:20" x14ac:dyDescent="0.45">
      <c r="A20" s="1" t="s">
        <v>138</v>
      </c>
      <c r="C20" s="10" t="s">
        <v>139</v>
      </c>
      <c r="E20" s="5" t="s">
        <v>111</v>
      </c>
      <c r="F20" s="5"/>
      <c r="G20" s="5" t="s">
        <v>140</v>
      </c>
      <c r="H20" s="5"/>
      <c r="I20" s="5">
        <v>8</v>
      </c>
      <c r="J20" s="5"/>
      <c r="K20" s="8">
        <v>750000</v>
      </c>
      <c r="L20" s="5"/>
      <c r="M20" s="8">
        <v>10395616438</v>
      </c>
      <c r="N20" s="5"/>
      <c r="O20" s="8">
        <v>10395847448</v>
      </c>
      <c r="P20" s="5"/>
      <c r="Q20" s="8">
        <v>518990</v>
      </c>
      <c r="R20" s="5"/>
      <c r="S20" s="7">
        <v>0</v>
      </c>
      <c r="T20" s="5"/>
    </row>
    <row r="21" spans="1:20" x14ac:dyDescent="0.45">
      <c r="A21" s="1" t="s">
        <v>138</v>
      </c>
      <c r="C21" s="10" t="s">
        <v>141</v>
      </c>
      <c r="E21" s="5" t="s">
        <v>128</v>
      </c>
      <c r="F21" s="5"/>
      <c r="G21" s="5" t="s">
        <v>140</v>
      </c>
      <c r="H21" s="5"/>
      <c r="I21" s="5">
        <v>20</v>
      </c>
      <c r="J21" s="5"/>
      <c r="K21" s="8">
        <v>680000000000</v>
      </c>
      <c r="L21" s="5"/>
      <c r="M21" s="8" t="s">
        <v>204</v>
      </c>
      <c r="N21" s="5"/>
      <c r="O21" s="8" t="s">
        <v>204</v>
      </c>
      <c r="P21" s="5"/>
      <c r="Q21" s="8">
        <v>680000000000</v>
      </c>
      <c r="R21" s="5"/>
      <c r="S21" s="6">
        <v>6.4199999999999993E-2</v>
      </c>
      <c r="T21" s="5"/>
    </row>
    <row r="22" spans="1:20" x14ac:dyDescent="0.45">
      <c r="A22" s="1" t="s">
        <v>142</v>
      </c>
      <c r="C22" s="10" t="s">
        <v>143</v>
      </c>
      <c r="E22" s="5" t="s">
        <v>111</v>
      </c>
      <c r="F22" s="5"/>
      <c r="G22" s="5" t="s">
        <v>144</v>
      </c>
      <c r="H22" s="5"/>
      <c r="I22" s="5" t="s">
        <v>204</v>
      </c>
      <c r="J22" s="5"/>
      <c r="K22" s="8">
        <v>490000</v>
      </c>
      <c r="L22" s="5"/>
      <c r="M22" s="8">
        <v>14370410959</v>
      </c>
      <c r="N22" s="5"/>
      <c r="O22" s="8">
        <v>14369660959</v>
      </c>
      <c r="P22" s="5"/>
      <c r="Q22" s="8">
        <v>1240000</v>
      </c>
      <c r="R22" s="5"/>
      <c r="S22" s="7">
        <v>0</v>
      </c>
      <c r="T22" s="5"/>
    </row>
    <row r="23" spans="1:20" x14ac:dyDescent="0.45">
      <c r="A23" s="1" t="s">
        <v>145</v>
      </c>
      <c r="C23" s="10" t="s">
        <v>146</v>
      </c>
      <c r="E23" s="5" t="s">
        <v>128</v>
      </c>
      <c r="F23" s="5"/>
      <c r="G23" s="5" t="s">
        <v>147</v>
      </c>
      <c r="H23" s="5"/>
      <c r="I23" s="5">
        <v>20</v>
      </c>
      <c r="J23" s="5"/>
      <c r="K23" s="8" t="s">
        <v>204</v>
      </c>
      <c r="L23" s="5"/>
      <c r="M23" s="8">
        <v>1000000000000</v>
      </c>
      <c r="N23" s="5"/>
      <c r="O23" s="8" t="s">
        <v>204</v>
      </c>
      <c r="P23" s="5"/>
      <c r="Q23" s="8">
        <v>1000000000000</v>
      </c>
      <c r="R23" s="5"/>
      <c r="S23" s="6">
        <v>9.4500000000000001E-2</v>
      </c>
      <c r="T23" s="5"/>
    </row>
    <row r="24" spans="1:20" x14ac:dyDescent="0.45">
      <c r="A24" s="1" t="s">
        <v>145</v>
      </c>
      <c r="C24" s="10" t="s">
        <v>148</v>
      </c>
      <c r="E24" s="5" t="s">
        <v>128</v>
      </c>
      <c r="F24" s="5"/>
      <c r="G24" s="5" t="s">
        <v>149</v>
      </c>
      <c r="H24" s="5"/>
      <c r="I24" s="5">
        <v>20</v>
      </c>
      <c r="J24" s="5"/>
      <c r="K24" s="8" t="s">
        <v>204</v>
      </c>
      <c r="L24" s="5"/>
      <c r="M24" s="8">
        <v>550000000000</v>
      </c>
      <c r="N24" s="5"/>
      <c r="O24" s="8" t="s">
        <v>204</v>
      </c>
      <c r="P24" s="5"/>
      <c r="Q24" s="8">
        <v>550000000000</v>
      </c>
      <c r="R24" s="5"/>
      <c r="S24" s="6">
        <v>5.1999999999999998E-2</v>
      </c>
      <c r="T24" s="5"/>
    </row>
    <row r="25" spans="1:20" ht="21.75" thickBot="1" x14ac:dyDescent="0.6">
      <c r="A25" s="20" t="s">
        <v>205</v>
      </c>
      <c r="E25" s="5"/>
      <c r="F25" s="5"/>
      <c r="G25" s="5"/>
      <c r="H25" s="5"/>
      <c r="I25" s="5"/>
      <c r="J25" s="5"/>
      <c r="K25" s="21">
        <f>SUM(K8:K24)</f>
        <v>2947030361755</v>
      </c>
      <c r="L25" s="5"/>
      <c r="M25" s="21">
        <f>SUM(M8:M24)</f>
        <v>5201701193565</v>
      </c>
      <c r="N25" s="22"/>
      <c r="O25" s="21">
        <f>SUM(O8:O24)</f>
        <v>3619754369603</v>
      </c>
      <c r="P25" s="5"/>
      <c r="Q25" s="21">
        <f>SUM(Q8:Q24)</f>
        <v>4528977185717</v>
      </c>
      <c r="R25" s="5"/>
      <c r="S25" s="5"/>
      <c r="T25" s="5"/>
    </row>
    <row r="26" spans="1:20" ht="19.5" thickTop="1" x14ac:dyDescent="0.45">
      <c r="K26" s="18"/>
    </row>
    <row r="27" spans="1:20" x14ac:dyDescent="0.45">
      <c r="K27" s="2"/>
      <c r="Q27" s="2"/>
    </row>
  </sheetData>
  <mergeCells count="17">
    <mergeCell ref="E7"/>
    <mergeCell ref="G7"/>
    <mergeCell ref="I7"/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</mergeCells>
  <pageMargins left="0.7" right="0.7" top="0.75" bottom="0.75" header="0.3" footer="0.3"/>
  <pageSetup paperSize="9" scale="41" orientation="portrait" verticalDpi="0" r:id="rId1"/>
  <ignoredErrors>
    <ignoredError sqref="C25:C28 C9:C24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1:AE41"/>
  <sheetViews>
    <sheetView rightToLeft="1" view="pageBreakPreview" zoomScale="85" zoomScaleNormal="85" zoomScaleSheetLayoutView="85" workbookViewId="0">
      <selection activeCell="S34" sqref="S34"/>
    </sheetView>
  </sheetViews>
  <sheetFormatPr defaultRowHeight="18.75" x14ac:dyDescent="0.45"/>
  <cols>
    <col min="1" max="1" width="29.85546875" style="1" bestFit="1" customWidth="1"/>
    <col min="2" max="2" width="1" style="1" customWidth="1"/>
    <col min="3" max="3" width="16.42578125" style="1" bestFit="1" customWidth="1"/>
    <col min="4" max="4" width="1" style="1" customWidth="1"/>
    <col min="5" max="5" width="15.7109375" style="1" bestFit="1" customWidth="1"/>
    <col min="6" max="6" width="1" style="1" customWidth="1"/>
    <col min="7" max="7" width="9.42578125" style="1" bestFit="1" customWidth="1"/>
    <col min="8" max="8" width="1" style="1" customWidth="1"/>
    <col min="9" max="9" width="17.5703125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7.2851562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7.570312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31" s="3" customFormat="1" ht="22.5" x14ac:dyDescent="0.55000000000000004"/>
    <row r="2" spans="1:31" s="3" customFormat="1" ht="24" x14ac:dyDescent="0.55000000000000004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spans="1:31" s="3" customFormat="1" ht="24" x14ac:dyDescent="0.55000000000000004">
      <c r="A3" s="43" t="s">
        <v>150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</row>
    <row r="4" spans="1:31" s="3" customFormat="1" ht="24" x14ac:dyDescent="0.55000000000000004">
      <c r="A4" s="43" t="s">
        <v>2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</row>
    <row r="5" spans="1:31" s="3" customFormat="1" ht="22.5" x14ac:dyDescent="0.55000000000000004"/>
    <row r="6" spans="1:31" s="3" customFormat="1" ht="24" x14ac:dyDescent="0.55000000000000004">
      <c r="A6" s="39" t="s">
        <v>151</v>
      </c>
      <c r="B6" s="39" t="s">
        <v>151</v>
      </c>
      <c r="C6" s="39" t="s">
        <v>151</v>
      </c>
      <c r="D6" s="39" t="s">
        <v>151</v>
      </c>
      <c r="E6" s="39" t="s">
        <v>151</v>
      </c>
      <c r="F6" s="39" t="s">
        <v>151</v>
      </c>
      <c r="G6" s="39" t="s">
        <v>151</v>
      </c>
      <c r="I6" s="39" t="s">
        <v>152</v>
      </c>
      <c r="J6" s="39" t="s">
        <v>152</v>
      </c>
      <c r="K6" s="39" t="s">
        <v>152</v>
      </c>
      <c r="L6" s="39" t="s">
        <v>152</v>
      </c>
      <c r="M6" s="39" t="s">
        <v>152</v>
      </c>
      <c r="O6" s="39" t="s">
        <v>153</v>
      </c>
      <c r="P6" s="39" t="s">
        <v>153</v>
      </c>
      <c r="Q6" s="39" t="s">
        <v>153</v>
      </c>
      <c r="R6" s="39" t="s">
        <v>153</v>
      </c>
      <c r="S6" s="39" t="s">
        <v>153</v>
      </c>
    </row>
    <row r="7" spans="1:31" s="3" customFormat="1" ht="24" x14ac:dyDescent="0.55000000000000004">
      <c r="A7" s="39" t="s">
        <v>154</v>
      </c>
      <c r="C7" s="39" t="s">
        <v>155</v>
      </c>
      <c r="E7" s="39" t="s">
        <v>38</v>
      </c>
      <c r="G7" s="39" t="s">
        <v>39</v>
      </c>
      <c r="I7" s="39" t="s">
        <v>156</v>
      </c>
      <c r="K7" s="39" t="s">
        <v>157</v>
      </c>
      <c r="M7" s="39" t="s">
        <v>158</v>
      </c>
      <c r="O7" s="39" t="s">
        <v>156</v>
      </c>
      <c r="Q7" s="39" t="s">
        <v>157</v>
      </c>
      <c r="S7" s="39" t="s">
        <v>158</v>
      </c>
    </row>
    <row r="8" spans="1:31" x14ac:dyDescent="0.45">
      <c r="A8" s="1" t="s">
        <v>69</v>
      </c>
      <c r="C8" s="13">
        <v>0</v>
      </c>
      <c r="D8" s="10"/>
      <c r="E8" s="10" t="s">
        <v>71</v>
      </c>
      <c r="F8" s="10"/>
      <c r="G8" s="9">
        <v>16</v>
      </c>
      <c r="H8" s="10"/>
      <c r="I8" s="13">
        <v>7468229677</v>
      </c>
      <c r="J8" s="10"/>
      <c r="K8" s="13">
        <v>0</v>
      </c>
      <c r="L8" s="13"/>
      <c r="M8" s="13">
        <v>7468229677</v>
      </c>
      <c r="N8" s="10"/>
      <c r="O8" s="13">
        <v>33851443546</v>
      </c>
      <c r="P8" s="10"/>
      <c r="Q8" s="13">
        <v>0</v>
      </c>
      <c r="R8" s="10"/>
      <c r="S8" s="13">
        <v>33851443546</v>
      </c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</row>
    <row r="9" spans="1:31" x14ac:dyDescent="0.45">
      <c r="A9" s="1" t="s">
        <v>75</v>
      </c>
      <c r="C9" s="13">
        <v>0</v>
      </c>
      <c r="D9" s="10"/>
      <c r="E9" s="10" t="s">
        <v>77</v>
      </c>
      <c r="F9" s="10"/>
      <c r="G9" s="9">
        <v>19</v>
      </c>
      <c r="H9" s="10"/>
      <c r="I9" s="13">
        <v>5420147213</v>
      </c>
      <c r="J9" s="10"/>
      <c r="K9" s="13">
        <v>0</v>
      </c>
      <c r="L9" s="13"/>
      <c r="M9" s="13">
        <v>5420147213</v>
      </c>
      <c r="N9" s="10"/>
      <c r="O9" s="13">
        <v>26363739623</v>
      </c>
      <c r="P9" s="10"/>
      <c r="Q9" s="13">
        <v>0</v>
      </c>
      <c r="R9" s="10"/>
      <c r="S9" s="13">
        <v>26363739623</v>
      </c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</row>
    <row r="10" spans="1:31" x14ac:dyDescent="0.45">
      <c r="A10" s="1" t="s">
        <v>66</v>
      </c>
      <c r="C10" s="13">
        <v>0</v>
      </c>
      <c r="D10" s="10"/>
      <c r="E10" s="10" t="s">
        <v>68</v>
      </c>
      <c r="F10" s="10"/>
      <c r="G10" s="9">
        <v>17</v>
      </c>
      <c r="H10" s="10"/>
      <c r="I10" s="13">
        <v>1487082305</v>
      </c>
      <c r="J10" s="10"/>
      <c r="K10" s="13">
        <v>0</v>
      </c>
      <c r="L10" s="13"/>
      <c r="M10" s="13">
        <v>1487082305</v>
      </c>
      <c r="N10" s="10"/>
      <c r="O10" s="13">
        <v>7228460307</v>
      </c>
      <c r="P10" s="10"/>
      <c r="Q10" s="13">
        <v>0</v>
      </c>
      <c r="R10" s="10"/>
      <c r="S10" s="13">
        <v>7228460307</v>
      </c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</row>
    <row r="11" spans="1:31" x14ac:dyDescent="0.45">
      <c r="A11" s="1" t="s">
        <v>159</v>
      </c>
      <c r="C11" s="13">
        <v>0</v>
      </c>
      <c r="D11" s="10"/>
      <c r="E11" s="10" t="s">
        <v>160</v>
      </c>
      <c r="F11" s="10"/>
      <c r="G11" s="9">
        <v>20</v>
      </c>
      <c r="H11" s="10"/>
      <c r="I11" s="13">
        <v>0</v>
      </c>
      <c r="J11" s="10"/>
      <c r="K11" s="13">
        <v>0</v>
      </c>
      <c r="L11" s="13"/>
      <c r="M11" s="13">
        <v>0</v>
      </c>
      <c r="N11" s="10"/>
      <c r="O11" s="13">
        <v>18237259428</v>
      </c>
      <c r="P11" s="10"/>
      <c r="Q11" s="13">
        <v>0</v>
      </c>
      <c r="R11" s="10"/>
      <c r="S11" s="13">
        <v>18237259428</v>
      </c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</row>
    <row r="12" spans="1:31" x14ac:dyDescent="0.45">
      <c r="A12" s="1" t="s">
        <v>84</v>
      </c>
      <c r="C12" s="13">
        <v>0</v>
      </c>
      <c r="D12" s="10"/>
      <c r="E12" s="10" t="s">
        <v>86</v>
      </c>
      <c r="F12" s="10"/>
      <c r="G12" s="9">
        <v>15</v>
      </c>
      <c r="H12" s="10"/>
      <c r="I12" s="13">
        <v>10523419203</v>
      </c>
      <c r="J12" s="10"/>
      <c r="K12" s="13">
        <v>0</v>
      </c>
      <c r="L12" s="13"/>
      <c r="M12" s="13">
        <v>10523419203</v>
      </c>
      <c r="N12" s="10"/>
      <c r="O12" s="13">
        <v>10523419203</v>
      </c>
      <c r="P12" s="10"/>
      <c r="Q12" s="13">
        <v>0</v>
      </c>
      <c r="R12" s="10"/>
      <c r="S12" s="13">
        <v>10523419203</v>
      </c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</row>
    <row r="13" spans="1:31" x14ac:dyDescent="0.45">
      <c r="A13" s="1" t="s">
        <v>41</v>
      </c>
      <c r="C13" s="13">
        <v>0</v>
      </c>
      <c r="D13" s="10"/>
      <c r="E13" s="10" t="s">
        <v>44</v>
      </c>
      <c r="F13" s="10"/>
      <c r="G13" s="9">
        <v>18</v>
      </c>
      <c r="H13" s="10"/>
      <c r="I13" s="13">
        <v>2317904173</v>
      </c>
      <c r="J13" s="10"/>
      <c r="K13" s="13">
        <v>0</v>
      </c>
      <c r="L13" s="13"/>
      <c r="M13" s="13">
        <v>2317904173</v>
      </c>
      <c r="N13" s="10"/>
      <c r="O13" s="13">
        <v>11532391996</v>
      </c>
      <c r="P13" s="10"/>
      <c r="Q13" s="13">
        <v>0</v>
      </c>
      <c r="R13" s="10"/>
      <c r="S13" s="13">
        <v>11532391996</v>
      </c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</row>
    <row r="14" spans="1:31" x14ac:dyDescent="0.45">
      <c r="A14" s="1" t="s">
        <v>87</v>
      </c>
      <c r="C14" s="13">
        <v>0</v>
      </c>
      <c r="D14" s="10"/>
      <c r="E14" s="10" t="s">
        <v>89</v>
      </c>
      <c r="F14" s="10"/>
      <c r="G14" s="9">
        <v>15</v>
      </c>
      <c r="H14" s="10"/>
      <c r="I14" s="13">
        <v>9141905</v>
      </c>
      <c r="J14" s="10"/>
      <c r="K14" s="13">
        <v>0</v>
      </c>
      <c r="L14" s="13"/>
      <c r="M14" s="13">
        <v>9141905</v>
      </c>
      <c r="N14" s="10"/>
      <c r="O14" s="13">
        <v>9141905</v>
      </c>
      <c r="P14" s="10"/>
      <c r="Q14" s="13">
        <v>0</v>
      </c>
      <c r="R14" s="10"/>
      <c r="S14" s="13">
        <v>9141905</v>
      </c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</row>
    <row r="15" spans="1:31" x14ac:dyDescent="0.45">
      <c r="A15" s="1" t="s">
        <v>63</v>
      </c>
      <c r="C15" s="13">
        <v>0</v>
      </c>
      <c r="D15" s="10"/>
      <c r="E15" s="10" t="s">
        <v>65</v>
      </c>
      <c r="F15" s="10"/>
      <c r="G15" s="9">
        <v>17</v>
      </c>
      <c r="H15" s="10"/>
      <c r="I15" s="13">
        <v>21425168447</v>
      </c>
      <c r="J15" s="10"/>
      <c r="K15" s="13">
        <v>0</v>
      </c>
      <c r="L15" s="13"/>
      <c r="M15" s="13">
        <v>21425168447</v>
      </c>
      <c r="N15" s="10"/>
      <c r="O15" s="13">
        <v>80485657809</v>
      </c>
      <c r="P15" s="10"/>
      <c r="Q15" s="13">
        <v>0</v>
      </c>
      <c r="R15" s="10"/>
      <c r="S15" s="13">
        <v>80485657809</v>
      </c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</row>
    <row r="16" spans="1:31" x14ac:dyDescent="0.45">
      <c r="A16" s="1" t="s">
        <v>72</v>
      </c>
      <c r="C16" s="13">
        <v>0</v>
      </c>
      <c r="D16" s="10"/>
      <c r="E16" s="10" t="s">
        <v>74</v>
      </c>
      <c r="F16" s="10"/>
      <c r="G16" s="9">
        <v>18</v>
      </c>
      <c r="H16" s="10"/>
      <c r="I16" s="13">
        <v>23014138</v>
      </c>
      <c r="J16" s="10"/>
      <c r="K16" s="13">
        <v>0</v>
      </c>
      <c r="L16" s="13"/>
      <c r="M16" s="13">
        <v>23014138</v>
      </c>
      <c r="N16" s="10"/>
      <c r="O16" s="13">
        <v>112839811</v>
      </c>
      <c r="P16" s="10"/>
      <c r="Q16" s="13">
        <v>0</v>
      </c>
      <c r="R16" s="10"/>
      <c r="S16" s="13">
        <v>112839811</v>
      </c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</row>
    <row r="17" spans="1:31" x14ac:dyDescent="0.45">
      <c r="A17" s="1" t="s">
        <v>109</v>
      </c>
      <c r="C17" s="9">
        <v>27</v>
      </c>
      <c r="D17" s="10"/>
      <c r="E17" s="13">
        <v>0</v>
      </c>
      <c r="F17" s="10"/>
      <c r="G17" s="13">
        <v>0</v>
      </c>
      <c r="H17" s="10"/>
      <c r="I17" s="13">
        <v>5733</v>
      </c>
      <c r="J17" s="10"/>
      <c r="K17" s="13">
        <v>0</v>
      </c>
      <c r="L17" s="13"/>
      <c r="M17" s="13">
        <v>5733</v>
      </c>
      <c r="N17" s="10"/>
      <c r="O17" s="13">
        <v>154862</v>
      </c>
      <c r="P17" s="10"/>
      <c r="Q17" s="13">
        <v>0</v>
      </c>
      <c r="R17" s="10"/>
      <c r="S17" s="13">
        <v>154862</v>
      </c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</row>
    <row r="18" spans="1:31" x14ac:dyDescent="0.45">
      <c r="A18" s="1" t="s">
        <v>117</v>
      </c>
      <c r="C18" s="9">
        <v>30</v>
      </c>
      <c r="D18" s="10"/>
      <c r="E18" s="13">
        <v>0</v>
      </c>
      <c r="F18" s="10"/>
      <c r="G18" s="13">
        <v>0</v>
      </c>
      <c r="H18" s="10"/>
      <c r="I18" s="13">
        <v>10543653</v>
      </c>
      <c r="J18" s="10"/>
      <c r="K18" s="13">
        <v>0</v>
      </c>
      <c r="L18" s="13"/>
      <c r="M18" s="13">
        <v>10543653</v>
      </c>
      <c r="N18" s="10"/>
      <c r="O18" s="13">
        <v>18278938</v>
      </c>
      <c r="P18" s="10"/>
      <c r="Q18" s="13">
        <v>0</v>
      </c>
      <c r="R18" s="10"/>
      <c r="S18" s="13">
        <v>18278938</v>
      </c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</row>
    <row r="19" spans="1:31" x14ac:dyDescent="0.45">
      <c r="A19" s="1" t="s">
        <v>119</v>
      </c>
      <c r="C19" s="9">
        <v>31</v>
      </c>
      <c r="D19" s="10"/>
      <c r="E19" s="13">
        <v>0</v>
      </c>
      <c r="F19" s="10"/>
      <c r="G19" s="13">
        <v>0</v>
      </c>
      <c r="H19" s="10"/>
      <c r="I19" s="13">
        <v>15881</v>
      </c>
      <c r="J19" s="10"/>
      <c r="K19" s="13">
        <v>0</v>
      </c>
      <c r="L19" s="13"/>
      <c r="M19" s="13">
        <v>15881</v>
      </c>
      <c r="N19" s="10"/>
      <c r="O19" s="13">
        <v>11663835</v>
      </c>
      <c r="P19" s="10"/>
      <c r="Q19" s="13">
        <v>0</v>
      </c>
      <c r="R19" s="10"/>
      <c r="S19" s="13">
        <v>11663835</v>
      </c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</row>
    <row r="20" spans="1:31" x14ac:dyDescent="0.45">
      <c r="A20" s="1" t="s">
        <v>119</v>
      </c>
      <c r="C20" s="9">
        <v>31</v>
      </c>
      <c r="D20" s="10"/>
      <c r="E20" s="13">
        <v>0</v>
      </c>
      <c r="F20" s="10"/>
      <c r="G20" s="10">
        <v>20</v>
      </c>
      <c r="H20" s="10"/>
      <c r="I20" s="13">
        <v>0</v>
      </c>
      <c r="J20" s="10"/>
      <c r="K20" s="13">
        <v>0</v>
      </c>
      <c r="L20" s="13"/>
      <c r="M20" s="13">
        <v>0</v>
      </c>
      <c r="N20" s="10"/>
      <c r="O20" s="13">
        <v>191780832</v>
      </c>
      <c r="P20" s="10"/>
      <c r="Q20" s="13">
        <v>0</v>
      </c>
      <c r="R20" s="10"/>
      <c r="S20" s="13">
        <v>191780832</v>
      </c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</row>
    <row r="21" spans="1:31" x14ac:dyDescent="0.45">
      <c r="A21" s="1" t="s">
        <v>119</v>
      </c>
      <c r="C21" s="9">
        <v>31</v>
      </c>
      <c r="D21" s="10"/>
      <c r="E21" s="13">
        <v>0</v>
      </c>
      <c r="F21" s="10"/>
      <c r="G21" s="10">
        <v>20</v>
      </c>
      <c r="H21" s="10"/>
      <c r="I21" s="13">
        <v>0</v>
      </c>
      <c r="J21" s="10"/>
      <c r="K21" s="13">
        <v>0</v>
      </c>
      <c r="L21" s="13"/>
      <c r="M21" s="13">
        <v>0</v>
      </c>
      <c r="N21" s="10"/>
      <c r="O21" s="13">
        <v>191780832</v>
      </c>
      <c r="P21" s="10"/>
      <c r="Q21" s="13">
        <v>0</v>
      </c>
      <c r="R21" s="10"/>
      <c r="S21" s="13">
        <v>191780832</v>
      </c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</row>
    <row r="22" spans="1:31" x14ac:dyDescent="0.45">
      <c r="A22" s="1" t="s">
        <v>121</v>
      </c>
      <c r="C22" s="9">
        <v>30</v>
      </c>
      <c r="D22" s="10"/>
      <c r="E22" s="13">
        <v>0</v>
      </c>
      <c r="F22" s="10"/>
      <c r="G22" s="13">
        <v>0</v>
      </c>
      <c r="H22" s="10"/>
      <c r="I22" s="13">
        <v>11805</v>
      </c>
      <c r="J22" s="10"/>
      <c r="K22" s="13">
        <v>0</v>
      </c>
      <c r="L22" s="13"/>
      <c r="M22" s="13">
        <v>11805</v>
      </c>
      <c r="N22" s="10"/>
      <c r="O22" s="13">
        <v>53552</v>
      </c>
      <c r="P22" s="10"/>
      <c r="Q22" s="13">
        <v>0</v>
      </c>
      <c r="R22" s="10"/>
      <c r="S22" s="13">
        <v>53552</v>
      </c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</row>
    <row r="23" spans="1:31" x14ac:dyDescent="0.45">
      <c r="A23" s="1" t="s">
        <v>123</v>
      </c>
      <c r="C23" s="9">
        <v>30</v>
      </c>
      <c r="D23" s="10"/>
      <c r="E23" s="13">
        <v>0</v>
      </c>
      <c r="F23" s="10"/>
      <c r="G23" s="13">
        <v>0</v>
      </c>
      <c r="H23" s="10"/>
      <c r="I23" s="13">
        <v>6369</v>
      </c>
      <c r="J23" s="10"/>
      <c r="K23" s="13">
        <v>0</v>
      </c>
      <c r="L23" s="13"/>
      <c r="M23" s="13">
        <v>6369</v>
      </c>
      <c r="N23" s="10"/>
      <c r="O23" s="13">
        <v>121891</v>
      </c>
      <c r="P23" s="10"/>
      <c r="Q23" s="13">
        <v>0</v>
      </c>
      <c r="R23" s="10"/>
      <c r="S23" s="13">
        <v>121891</v>
      </c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</row>
    <row r="24" spans="1:31" x14ac:dyDescent="0.45">
      <c r="A24" s="1" t="s">
        <v>123</v>
      </c>
      <c r="C24" s="9">
        <v>31</v>
      </c>
      <c r="D24" s="10"/>
      <c r="E24" s="13">
        <v>0</v>
      </c>
      <c r="F24" s="10"/>
      <c r="G24" s="10">
        <v>20</v>
      </c>
      <c r="H24" s="10"/>
      <c r="I24" s="13">
        <v>5972005555</v>
      </c>
      <c r="J24" s="10"/>
      <c r="K24" s="13">
        <v>0</v>
      </c>
      <c r="L24" s="13"/>
      <c r="M24" s="13">
        <v>5972005555</v>
      </c>
      <c r="N24" s="10"/>
      <c r="O24" s="13">
        <v>29965052063</v>
      </c>
      <c r="P24" s="10"/>
      <c r="Q24" s="13">
        <v>0</v>
      </c>
      <c r="R24" s="10"/>
      <c r="S24" s="13">
        <v>29965052063</v>
      </c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</row>
    <row r="25" spans="1:31" x14ac:dyDescent="0.45">
      <c r="A25" s="1" t="s">
        <v>119</v>
      </c>
      <c r="C25" s="9">
        <v>14</v>
      </c>
      <c r="D25" s="10"/>
      <c r="E25" s="13">
        <v>0</v>
      </c>
      <c r="F25" s="10"/>
      <c r="G25" s="10">
        <v>18</v>
      </c>
      <c r="H25" s="10"/>
      <c r="I25" s="13">
        <v>7047616415</v>
      </c>
      <c r="J25" s="10"/>
      <c r="K25" s="13">
        <v>0</v>
      </c>
      <c r="L25" s="13"/>
      <c r="M25" s="13">
        <v>7047616415</v>
      </c>
      <c r="N25" s="10"/>
      <c r="O25" s="13">
        <v>34556054772</v>
      </c>
      <c r="P25" s="10"/>
      <c r="Q25" s="13">
        <v>28059029</v>
      </c>
      <c r="R25" s="10"/>
      <c r="S25" s="13">
        <v>34527995743</v>
      </c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</row>
    <row r="26" spans="1:31" x14ac:dyDescent="0.45">
      <c r="A26" s="1" t="s">
        <v>131</v>
      </c>
      <c r="C26" s="9">
        <v>5</v>
      </c>
      <c r="D26" s="10"/>
      <c r="E26" s="13">
        <v>0</v>
      </c>
      <c r="F26" s="10"/>
      <c r="G26" s="10">
        <v>18</v>
      </c>
      <c r="H26" s="10"/>
      <c r="I26" s="13">
        <v>7338082168</v>
      </c>
      <c r="J26" s="10"/>
      <c r="K26" s="13">
        <v>501373</v>
      </c>
      <c r="L26" s="10"/>
      <c r="M26" s="9">
        <v>7337580795</v>
      </c>
      <c r="N26" s="10"/>
      <c r="O26" s="13">
        <v>37686575226</v>
      </c>
      <c r="P26" s="10"/>
      <c r="Q26" s="13">
        <v>2570853</v>
      </c>
      <c r="R26" s="10"/>
      <c r="S26" s="13">
        <v>37684004373</v>
      </c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</row>
    <row r="27" spans="1:31" x14ac:dyDescent="0.45">
      <c r="A27" s="1" t="s">
        <v>119</v>
      </c>
      <c r="C27" s="9">
        <v>6</v>
      </c>
      <c r="D27" s="10"/>
      <c r="E27" s="13">
        <v>0</v>
      </c>
      <c r="F27" s="10"/>
      <c r="G27" s="10">
        <v>19</v>
      </c>
      <c r="H27" s="10"/>
      <c r="I27" s="13">
        <v>2259178072</v>
      </c>
      <c r="J27" s="10"/>
      <c r="K27" s="13">
        <v>0</v>
      </c>
      <c r="L27" s="10"/>
      <c r="M27" s="9">
        <v>2259178072</v>
      </c>
      <c r="N27" s="10"/>
      <c r="O27" s="13">
        <v>10639999952</v>
      </c>
      <c r="P27" s="10"/>
      <c r="Q27" s="13">
        <v>5672656</v>
      </c>
      <c r="R27" s="10"/>
      <c r="S27" s="13">
        <v>10634327296</v>
      </c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</row>
    <row r="28" spans="1:31" x14ac:dyDescent="0.45">
      <c r="A28" s="1" t="s">
        <v>119</v>
      </c>
      <c r="C28" s="9">
        <v>19</v>
      </c>
      <c r="D28" s="10"/>
      <c r="E28" s="13">
        <v>0</v>
      </c>
      <c r="F28" s="10"/>
      <c r="G28" s="10">
        <v>18</v>
      </c>
      <c r="H28" s="10"/>
      <c r="I28" s="13">
        <v>10701369849</v>
      </c>
      <c r="J28" s="10"/>
      <c r="K28" s="13">
        <v>3560558</v>
      </c>
      <c r="L28" s="10"/>
      <c r="M28" s="9">
        <v>10697809291</v>
      </c>
      <c r="N28" s="10"/>
      <c r="O28" s="13">
        <v>35556164337</v>
      </c>
      <c r="P28" s="10"/>
      <c r="Q28" s="13">
        <v>42014585</v>
      </c>
      <c r="R28" s="10"/>
      <c r="S28" s="13">
        <v>35514149752</v>
      </c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</row>
    <row r="29" spans="1:31" x14ac:dyDescent="0.45">
      <c r="A29" s="1" t="s">
        <v>138</v>
      </c>
      <c r="C29" s="9">
        <v>28</v>
      </c>
      <c r="D29" s="10"/>
      <c r="E29" s="13">
        <v>0</v>
      </c>
      <c r="F29" s="10"/>
      <c r="G29" s="10">
        <v>8</v>
      </c>
      <c r="H29" s="10"/>
      <c r="I29" s="13">
        <v>-4896197</v>
      </c>
      <c r="J29" s="10"/>
      <c r="K29" s="13">
        <v>-29865</v>
      </c>
      <c r="L29" s="10"/>
      <c r="M29" s="13">
        <v>-4866332</v>
      </c>
      <c r="N29" s="10"/>
      <c r="O29" s="13">
        <v>3947</v>
      </c>
      <c r="P29" s="10"/>
      <c r="Q29" s="13">
        <v>24</v>
      </c>
      <c r="R29" s="10"/>
      <c r="S29" s="13">
        <v>3923</v>
      </c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</row>
    <row r="30" spans="1:31" x14ac:dyDescent="0.45">
      <c r="A30" s="1" t="s">
        <v>138</v>
      </c>
      <c r="C30" s="9">
        <v>28</v>
      </c>
      <c r="D30" s="10"/>
      <c r="E30" s="13">
        <v>0</v>
      </c>
      <c r="F30" s="10"/>
      <c r="G30" s="10">
        <v>20</v>
      </c>
      <c r="H30" s="10"/>
      <c r="I30" s="13">
        <v>11550684909</v>
      </c>
      <c r="J30" s="10"/>
      <c r="K30" s="13">
        <v>-1</v>
      </c>
      <c r="L30" s="10"/>
      <c r="M30" s="13">
        <v>11550684910</v>
      </c>
      <c r="N30" s="10"/>
      <c r="O30" s="13">
        <v>23846575296</v>
      </c>
      <c r="P30" s="10"/>
      <c r="Q30" s="13">
        <v>16890787</v>
      </c>
      <c r="R30" s="10"/>
      <c r="S30" s="13">
        <v>23829684509</v>
      </c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</row>
    <row r="31" spans="1:31" x14ac:dyDescent="0.45">
      <c r="A31" s="1" t="s">
        <v>142</v>
      </c>
      <c r="C31" s="9">
        <v>11</v>
      </c>
      <c r="D31" s="10"/>
      <c r="E31" s="13">
        <v>0</v>
      </c>
      <c r="F31" s="10"/>
      <c r="G31" s="10">
        <v>22</v>
      </c>
      <c r="H31" s="10"/>
      <c r="I31" s="13">
        <v>0</v>
      </c>
      <c r="J31" s="13"/>
      <c r="K31" s="13">
        <v>0</v>
      </c>
      <c r="L31" s="10"/>
      <c r="M31" s="13">
        <v>0</v>
      </c>
      <c r="N31" s="10"/>
      <c r="O31" s="13">
        <v>1133150684</v>
      </c>
      <c r="P31" s="10"/>
      <c r="Q31" s="13">
        <v>0</v>
      </c>
      <c r="R31" s="10"/>
      <c r="S31" s="13">
        <v>1133150684</v>
      </c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</row>
    <row r="32" spans="1:31" x14ac:dyDescent="0.45">
      <c r="A32" s="1" t="s">
        <v>145</v>
      </c>
      <c r="C32" s="9">
        <v>7</v>
      </c>
      <c r="D32" s="10"/>
      <c r="E32" s="13">
        <v>0</v>
      </c>
      <c r="F32" s="10"/>
      <c r="G32" s="10">
        <v>20</v>
      </c>
      <c r="H32" s="10"/>
      <c r="I32" s="13">
        <v>13150684920</v>
      </c>
      <c r="J32" s="10"/>
      <c r="K32" s="13">
        <v>50248250</v>
      </c>
      <c r="L32" s="10"/>
      <c r="M32" s="13">
        <v>13100436670</v>
      </c>
      <c r="N32" s="10"/>
      <c r="O32" s="13">
        <v>13150684920</v>
      </c>
      <c r="P32" s="10"/>
      <c r="Q32" s="13">
        <v>50248250</v>
      </c>
      <c r="R32" s="10"/>
      <c r="S32" s="13">
        <v>13100436670</v>
      </c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</row>
    <row r="33" spans="1:31" x14ac:dyDescent="0.45">
      <c r="A33" s="1" t="s">
        <v>145</v>
      </c>
      <c r="C33" s="9">
        <v>9</v>
      </c>
      <c r="D33" s="10"/>
      <c r="E33" s="13">
        <v>0</v>
      </c>
      <c r="F33" s="10"/>
      <c r="G33" s="10">
        <v>20</v>
      </c>
      <c r="H33" s="10"/>
      <c r="I33" s="13">
        <v>6630136986</v>
      </c>
      <c r="J33" s="10"/>
      <c r="K33" s="13">
        <v>32536114</v>
      </c>
      <c r="L33" s="10"/>
      <c r="M33" s="13">
        <v>6597600872</v>
      </c>
      <c r="N33" s="10"/>
      <c r="O33" s="13">
        <v>6630136986</v>
      </c>
      <c r="P33" s="10"/>
      <c r="Q33" s="13">
        <v>32536114</v>
      </c>
      <c r="R33" s="10"/>
      <c r="S33" s="13">
        <v>6597600872</v>
      </c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</row>
    <row r="34" spans="1:31" ht="21.75" thickBot="1" x14ac:dyDescent="0.6">
      <c r="A34" s="20" t="s">
        <v>205</v>
      </c>
      <c r="C34" s="10"/>
      <c r="D34" s="10"/>
      <c r="E34" s="10"/>
      <c r="F34" s="10"/>
      <c r="G34" s="10"/>
      <c r="H34" s="10"/>
      <c r="I34" s="14">
        <f>SUM(I8:I33)</f>
        <v>113329553179</v>
      </c>
      <c r="J34" s="10"/>
      <c r="K34" s="14">
        <f>SUM(K8:K33)</f>
        <v>86816429</v>
      </c>
      <c r="L34" s="10"/>
      <c r="M34" s="14">
        <f>SUM(M8:M33)</f>
        <v>113242736750</v>
      </c>
      <c r="N34" s="10"/>
      <c r="O34" s="14">
        <f>SUM(O8:O33)</f>
        <v>381922586553</v>
      </c>
      <c r="P34" s="10"/>
      <c r="Q34" s="14">
        <f>SUM(Q8:Q33)</f>
        <v>177992298</v>
      </c>
      <c r="R34" s="10"/>
      <c r="S34" s="14">
        <f>SUM(S8:S33)</f>
        <v>381744594255</v>
      </c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</row>
    <row r="35" spans="1:31" ht="19.5" thickTop="1" x14ac:dyDescent="0.45">
      <c r="M35" s="13"/>
      <c r="Q35" s="13"/>
    </row>
    <row r="36" spans="1:31" x14ac:dyDescent="0.45">
      <c r="M36" s="23"/>
      <c r="S36" s="23"/>
    </row>
    <row r="38" spans="1:31" x14ac:dyDescent="0.45">
      <c r="S38" s="13"/>
    </row>
    <row r="39" spans="1:31" x14ac:dyDescent="0.45">
      <c r="I39" s="2"/>
      <c r="S39" s="13"/>
    </row>
    <row r="40" spans="1:31" x14ac:dyDescent="0.45">
      <c r="I40" s="2"/>
      <c r="S40" s="13"/>
    </row>
    <row r="41" spans="1:31" x14ac:dyDescent="0.45">
      <c r="I41" s="2"/>
      <c r="S41" s="23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paperSize="9" scale="44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AL14"/>
  <sheetViews>
    <sheetView rightToLeft="1" view="pageBreakPreview" zoomScale="85" zoomScaleNormal="70" zoomScaleSheetLayoutView="85" workbookViewId="0">
      <selection activeCell="O8" sqref="O8"/>
    </sheetView>
  </sheetViews>
  <sheetFormatPr defaultRowHeight="18.75" x14ac:dyDescent="0.45"/>
  <cols>
    <col min="1" max="1" width="23.7109375" style="1" bestFit="1" customWidth="1"/>
    <col min="2" max="2" width="1" style="1" customWidth="1"/>
    <col min="3" max="3" width="15.140625" style="1" bestFit="1" customWidth="1"/>
    <col min="4" max="4" width="1" style="1" customWidth="1"/>
    <col min="5" max="5" width="33" style="1" bestFit="1" customWidth="1"/>
    <col min="6" max="6" width="1" style="1" customWidth="1"/>
    <col min="7" max="7" width="22.42578125" style="1" bestFit="1" customWidth="1"/>
    <col min="8" max="8" width="1" style="1" customWidth="1"/>
    <col min="9" max="9" width="22.42578125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23.4257812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23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38" s="3" customFormat="1" ht="22.5" x14ac:dyDescent="0.55000000000000004"/>
    <row r="2" spans="1:38" s="3" customFormat="1" ht="24" x14ac:dyDescent="0.55000000000000004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spans="1:38" s="3" customFormat="1" ht="24" x14ac:dyDescent="0.55000000000000004">
      <c r="A3" s="43" t="s">
        <v>150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</row>
    <row r="4" spans="1:38" s="3" customFormat="1" ht="24" x14ac:dyDescent="0.55000000000000004">
      <c r="A4" s="43" t="s">
        <v>2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</row>
    <row r="5" spans="1:38" s="3" customFormat="1" ht="22.5" x14ac:dyDescent="0.55000000000000004"/>
    <row r="6" spans="1:38" s="3" customFormat="1" ht="24" x14ac:dyDescent="0.55000000000000004">
      <c r="A6" s="40" t="s">
        <v>3</v>
      </c>
      <c r="C6" s="39" t="s">
        <v>161</v>
      </c>
      <c r="D6" s="39" t="s">
        <v>161</v>
      </c>
      <c r="E6" s="39" t="s">
        <v>161</v>
      </c>
      <c r="F6" s="39" t="s">
        <v>161</v>
      </c>
      <c r="G6" s="39" t="s">
        <v>161</v>
      </c>
      <c r="I6" s="39" t="s">
        <v>152</v>
      </c>
      <c r="J6" s="39" t="s">
        <v>152</v>
      </c>
      <c r="K6" s="39" t="s">
        <v>152</v>
      </c>
      <c r="L6" s="39" t="s">
        <v>152</v>
      </c>
      <c r="M6" s="39" t="s">
        <v>152</v>
      </c>
      <c r="O6" s="39" t="s">
        <v>153</v>
      </c>
      <c r="P6" s="39" t="s">
        <v>153</v>
      </c>
      <c r="Q6" s="39" t="s">
        <v>153</v>
      </c>
      <c r="R6" s="39" t="s">
        <v>153</v>
      </c>
      <c r="S6" s="39" t="s">
        <v>153</v>
      </c>
    </row>
    <row r="7" spans="1:38" s="3" customFormat="1" ht="24" x14ac:dyDescent="0.55000000000000004">
      <c r="A7" s="42" t="s">
        <v>3</v>
      </c>
      <c r="C7" s="39" t="s">
        <v>162</v>
      </c>
      <c r="E7" s="39" t="s">
        <v>163</v>
      </c>
      <c r="G7" s="39" t="s">
        <v>164</v>
      </c>
      <c r="I7" s="39" t="s">
        <v>165</v>
      </c>
      <c r="K7" s="39" t="s">
        <v>157</v>
      </c>
      <c r="M7" s="39" t="s">
        <v>166</v>
      </c>
      <c r="O7" s="39" t="s">
        <v>165</v>
      </c>
      <c r="Q7" s="39" t="s">
        <v>157</v>
      </c>
      <c r="S7" s="39" t="s">
        <v>166</v>
      </c>
    </row>
    <row r="8" spans="1:38" ht="21.75" thickBot="1" x14ac:dyDescent="0.5">
      <c r="A8" s="19" t="s">
        <v>29</v>
      </c>
      <c r="B8" s="10"/>
      <c r="C8" s="10" t="s">
        <v>167</v>
      </c>
      <c r="D8" s="10"/>
      <c r="E8" s="11">
        <v>1500000</v>
      </c>
      <c r="F8" s="10"/>
      <c r="G8" s="9">
        <v>800</v>
      </c>
      <c r="H8" s="10"/>
      <c r="I8" s="9" t="s">
        <v>204</v>
      </c>
      <c r="J8" s="10"/>
      <c r="K8" s="9" t="s">
        <v>204</v>
      </c>
      <c r="L8" s="10"/>
      <c r="M8" s="9" t="s">
        <v>204</v>
      </c>
      <c r="N8" s="10"/>
      <c r="O8" s="11">
        <v>1200000000</v>
      </c>
      <c r="P8" s="10"/>
      <c r="Q8" s="9" t="s">
        <v>204</v>
      </c>
      <c r="R8" s="10"/>
      <c r="S8" s="11">
        <v>1200000000</v>
      </c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</row>
    <row r="9" spans="1:38" ht="19.5" thickTop="1" x14ac:dyDescent="0.4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</row>
    <row r="10" spans="1:38" x14ac:dyDescent="0.4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</row>
    <row r="11" spans="1:38" x14ac:dyDescent="0.4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</row>
    <row r="12" spans="1:38" x14ac:dyDescent="0.4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</row>
    <row r="13" spans="1:38" x14ac:dyDescent="0.4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</row>
    <row r="14" spans="1:38" x14ac:dyDescent="0.4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</row>
  </sheetData>
  <mergeCells count="16">
    <mergeCell ref="A3:S3"/>
    <mergeCell ref="A2:S2"/>
    <mergeCell ref="A4:S4"/>
    <mergeCell ref="A6:A7"/>
    <mergeCell ref="C7"/>
    <mergeCell ref="E7"/>
    <mergeCell ref="G7"/>
    <mergeCell ref="C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  <pageSetup paperSize="9" scale="36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A1:S46"/>
  <sheetViews>
    <sheetView rightToLeft="1" view="pageBreakPreview" zoomScale="60" zoomScaleNormal="85" workbookViewId="0">
      <selection activeCell="Q42" sqref="Q42"/>
    </sheetView>
  </sheetViews>
  <sheetFormatPr defaultRowHeight="18.75" x14ac:dyDescent="0.45"/>
  <cols>
    <col min="1" max="1" width="29.85546875" style="1" bestFit="1" customWidth="1"/>
    <col min="2" max="2" width="1" style="1" customWidth="1"/>
    <col min="3" max="3" width="10.4257812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9.28515625" style="1" bestFit="1" customWidth="1"/>
    <col min="8" max="8" width="1" style="1" customWidth="1"/>
    <col min="9" max="9" width="31" style="1" bestFit="1" customWidth="1"/>
    <col min="10" max="10" width="1" style="1" customWidth="1"/>
    <col min="11" max="11" width="10.8554687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28515625" style="1" bestFit="1" customWidth="1"/>
    <col min="16" max="16" width="1" style="1" customWidth="1"/>
    <col min="17" max="17" width="31" style="1" bestFit="1" customWidth="1"/>
    <col min="18" max="18" width="1" style="1" customWidth="1"/>
    <col min="19" max="19" width="15.85546875" style="1" bestFit="1" customWidth="1"/>
    <col min="20" max="16384" width="9.140625" style="1"/>
  </cols>
  <sheetData>
    <row r="1" spans="1:19" s="3" customFormat="1" ht="22.5" x14ac:dyDescent="0.55000000000000004"/>
    <row r="2" spans="1:19" s="3" customFormat="1" ht="24" x14ac:dyDescent="0.55000000000000004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1:19" s="3" customFormat="1" ht="24" x14ac:dyDescent="0.55000000000000004">
      <c r="A3" s="43" t="s">
        <v>150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</row>
    <row r="4" spans="1:19" s="3" customFormat="1" ht="24" x14ac:dyDescent="0.55000000000000004">
      <c r="A4" s="43" t="s">
        <v>2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</row>
    <row r="5" spans="1:19" s="3" customFormat="1" ht="22.5" x14ac:dyDescent="0.55000000000000004"/>
    <row r="6" spans="1:19" s="3" customFormat="1" ht="24" x14ac:dyDescent="0.55000000000000004">
      <c r="A6" s="40" t="s">
        <v>3</v>
      </c>
      <c r="C6" s="39" t="s">
        <v>152</v>
      </c>
      <c r="D6" s="39" t="s">
        <v>152</v>
      </c>
      <c r="E6" s="39" t="s">
        <v>152</v>
      </c>
      <c r="F6" s="39" t="s">
        <v>152</v>
      </c>
      <c r="G6" s="39" t="s">
        <v>152</v>
      </c>
      <c r="H6" s="39" t="s">
        <v>152</v>
      </c>
      <c r="I6" s="39" t="s">
        <v>152</v>
      </c>
      <c r="K6" s="39" t="s">
        <v>153</v>
      </c>
      <c r="L6" s="39" t="s">
        <v>153</v>
      </c>
      <c r="M6" s="39" t="s">
        <v>153</v>
      </c>
      <c r="N6" s="39" t="s">
        <v>153</v>
      </c>
      <c r="O6" s="39" t="s">
        <v>153</v>
      </c>
      <c r="P6" s="39" t="s">
        <v>153</v>
      </c>
      <c r="Q6" s="39" t="s">
        <v>153</v>
      </c>
    </row>
    <row r="7" spans="1:19" s="3" customFormat="1" ht="24" x14ac:dyDescent="0.55000000000000004">
      <c r="A7" s="42" t="s">
        <v>3</v>
      </c>
      <c r="C7" s="39" t="s">
        <v>7</v>
      </c>
      <c r="D7" s="24"/>
      <c r="E7" s="4" t="s">
        <v>168</v>
      </c>
      <c r="F7" s="24"/>
      <c r="G7" s="39" t="s">
        <v>169</v>
      </c>
      <c r="H7" s="24"/>
      <c r="I7" s="39" t="s">
        <v>170</v>
      </c>
      <c r="J7" s="24"/>
      <c r="K7" s="39" t="s">
        <v>7</v>
      </c>
      <c r="L7" s="24"/>
      <c r="M7" s="4" t="s">
        <v>168</v>
      </c>
      <c r="N7" s="24"/>
      <c r="O7" s="39" t="s">
        <v>169</v>
      </c>
      <c r="P7" s="24"/>
      <c r="Q7" s="39" t="s">
        <v>170</v>
      </c>
    </row>
    <row r="8" spans="1:19" x14ac:dyDescent="0.45">
      <c r="A8" s="1" t="s">
        <v>22</v>
      </c>
      <c r="C8" s="8">
        <v>2929830</v>
      </c>
      <c r="D8" s="5"/>
      <c r="E8" s="13">
        <v>23299180092</v>
      </c>
      <c r="F8" s="5"/>
      <c r="G8" s="13">
        <v>22598272118</v>
      </c>
      <c r="H8" s="5"/>
      <c r="I8" s="13">
        <v>700907974</v>
      </c>
      <c r="J8" s="5"/>
      <c r="K8" s="13">
        <v>2929830</v>
      </c>
      <c r="L8" s="5"/>
      <c r="M8" s="13">
        <v>23299180092</v>
      </c>
      <c r="N8" s="13"/>
      <c r="O8" s="13">
        <v>27753215713</v>
      </c>
      <c r="P8" s="13"/>
      <c r="Q8" s="13">
        <v>-4454035621</v>
      </c>
      <c r="S8" s="18"/>
    </row>
    <row r="9" spans="1:19" x14ac:dyDescent="0.45">
      <c r="A9" s="1" t="s">
        <v>17</v>
      </c>
      <c r="C9" s="8">
        <v>200000</v>
      </c>
      <c r="D9" s="5"/>
      <c r="E9" s="13">
        <v>5843622330</v>
      </c>
      <c r="F9" s="5"/>
      <c r="G9" s="13">
        <v>5910528178</v>
      </c>
      <c r="H9" s="5"/>
      <c r="I9" s="13">
        <v>-66905848</v>
      </c>
      <c r="J9" s="5"/>
      <c r="K9" s="13">
        <v>200000</v>
      </c>
      <c r="L9" s="5"/>
      <c r="M9" s="13">
        <v>5843622330</v>
      </c>
      <c r="N9" s="13"/>
      <c r="O9" s="13">
        <v>6131612049</v>
      </c>
      <c r="P9" s="13"/>
      <c r="Q9" s="13">
        <v>-287989719</v>
      </c>
      <c r="S9" s="18"/>
    </row>
    <row r="10" spans="1:19" x14ac:dyDescent="0.45">
      <c r="A10" s="1" t="s">
        <v>24</v>
      </c>
      <c r="C10" s="8">
        <v>456117</v>
      </c>
      <c r="D10" s="5"/>
      <c r="E10" s="13">
        <v>7603570051</v>
      </c>
      <c r="F10" s="5"/>
      <c r="G10" s="13">
        <v>7866011572</v>
      </c>
      <c r="H10" s="5"/>
      <c r="I10" s="13">
        <v>-262441520</v>
      </c>
      <c r="J10" s="5"/>
      <c r="K10" s="13">
        <v>456117</v>
      </c>
      <c r="L10" s="5"/>
      <c r="M10" s="13">
        <v>7603570051</v>
      </c>
      <c r="N10" s="13"/>
      <c r="O10" s="13">
        <v>8031286236</v>
      </c>
      <c r="P10" s="13"/>
      <c r="Q10" s="13">
        <v>-427716184</v>
      </c>
      <c r="S10" s="2"/>
    </row>
    <row r="11" spans="1:19" x14ac:dyDescent="0.45">
      <c r="A11" s="1" t="s">
        <v>25</v>
      </c>
      <c r="C11" s="8">
        <v>1294</v>
      </c>
      <c r="D11" s="5"/>
      <c r="E11" s="13">
        <v>69498826</v>
      </c>
      <c r="F11" s="5"/>
      <c r="G11" s="13">
        <v>70344124</v>
      </c>
      <c r="H11" s="5"/>
      <c r="I11" s="13">
        <v>-845297</v>
      </c>
      <c r="J11" s="5"/>
      <c r="K11" s="13">
        <v>1294</v>
      </c>
      <c r="L11" s="5"/>
      <c r="M11" s="13">
        <v>69498826</v>
      </c>
      <c r="N11" s="13"/>
      <c r="O11" s="13">
        <v>72427868</v>
      </c>
      <c r="P11" s="13"/>
      <c r="Q11" s="13">
        <v>-2929041</v>
      </c>
      <c r="S11" s="2"/>
    </row>
    <row r="12" spans="1:19" x14ac:dyDescent="0.45">
      <c r="A12" s="1" t="s">
        <v>28</v>
      </c>
      <c r="C12" s="8">
        <v>1389403</v>
      </c>
      <c r="D12" s="5"/>
      <c r="E12" s="13">
        <v>12333544945</v>
      </c>
      <c r="F12" s="5"/>
      <c r="G12" s="13">
        <v>12436371102</v>
      </c>
      <c r="H12" s="5"/>
      <c r="I12" s="13">
        <v>-102826156</v>
      </c>
      <c r="J12" s="5"/>
      <c r="K12" s="13">
        <v>1389403</v>
      </c>
      <c r="L12" s="5"/>
      <c r="M12" s="13">
        <v>12333544945</v>
      </c>
      <c r="N12" s="13"/>
      <c r="O12" s="13">
        <v>12833956840</v>
      </c>
      <c r="P12" s="13"/>
      <c r="Q12" s="13">
        <v>-500411894</v>
      </c>
      <c r="S12" s="2"/>
    </row>
    <row r="13" spans="1:19" x14ac:dyDescent="0.45">
      <c r="A13" s="1" t="s">
        <v>27</v>
      </c>
      <c r="C13" s="8">
        <v>3427469</v>
      </c>
      <c r="D13" s="5"/>
      <c r="E13" s="13">
        <v>22953468044</v>
      </c>
      <c r="F13" s="5"/>
      <c r="G13" s="13">
        <v>22955170242</v>
      </c>
      <c r="H13" s="5"/>
      <c r="I13" s="13">
        <v>-1702197</v>
      </c>
      <c r="J13" s="5"/>
      <c r="K13" s="13">
        <v>3427469</v>
      </c>
      <c r="L13" s="5"/>
      <c r="M13" s="13">
        <v>22953468044</v>
      </c>
      <c r="N13" s="13"/>
      <c r="O13" s="13">
        <v>23664737535</v>
      </c>
      <c r="P13" s="13"/>
      <c r="Q13" s="13">
        <v>-711269490</v>
      </c>
      <c r="S13" s="23"/>
    </row>
    <row r="14" spans="1:19" x14ac:dyDescent="0.45">
      <c r="A14" s="1" t="s">
        <v>23</v>
      </c>
      <c r="C14" s="8" t="s">
        <v>204</v>
      </c>
      <c r="D14" s="5"/>
      <c r="E14" s="8" t="s">
        <v>204</v>
      </c>
      <c r="F14" s="5"/>
      <c r="G14" s="13">
        <v>-61004755</v>
      </c>
      <c r="H14" s="5"/>
      <c r="I14" s="13">
        <v>61004755</v>
      </c>
      <c r="J14" s="5"/>
      <c r="K14" s="8" t="s">
        <v>204</v>
      </c>
      <c r="L14" s="5"/>
      <c r="M14" s="8" t="s">
        <v>204</v>
      </c>
      <c r="N14" s="13"/>
      <c r="O14" s="8" t="s">
        <v>204</v>
      </c>
      <c r="P14" s="13"/>
      <c r="Q14" s="8" t="s">
        <v>204</v>
      </c>
    </row>
    <row r="15" spans="1:19" x14ac:dyDescent="0.45">
      <c r="A15" s="1" t="s">
        <v>30</v>
      </c>
      <c r="C15" s="8" t="s">
        <v>204</v>
      </c>
      <c r="D15" s="5"/>
      <c r="E15" s="8" t="s">
        <v>204</v>
      </c>
      <c r="F15" s="5"/>
      <c r="G15" s="13">
        <v>-267775273</v>
      </c>
      <c r="H15" s="5"/>
      <c r="I15" s="13">
        <v>267775273</v>
      </c>
      <c r="J15" s="5"/>
      <c r="K15" s="8" t="s">
        <v>204</v>
      </c>
      <c r="L15" s="5"/>
      <c r="M15" s="8" t="s">
        <v>204</v>
      </c>
      <c r="N15" s="13"/>
      <c r="O15" s="8" t="s">
        <v>204</v>
      </c>
      <c r="P15" s="13"/>
      <c r="Q15" s="8" t="s">
        <v>204</v>
      </c>
    </row>
    <row r="16" spans="1:19" x14ac:dyDescent="0.45">
      <c r="A16" s="1" t="s">
        <v>31</v>
      </c>
      <c r="C16" s="8" t="s">
        <v>204</v>
      </c>
      <c r="D16" s="5"/>
      <c r="E16" s="8" t="s">
        <v>204</v>
      </c>
      <c r="F16" s="5"/>
      <c r="G16" s="13">
        <v>-336642419</v>
      </c>
      <c r="H16" s="5"/>
      <c r="I16" s="13">
        <v>336642419</v>
      </c>
      <c r="J16" s="5"/>
      <c r="K16" s="8" t="s">
        <v>204</v>
      </c>
      <c r="L16" s="5"/>
      <c r="M16" s="8" t="s">
        <v>204</v>
      </c>
      <c r="N16" s="13"/>
      <c r="O16" s="8" t="s">
        <v>204</v>
      </c>
      <c r="P16" s="13"/>
      <c r="Q16" s="8" t="s">
        <v>204</v>
      </c>
    </row>
    <row r="17" spans="1:17" x14ac:dyDescent="0.45">
      <c r="A17" s="1" t="s">
        <v>20</v>
      </c>
      <c r="C17" s="8" t="s">
        <v>204</v>
      </c>
      <c r="D17" s="5"/>
      <c r="E17" s="8" t="s">
        <v>204</v>
      </c>
      <c r="F17" s="5"/>
      <c r="G17" s="13">
        <v>160250567</v>
      </c>
      <c r="H17" s="5"/>
      <c r="I17" s="13">
        <v>-160250567</v>
      </c>
      <c r="J17" s="5"/>
      <c r="K17" s="8" t="s">
        <v>204</v>
      </c>
      <c r="L17" s="5"/>
      <c r="M17" s="8" t="s">
        <v>204</v>
      </c>
      <c r="N17" s="13"/>
      <c r="O17" s="8" t="s">
        <v>204</v>
      </c>
      <c r="P17" s="13"/>
      <c r="Q17" s="8" t="s">
        <v>204</v>
      </c>
    </row>
    <row r="18" spans="1:17" x14ac:dyDescent="0.45">
      <c r="A18" s="1" t="s">
        <v>18</v>
      </c>
      <c r="C18" s="8" t="s">
        <v>204</v>
      </c>
      <c r="D18" s="5"/>
      <c r="E18" s="8" t="s">
        <v>204</v>
      </c>
      <c r="F18" s="5"/>
      <c r="G18" s="13">
        <v>-1020153948</v>
      </c>
      <c r="H18" s="5"/>
      <c r="I18" s="13">
        <v>1020153948</v>
      </c>
      <c r="J18" s="5"/>
      <c r="K18" s="8" t="s">
        <v>204</v>
      </c>
      <c r="L18" s="5"/>
      <c r="M18" s="8" t="s">
        <v>204</v>
      </c>
      <c r="N18" s="13"/>
      <c r="O18" s="8" t="s">
        <v>204</v>
      </c>
      <c r="P18" s="13"/>
      <c r="Q18" s="8" t="s">
        <v>204</v>
      </c>
    </row>
    <row r="19" spans="1:17" x14ac:dyDescent="0.45">
      <c r="A19" s="1" t="s">
        <v>19</v>
      </c>
      <c r="C19" s="8" t="s">
        <v>204</v>
      </c>
      <c r="D19" s="5"/>
      <c r="E19" s="8" t="s">
        <v>204</v>
      </c>
      <c r="F19" s="5"/>
      <c r="G19" s="13">
        <v>-471680092</v>
      </c>
      <c r="H19" s="5"/>
      <c r="I19" s="13">
        <v>471680092</v>
      </c>
      <c r="J19" s="5"/>
      <c r="K19" s="8" t="s">
        <v>204</v>
      </c>
      <c r="L19" s="5"/>
      <c r="M19" s="8" t="s">
        <v>204</v>
      </c>
      <c r="N19" s="13"/>
      <c r="O19" s="8" t="s">
        <v>204</v>
      </c>
      <c r="P19" s="13"/>
      <c r="Q19" s="8" t="s">
        <v>204</v>
      </c>
    </row>
    <row r="20" spans="1:17" x14ac:dyDescent="0.45">
      <c r="A20" s="1" t="s">
        <v>21</v>
      </c>
      <c r="C20" s="8" t="s">
        <v>204</v>
      </c>
      <c r="D20" s="5"/>
      <c r="E20" s="8" t="s">
        <v>204</v>
      </c>
      <c r="F20" s="5"/>
      <c r="G20" s="13">
        <v>-167210961</v>
      </c>
      <c r="H20" s="5"/>
      <c r="I20" s="13">
        <v>167210961</v>
      </c>
      <c r="J20" s="5"/>
      <c r="K20" s="8" t="s">
        <v>204</v>
      </c>
      <c r="L20" s="5"/>
      <c r="M20" s="8" t="s">
        <v>204</v>
      </c>
      <c r="N20" s="13"/>
      <c r="O20" s="8" t="s">
        <v>204</v>
      </c>
      <c r="P20" s="13"/>
      <c r="Q20" s="8" t="s">
        <v>204</v>
      </c>
    </row>
    <row r="21" spans="1:17" x14ac:dyDescent="0.45">
      <c r="A21" s="1" t="s">
        <v>29</v>
      </c>
      <c r="C21" s="8" t="s">
        <v>204</v>
      </c>
      <c r="D21" s="5"/>
      <c r="E21" s="8" t="s">
        <v>204</v>
      </c>
      <c r="F21" s="5"/>
      <c r="G21" s="13">
        <v>-1545655689</v>
      </c>
      <c r="H21" s="5"/>
      <c r="I21" s="13">
        <v>1545655689</v>
      </c>
      <c r="J21" s="5"/>
      <c r="K21" s="8" t="s">
        <v>204</v>
      </c>
      <c r="L21" s="5"/>
      <c r="M21" s="8" t="s">
        <v>204</v>
      </c>
      <c r="N21" s="13"/>
      <c r="O21" s="8" t="s">
        <v>204</v>
      </c>
      <c r="P21" s="13"/>
      <c r="Q21" s="8" t="s">
        <v>204</v>
      </c>
    </row>
    <row r="22" spans="1:17" x14ac:dyDescent="0.45">
      <c r="A22" s="1" t="s">
        <v>26</v>
      </c>
      <c r="C22" s="8" t="s">
        <v>204</v>
      </c>
      <c r="D22" s="5"/>
      <c r="E22" s="8" t="s">
        <v>204</v>
      </c>
      <c r="F22" s="5"/>
      <c r="G22" s="13">
        <v>-331560283</v>
      </c>
      <c r="H22" s="5"/>
      <c r="I22" s="13">
        <v>331560283</v>
      </c>
      <c r="J22" s="5"/>
      <c r="K22" s="8" t="s">
        <v>204</v>
      </c>
      <c r="L22" s="5"/>
      <c r="M22" s="8" t="s">
        <v>204</v>
      </c>
      <c r="N22" s="13"/>
      <c r="O22" s="8" t="s">
        <v>204</v>
      </c>
      <c r="P22" s="13"/>
      <c r="Q22" s="8" t="s">
        <v>204</v>
      </c>
    </row>
    <row r="23" spans="1:17" x14ac:dyDescent="0.45">
      <c r="A23" s="1" t="s">
        <v>15</v>
      </c>
      <c r="C23" s="8" t="s">
        <v>204</v>
      </c>
      <c r="D23" s="5"/>
      <c r="E23" s="8" t="s">
        <v>204</v>
      </c>
      <c r="F23" s="5"/>
      <c r="G23" s="13">
        <v>348896467</v>
      </c>
      <c r="H23" s="5"/>
      <c r="I23" s="13">
        <v>-348896467</v>
      </c>
      <c r="J23" s="5"/>
      <c r="K23" s="8" t="s">
        <v>204</v>
      </c>
      <c r="L23" s="5"/>
      <c r="M23" s="8" t="s">
        <v>204</v>
      </c>
      <c r="N23" s="13"/>
      <c r="O23" s="8" t="s">
        <v>204</v>
      </c>
      <c r="P23" s="13"/>
      <c r="Q23" s="8" t="s">
        <v>204</v>
      </c>
    </row>
    <row r="24" spans="1:17" x14ac:dyDescent="0.45">
      <c r="A24" s="1" t="s">
        <v>16</v>
      </c>
      <c r="C24" s="8" t="s">
        <v>204</v>
      </c>
      <c r="D24" s="5"/>
      <c r="E24" s="8" t="s">
        <v>204</v>
      </c>
      <c r="F24" s="5"/>
      <c r="G24" s="13">
        <v>-2415382</v>
      </c>
      <c r="H24" s="5"/>
      <c r="I24" s="13">
        <v>2415382</v>
      </c>
      <c r="J24" s="5"/>
      <c r="K24" s="8" t="s">
        <v>204</v>
      </c>
      <c r="L24" s="5"/>
      <c r="M24" s="8" t="s">
        <v>204</v>
      </c>
      <c r="N24" s="13"/>
      <c r="O24" s="8" t="s">
        <v>204</v>
      </c>
      <c r="P24" s="13"/>
      <c r="Q24" s="8" t="s">
        <v>204</v>
      </c>
    </row>
    <row r="25" spans="1:17" x14ac:dyDescent="0.45">
      <c r="A25" s="1" t="s">
        <v>66</v>
      </c>
      <c r="C25" s="8">
        <v>101200</v>
      </c>
      <c r="D25" s="5"/>
      <c r="E25" s="13">
        <v>105178332971</v>
      </c>
      <c r="F25" s="5"/>
      <c r="G25" s="13">
        <v>100169840925</v>
      </c>
      <c r="H25" s="5"/>
      <c r="I25" s="13">
        <v>5008492046</v>
      </c>
      <c r="J25" s="5"/>
      <c r="K25" s="13">
        <v>101200</v>
      </c>
      <c r="L25" s="5"/>
      <c r="M25" s="13">
        <v>105178332971</v>
      </c>
      <c r="N25" s="13"/>
      <c r="O25" s="13">
        <v>97876558657</v>
      </c>
      <c r="P25" s="13"/>
      <c r="Q25" s="13">
        <v>7301774314</v>
      </c>
    </row>
    <row r="26" spans="1:17" x14ac:dyDescent="0.45">
      <c r="A26" s="1" t="s">
        <v>69</v>
      </c>
      <c r="C26" s="8">
        <v>539000</v>
      </c>
      <c r="D26" s="5"/>
      <c r="E26" s="13">
        <v>520251975235</v>
      </c>
      <c r="F26" s="5"/>
      <c r="G26" s="13">
        <v>520250897430</v>
      </c>
      <c r="H26" s="5"/>
      <c r="I26" s="13">
        <v>1077805</v>
      </c>
      <c r="J26" s="5"/>
      <c r="K26" s="13">
        <v>539000</v>
      </c>
      <c r="L26" s="5"/>
      <c r="M26" s="13">
        <v>520251975235</v>
      </c>
      <c r="N26" s="13"/>
      <c r="O26" s="13">
        <v>500111207000</v>
      </c>
      <c r="P26" s="13"/>
      <c r="Q26" s="13">
        <v>20140768235</v>
      </c>
    </row>
    <row r="27" spans="1:17" x14ac:dyDescent="0.45">
      <c r="A27" s="1" t="s">
        <v>45</v>
      </c>
      <c r="C27" s="8">
        <v>9549</v>
      </c>
      <c r="D27" s="5"/>
      <c r="E27" s="13">
        <v>9413617021</v>
      </c>
      <c r="F27" s="5"/>
      <c r="G27" s="13">
        <v>9273939009</v>
      </c>
      <c r="H27" s="5"/>
      <c r="I27" s="13">
        <v>139678012</v>
      </c>
      <c r="J27" s="5"/>
      <c r="K27" s="13">
        <v>9549</v>
      </c>
      <c r="L27" s="5"/>
      <c r="M27" s="13">
        <v>9413617021</v>
      </c>
      <c r="N27" s="13"/>
      <c r="O27" s="13">
        <v>9264196098</v>
      </c>
      <c r="P27" s="13"/>
      <c r="Q27" s="13">
        <v>149420923</v>
      </c>
    </row>
    <row r="28" spans="1:17" x14ac:dyDescent="0.45">
      <c r="A28" s="1" t="s">
        <v>48</v>
      </c>
      <c r="C28" s="8">
        <v>266772</v>
      </c>
      <c r="D28" s="5"/>
      <c r="E28" s="13">
        <v>161451024560</v>
      </c>
      <c r="F28" s="5"/>
      <c r="G28" s="13">
        <v>161101083135</v>
      </c>
      <c r="H28" s="5"/>
      <c r="I28" s="13">
        <v>349941425</v>
      </c>
      <c r="J28" s="5"/>
      <c r="K28" s="13">
        <v>266772</v>
      </c>
      <c r="L28" s="5"/>
      <c r="M28" s="13">
        <v>161451024560</v>
      </c>
      <c r="N28" s="13"/>
      <c r="O28" s="13">
        <v>157184237274</v>
      </c>
      <c r="P28" s="13"/>
      <c r="Q28" s="13">
        <v>4266787286</v>
      </c>
    </row>
    <row r="29" spans="1:17" x14ac:dyDescent="0.45">
      <c r="A29" s="1" t="s">
        <v>51</v>
      </c>
      <c r="C29" s="8">
        <v>65410</v>
      </c>
      <c r="D29" s="5"/>
      <c r="E29" s="13">
        <v>38977294084</v>
      </c>
      <c r="F29" s="5"/>
      <c r="G29" s="13">
        <v>39238886662</v>
      </c>
      <c r="H29" s="5"/>
      <c r="I29" s="13">
        <v>-261592577</v>
      </c>
      <c r="J29" s="5"/>
      <c r="K29" s="13">
        <v>65410</v>
      </c>
      <c r="L29" s="5"/>
      <c r="M29" s="13">
        <v>38977294084</v>
      </c>
      <c r="N29" s="13"/>
      <c r="O29" s="13">
        <v>37572149559</v>
      </c>
      <c r="P29" s="13"/>
      <c r="Q29" s="13">
        <v>1405144525</v>
      </c>
    </row>
    <row r="30" spans="1:17" x14ac:dyDescent="0.45">
      <c r="A30" s="1" t="s">
        <v>84</v>
      </c>
      <c r="C30" s="8">
        <v>1300000</v>
      </c>
      <c r="D30" s="5"/>
      <c r="E30" s="13">
        <v>1299751377356</v>
      </c>
      <c r="F30" s="5"/>
      <c r="G30" s="13">
        <v>1232257500000</v>
      </c>
      <c r="H30" s="5"/>
      <c r="I30" s="13">
        <v>67493877356</v>
      </c>
      <c r="J30" s="5"/>
      <c r="K30" s="13">
        <v>1300000</v>
      </c>
      <c r="L30" s="5"/>
      <c r="M30" s="13">
        <v>1299751377356</v>
      </c>
      <c r="N30" s="13"/>
      <c r="O30" s="13">
        <v>1232257500000</v>
      </c>
      <c r="P30" s="13"/>
      <c r="Q30" s="13">
        <v>67493877356</v>
      </c>
    </row>
    <row r="31" spans="1:17" x14ac:dyDescent="0.45">
      <c r="A31" s="1" t="s">
        <v>63</v>
      </c>
      <c r="C31" s="8">
        <v>1596900</v>
      </c>
      <c r="D31" s="5"/>
      <c r="E31" s="13">
        <v>1495767042176</v>
      </c>
      <c r="F31" s="5"/>
      <c r="G31" s="13">
        <v>1534226982626</v>
      </c>
      <c r="H31" s="5"/>
      <c r="I31" s="13">
        <v>-38459940449</v>
      </c>
      <c r="J31" s="5"/>
      <c r="K31" s="13">
        <v>1596900</v>
      </c>
      <c r="L31" s="5"/>
      <c r="M31" s="13">
        <v>1495767042176</v>
      </c>
      <c r="N31" s="13"/>
      <c r="O31" s="13">
        <v>1454400586783</v>
      </c>
      <c r="P31" s="13"/>
      <c r="Q31" s="13">
        <v>41366455393</v>
      </c>
    </row>
    <row r="32" spans="1:17" x14ac:dyDescent="0.45">
      <c r="A32" s="1" t="s">
        <v>54</v>
      </c>
      <c r="C32" s="8">
        <v>132000</v>
      </c>
      <c r="D32" s="5"/>
      <c r="E32" s="13">
        <v>94692833812</v>
      </c>
      <c r="F32" s="5"/>
      <c r="G32" s="13">
        <v>93701218044</v>
      </c>
      <c r="H32" s="5"/>
      <c r="I32" s="13">
        <v>991615768</v>
      </c>
      <c r="J32" s="5"/>
      <c r="K32" s="13">
        <v>132000</v>
      </c>
      <c r="L32" s="5"/>
      <c r="M32" s="13">
        <v>94692833812</v>
      </c>
      <c r="N32" s="13"/>
      <c r="O32" s="13">
        <v>92464088141</v>
      </c>
      <c r="P32" s="13"/>
      <c r="Q32" s="13">
        <v>2228745671</v>
      </c>
    </row>
    <row r="33" spans="1:17" x14ac:dyDescent="0.45">
      <c r="A33" s="1" t="s">
        <v>87</v>
      </c>
      <c r="C33" s="8">
        <v>1000</v>
      </c>
      <c r="D33" s="5"/>
      <c r="E33" s="13">
        <v>999818750</v>
      </c>
      <c r="F33" s="5"/>
      <c r="G33" s="13">
        <v>980177625</v>
      </c>
      <c r="H33" s="5"/>
      <c r="I33" s="13">
        <v>19641125</v>
      </c>
      <c r="J33" s="5"/>
      <c r="K33" s="13">
        <v>1000</v>
      </c>
      <c r="L33" s="5"/>
      <c r="M33" s="13">
        <v>999818750</v>
      </c>
      <c r="N33" s="13"/>
      <c r="O33" s="13">
        <v>980177625</v>
      </c>
      <c r="P33" s="13"/>
      <c r="Q33" s="13">
        <v>19641125</v>
      </c>
    </row>
    <row r="34" spans="1:17" x14ac:dyDescent="0.45">
      <c r="A34" s="1" t="s">
        <v>57</v>
      </c>
      <c r="C34" s="8">
        <v>35270</v>
      </c>
      <c r="D34" s="5"/>
      <c r="E34" s="13">
        <v>21792909319</v>
      </c>
      <c r="F34" s="5"/>
      <c r="G34" s="13">
        <v>22698879586</v>
      </c>
      <c r="H34" s="5"/>
      <c r="I34" s="13">
        <v>-905970266</v>
      </c>
      <c r="J34" s="5"/>
      <c r="K34" s="13">
        <v>35270</v>
      </c>
      <c r="L34" s="5"/>
      <c r="M34" s="13">
        <v>21792909319</v>
      </c>
      <c r="N34" s="13"/>
      <c r="O34" s="13">
        <v>21273513619</v>
      </c>
      <c r="P34" s="13"/>
      <c r="Q34" s="13">
        <v>519395700</v>
      </c>
    </row>
    <row r="35" spans="1:17" x14ac:dyDescent="0.45">
      <c r="A35" s="1" t="s">
        <v>60</v>
      </c>
      <c r="C35" s="8">
        <v>38458</v>
      </c>
      <c r="D35" s="5"/>
      <c r="E35" s="13">
        <v>25281551888</v>
      </c>
      <c r="F35" s="5"/>
      <c r="G35" s="13">
        <v>25185385863</v>
      </c>
      <c r="H35" s="5"/>
      <c r="I35" s="13">
        <v>96166025</v>
      </c>
      <c r="J35" s="5"/>
      <c r="K35" s="13">
        <v>38458</v>
      </c>
      <c r="L35" s="5"/>
      <c r="M35" s="13">
        <v>25281551888</v>
      </c>
      <c r="N35" s="13"/>
      <c r="O35" s="13">
        <v>25246565100</v>
      </c>
      <c r="P35" s="13"/>
      <c r="Q35" s="13">
        <v>34986788</v>
      </c>
    </row>
    <row r="36" spans="1:17" x14ac:dyDescent="0.45">
      <c r="A36" s="1" t="s">
        <v>78</v>
      </c>
      <c r="C36" s="8">
        <v>1839750</v>
      </c>
      <c r="D36" s="5"/>
      <c r="E36" s="13">
        <v>533140692562</v>
      </c>
      <c r="F36" s="5"/>
      <c r="G36" s="13">
        <v>523333981733</v>
      </c>
      <c r="H36" s="5"/>
      <c r="I36" s="13">
        <v>9806710829</v>
      </c>
      <c r="J36" s="5"/>
      <c r="K36" s="13">
        <v>1839750</v>
      </c>
      <c r="L36" s="5"/>
      <c r="M36" s="13">
        <v>533140692562</v>
      </c>
      <c r="N36" s="13"/>
      <c r="O36" s="13">
        <v>499999896000</v>
      </c>
      <c r="P36" s="13"/>
      <c r="Q36" s="13">
        <f>33140796562-4</f>
        <v>33140796558</v>
      </c>
    </row>
    <row r="37" spans="1:17" ht="21.75" thickBot="1" x14ac:dyDescent="0.6">
      <c r="A37" s="20" t="s">
        <v>205</v>
      </c>
      <c r="C37" s="5"/>
      <c r="D37" s="5"/>
      <c r="E37" s="21">
        <f>SUM(E8:E36)</f>
        <v>4378801354022</v>
      </c>
      <c r="F37" s="5"/>
      <c r="G37" s="21">
        <f>SUM(G8:G36)</f>
        <v>4330560518206</v>
      </c>
      <c r="H37" s="5"/>
      <c r="I37" s="21">
        <f>SUM(I8:I36)</f>
        <v>48240835823</v>
      </c>
      <c r="J37" s="5"/>
      <c r="K37" s="5"/>
      <c r="L37" s="5"/>
      <c r="M37" s="21">
        <f>SUM(M8:M36)</f>
        <v>4378801354022</v>
      </c>
      <c r="N37" s="5"/>
      <c r="O37" s="21">
        <f>SUM(O8:O36)</f>
        <v>4207117912097</v>
      </c>
      <c r="P37" s="5"/>
      <c r="Q37" s="21">
        <f>SUM(Q8:Q36)</f>
        <v>171683441925</v>
      </c>
    </row>
    <row r="38" spans="1:17" ht="19.5" thickTop="1" x14ac:dyDescent="0.45">
      <c r="C38" s="5"/>
      <c r="D38" s="5"/>
      <c r="E38" s="5"/>
      <c r="F38" s="5"/>
      <c r="G38" s="5"/>
      <c r="H38" s="5"/>
      <c r="I38" s="5"/>
      <c r="J38" s="5"/>
      <c r="K38" s="5"/>
      <c r="L38" s="5"/>
      <c r="M38" s="8"/>
      <c r="N38" s="5"/>
      <c r="O38" s="5"/>
      <c r="P38" s="5"/>
      <c r="Q38" s="8"/>
    </row>
    <row r="39" spans="1:17" x14ac:dyDescent="0.45">
      <c r="M39" s="26"/>
      <c r="Q39" s="2"/>
    </row>
    <row r="40" spans="1:17" x14ac:dyDescent="0.45">
      <c r="E40" s="2"/>
      <c r="M40" s="27"/>
    </row>
    <row r="41" spans="1:17" x14ac:dyDescent="0.45">
      <c r="E41" s="2"/>
      <c r="M41" s="2"/>
    </row>
    <row r="42" spans="1:17" x14ac:dyDescent="0.45">
      <c r="E42" s="2"/>
      <c r="M42" s="28"/>
    </row>
    <row r="43" spans="1:17" x14ac:dyDescent="0.45">
      <c r="M43" s="2"/>
      <c r="Q43" s="26"/>
    </row>
    <row r="44" spans="1:17" x14ac:dyDescent="0.45">
      <c r="M44" s="2"/>
    </row>
    <row r="45" spans="1:17" x14ac:dyDescent="0.45">
      <c r="M45" s="2"/>
    </row>
    <row r="46" spans="1:17" x14ac:dyDescent="0.45">
      <c r="M46" s="2"/>
    </row>
  </sheetData>
  <mergeCells count="12">
    <mergeCell ref="A2:Q2"/>
    <mergeCell ref="A3:Q3"/>
    <mergeCell ref="A4:Q4"/>
    <mergeCell ref="O7"/>
    <mergeCell ref="Q7"/>
    <mergeCell ref="K6:Q6"/>
    <mergeCell ref="A6:A7"/>
    <mergeCell ref="C7"/>
    <mergeCell ref="G7"/>
    <mergeCell ref="I7"/>
    <mergeCell ref="C6:I6"/>
    <mergeCell ref="K7"/>
  </mergeCells>
  <pageMargins left="0.7" right="0.7" top="0.75" bottom="0.75" header="0.3" footer="0.3"/>
  <pageSetup paperSize="9" scale="3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A1:Q44"/>
  <sheetViews>
    <sheetView rightToLeft="1" view="pageBreakPreview" topLeftCell="A19" zoomScale="80" zoomScaleNormal="85" zoomScaleSheetLayoutView="80" workbookViewId="0">
      <selection activeCell="Q43" sqref="Q43"/>
    </sheetView>
  </sheetViews>
  <sheetFormatPr defaultRowHeight="18.75" x14ac:dyDescent="0.45"/>
  <cols>
    <col min="1" max="1" width="27.7109375" style="1" bestFit="1" customWidth="1"/>
    <col min="2" max="2" width="1" style="1" customWidth="1"/>
    <col min="3" max="3" width="10.85546875" style="1" bestFit="1" customWidth="1"/>
    <col min="4" max="4" width="1" style="1" customWidth="1"/>
    <col min="5" max="5" width="16.5703125" style="1" bestFit="1" customWidth="1"/>
    <col min="6" max="6" width="1" style="1" customWidth="1"/>
    <col min="7" max="7" width="16.5703125" style="1" bestFit="1" customWidth="1"/>
    <col min="8" max="8" width="1" style="1" customWidth="1"/>
    <col min="9" max="9" width="25.7109375" style="1" bestFit="1" customWidth="1"/>
    <col min="10" max="10" width="1" style="1" customWidth="1"/>
    <col min="11" max="11" width="12.140625" style="1" bestFit="1" customWidth="1"/>
    <col min="12" max="12" width="1" style="1" customWidth="1"/>
    <col min="13" max="13" width="18.5703125" style="1" bestFit="1" customWidth="1"/>
    <col min="14" max="14" width="1" style="1" customWidth="1"/>
    <col min="15" max="15" width="18.28515625" style="1" bestFit="1" customWidth="1"/>
    <col min="16" max="16" width="1" style="1" customWidth="1"/>
    <col min="17" max="17" width="25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17" s="3" customFormat="1" ht="22.5" x14ac:dyDescent="0.55000000000000004"/>
    <row r="2" spans="1:17" s="3" customFormat="1" ht="24" x14ac:dyDescent="0.55000000000000004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17" s="3" customFormat="1" ht="24" x14ac:dyDescent="0.55000000000000004">
      <c r="A3" s="43" t="s">
        <v>150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</row>
    <row r="4" spans="1:17" s="3" customFormat="1" ht="24" x14ac:dyDescent="0.55000000000000004">
      <c r="A4" s="52" t="s">
        <v>2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</row>
    <row r="5" spans="1:17" s="3" customFormat="1" ht="22.5" x14ac:dyDescent="0.55000000000000004"/>
    <row r="6" spans="1:17" s="3" customFormat="1" ht="24" x14ac:dyDescent="0.55000000000000004">
      <c r="A6" s="40" t="s">
        <v>3</v>
      </c>
      <c r="C6" s="39" t="s">
        <v>152</v>
      </c>
      <c r="D6" s="39" t="s">
        <v>152</v>
      </c>
      <c r="E6" s="39" t="s">
        <v>152</v>
      </c>
      <c r="F6" s="39" t="s">
        <v>152</v>
      </c>
      <c r="G6" s="39" t="s">
        <v>152</v>
      </c>
      <c r="H6" s="39" t="s">
        <v>152</v>
      </c>
      <c r="I6" s="39" t="s">
        <v>152</v>
      </c>
      <c r="K6" s="39" t="s">
        <v>153</v>
      </c>
      <c r="L6" s="39" t="s">
        <v>153</v>
      </c>
      <c r="M6" s="39" t="s">
        <v>153</v>
      </c>
      <c r="N6" s="39" t="s">
        <v>153</v>
      </c>
      <c r="O6" s="39" t="s">
        <v>153</v>
      </c>
      <c r="P6" s="39" t="s">
        <v>153</v>
      </c>
      <c r="Q6" s="39" t="s">
        <v>153</v>
      </c>
    </row>
    <row r="7" spans="1:17" s="3" customFormat="1" ht="24" x14ac:dyDescent="0.55000000000000004">
      <c r="A7" s="42" t="s">
        <v>3</v>
      </c>
      <c r="C7" s="39" t="s">
        <v>7</v>
      </c>
      <c r="E7" s="39" t="s">
        <v>168</v>
      </c>
      <c r="G7" s="39" t="s">
        <v>169</v>
      </c>
      <c r="I7" s="39" t="s">
        <v>171</v>
      </c>
      <c r="K7" s="39" t="s">
        <v>7</v>
      </c>
      <c r="M7" s="39" t="s">
        <v>168</v>
      </c>
      <c r="O7" s="39" t="s">
        <v>169</v>
      </c>
      <c r="Q7" s="39" t="s">
        <v>171</v>
      </c>
    </row>
    <row r="8" spans="1:17" x14ac:dyDescent="0.45">
      <c r="A8" s="1" t="s">
        <v>29</v>
      </c>
      <c r="C8" s="13">
        <v>1500000</v>
      </c>
      <c r="D8" s="13"/>
      <c r="E8" s="13">
        <v>14814079901</v>
      </c>
      <c r="F8" s="13"/>
      <c r="G8" s="13">
        <v>16325082443</v>
      </c>
      <c r="H8" s="13"/>
      <c r="I8" s="13">
        <v>-1511002542</v>
      </c>
      <c r="J8" s="13"/>
      <c r="K8" s="13">
        <v>1500000</v>
      </c>
      <c r="L8" s="13"/>
      <c r="M8" s="13">
        <v>14814079901</v>
      </c>
      <c r="N8" s="13"/>
      <c r="O8" s="13">
        <v>16325082443</v>
      </c>
      <c r="P8" s="13"/>
      <c r="Q8" s="13">
        <v>-1511002542</v>
      </c>
    </row>
    <row r="9" spans="1:17" x14ac:dyDescent="0.45">
      <c r="A9" s="1" t="s">
        <v>26</v>
      </c>
      <c r="C9" s="13">
        <v>1700000</v>
      </c>
      <c r="D9" s="13"/>
      <c r="E9" s="13">
        <v>11862992785</v>
      </c>
      <c r="F9" s="13"/>
      <c r="G9" s="13">
        <v>12137363440</v>
      </c>
      <c r="H9" s="13"/>
      <c r="I9" s="13">
        <v>-274370655</v>
      </c>
      <c r="J9" s="13"/>
      <c r="K9" s="13">
        <v>1700000</v>
      </c>
      <c r="L9" s="13"/>
      <c r="M9" s="13">
        <v>11862992785</v>
      </c>
      <c r="N9" s="13"/>
      <c r="O9" s="13">
        <v>12137363440</v>
      </c>
      <c r="P9" s="13"/>
      <c r="Q9" s="13">
        <v>-274370655</v>
      </c>
    </row>
    <row r="10" spans="1:17" x14ac:dyDescent="0.45">
      <c r="A10" s="1" t="s">
        <v>20</v>
      </c>
      <c r="C10" s="13">
        <v>2300000</v>
      </c>
      <c r="D10" s="13"/>
      <c r="E10" s="13">
        <v>15735309840</v>
      </c>
      <c r="F10" s="13"/>
      <c r="G10" s="13">
        <v>15488394236</v>
      </c>
      <c r="H10" s="13"/>
      <c r="I10" s="13">
        <v>246915604</v>
      </c>
      <c r="J10" s="13"/>
      <c r="K10" s="13">
        <v>2300000</v>
      </c>
      <c r="L10" s="13"/>
      <c r="M10" s="13">
        <v>15735309840</v>
      </c>
      <c r="N10" s="13"/>
      <c r="O10" s="13">
        <v>15488394236</v>
      </c>
      <c r="P10" s="13"/>
      <c r="Q10" s="13">
        <v>246915604</v>
      </c>
    </row>
    <row r="11" spans="1:17" x14ac:dyDescent="0.45">
      <c r="A11" s="1" t="s">
        <v>18</v>
      </c>
      <c r="C11" s="13">
        <v>500000</v>
      </c>
      <c r="D11" s="13"/>
      <c r="E11" s="13">
        <v>30288703525</v>
      </c>
      <c r="F11" s="13"/>
      <c r="G11" s="13">
        <v>30738224938</v>
      </c>
      <c r="H11" s="13"/>
      <c r="I11" s="13">
        <v>-449521413</v>
      </c>
      <c r="J11" s="13"/>
      <c r="K11" s="13">
        <v>500000</v>
      </c>
      <c r="L11" s="13"/>
      <c r="M11" s="13">
        <v>30288703525</v>
      </c>
      <c r="N11" s="13"/>
      <c r="O11" s="13">
        <v>30738224938</v>
      </c>
      <c r="P11" s="13"/>
      <c r="Q11" s="13">
        <v>-449521413</v>
      </c>
    </row>
    <row r="12" spans="1:17" x14ac:dyDescent="0.45">
      <c r="A12" s="1" t="s">
        <v>30</v>
      </c>
      <c r="C12" s="13">
        <v>1500000</v>
      </c>
      <c r="D12" s="13"/>
      <c r="E12" s="13">
        <v>12502628489</v>
      </c>
      <c r="F12" s="13"/>
      <c r="G12" s="13">
        <v>12877972188</v>
      </c>
      <c r="H12" s="13"/>
      <c r="I12" s="13">
        <v>-375343699</v>
      </c>
      <c r="J12" s="13"/>
      <c r="K12" s="13">
        <v>3500000</v>
      </c>
      <c r="L12" s="13"/>
      <c r="M12" s="13">
        <v>30653981824</v>
      </c>
      <c r="N12" s="13"/>
      <c r="O12" s="13">
        <v>31417265429</v>
      </c>
      <c r="P12" s="13"/>
      <c r="Q12" s="13">
        <v>-763283605</v>
      </c>
    </row>
    <row r="13" spans="1:17" x14ac:dyDescent="0.45">
      <c r="A13" s="1" t="s">
        <v>31</v>
      </c>
      <c r="C13" s="13">
        <v>639000</v>
      </c>
      <c r="D13" s="13"/>
      <c r="E13" s="13">
        <v>10161687569</v>
      </c>
      <c r="F13" s="13"/>
      <c r="G13" s="13">
        <v>9949458562</v>
      </c>
      <c r="H13" s="13"/>
      <c r="I13" s="13">
        <v>212229007</v>
      </c>
      <c r="J13" s="13"/>
      <c r="K13" s="13">
        <v>639000</v>
      </c>
      <c r="L13" s="13"/>
      <c r="M13" s="13">
        <v>10161687569</v>
      </c>
      <c r="N13" s="13"/>
      <c r="O13" s="13">
        <v>9949458562</v>
      </c>
      <c r="P13" s="13"/>
      <c r="Q13" s="13">
        <v>212229007</v>
      </c>
    </row>
    <row r="14" spans="1:17" x14ac:dyDescent="0.45">
      <c r="A14" s="1" t="s">
        <v>16</v>
      </c>
      <c r="C14" s="13">
        <v>4800000</v>
      </c>
      <c r="D14" s="13"/>
      <c r="E14" s="13">
        <v>21088461662</v>
      </c>
      <c r="F14" s="13"/>
      <c r="G14" s="13">
        <v>20768387076</v>
      </c>
      <c r="H14" s="13"/>
      <c r="I14" s="13">
        <v>320074586</v>
      </c>
      <c r="J14" s="13"/>
      <c r="K14" s="13">
        <v>10000000</v>
      </c>
      <c r="L14" s="13"/>
      <c r="M14" s="13">
        <v>46212697024</v>
      </c>
      <c r="N14" s="13"/>
      <c r="O14" s="13">
        <v>46748543418</v>
      </c>
      <c r="P14" s="13"/>
      <c r="Q14" s="13">
        <v>-535846394</v>
      </c>
    </row>
    <row r="15" spans="1:17" x14ac:dyDescent="0.45">
      <c r="A15" s="1" t="s">
        <v>23</v>
      </c>
      <c r="C15" s="13">
        <v>75187</v>
      </c>
      <c r="D15" s="13"/>
      <c r="E15" s="13">
        <v>828228707</v>
      </c>
      <c r="F15" s="13"/>
      <c r="G15" s="13">
        <v>942293792</v>
      </c>
      <c r="H15" s="13"/>
      <c r="I15" s="13">
        <v>-114065085</v>
      </c>
      <c r="J15" s="13"/>
      <c r="K15" s="13">
        <v>75187</v>
      </c>
      <c r="L15" s="13"/>
      <c r="M15" s="13">
        <v>828228707</v>
      </c>
      <c r="N15" s="13"/>
      <c r="O15" s="13">
        <v>942293792</v>
      </c>
      <c r="P15" s="13"/>
      <c r="Q15" s="13">
        <v>-114065085</v>
      </c>
    </row>
    <row r="16" spans="1:17" x14ac:dyDescent="0.45">
      <c r="A16" s="1" t="s">
        <v>21</v>
      </c>
      <c r="C16" s="13">
        <v>600000</v>
      </c>
      <c r="D16" s="13"/>
      <c r="E16" s="13">
        <v>5665525866</v>
      </c>
      <c r="F16" s="13"/>
      <c r="G16" s="13">
        <v>5866922349</v>
      </c>
      <c r="H16" s="13"/>
      <c r="I16" s="13">
        <v>-201396483</v>
      </c>
      <c r="J16" s="13"/>
      <c r="K16" s="13">
        <v>600000</v>
      </c>
      <c r="L16" s="13"/>
      <c r="M16" s="13">
        <v>5665525866</v>
      </c>
      <c r="N16" s="13"/>
      <c r="O16" s="13">
        <v>5866922349</v>
      </c>
      <c r="P16" s="13"/>
      <c r="Q16" s="13">
        <v>-201396483</v>
      </c>
    </row>
    <row r="17" spans="1:17" x14ac:dyDescent="0.45">
      <c r="A17" s="1" t="s">
        <v>15</v>
      </c>
      <c r="C17" s="13">
        <v>400000</v>
      </c>
      <c r="D17" s="13"/>
      <c r="E17" s="13">
        <v>5484665314</v>
      </c>
      <c r="F17" s="13"/>
      <c r="G17" s="13">
        <v>5351137136</v>
      </c>
      <c r="H17" s="13"/>
      <c r="I17" s="13">
        <v>133528178</v>
      </c>
      <c r="J17" s="13"/>
      <c r="K17" s="13">
        <v>400000</v>
      </c>
      <c r="L17" s="13"/>
      <c r="M17" s="13">
        <v>5484665314</v>
      </c>
      <c r="N17" s="13"/>
      <c r="O17" s="13">
        <v>5351137136</v>
      </c>
      <c r="P17" s="13"/>
      <c r="Q17" s="13">
        <v>133528178</v>
      </c>
    </row>
    <row r="18" spans="1:17" x14ac:dyDescent="0.45">
      <c r="A18" s="1" t="s">
        <v>24</v>
      </c>
      <c r="C18" s="13">
        <v>43883</v>
      </c>
      <c r="D18" s="13"/>
      <c r="E18" s="13">
        <v>740699818</v>
      </c>
      <c r="F18" s="13"/>
      <c r="G18" s="13">
        <v>787065551</v>
      </c>
      <c r="H18" s="13"/>
      <c r="I18" s="13">
        <v>-46365733</v>
      </c>
      <c r="J18" s="13"/>
      <c r="K18" s="13">
        <v>43883</v>
      </c>
      <c r="L18" s="13"/>
      <c r="M18" s="13">
        <v>740699818</v>
      </c>
      <c r="N18" s="13"/>
      <c r="O18" s="13">
        <v>787065551</v>
      </c>
      <c r="P18" s="13"/>
      <c r="Q18" s="13">
        <v>-46365733</v>
      </c>
    </row>
    <row r="19" spans="1:17" x14ac:dyDescent="0.45">
      <c r="A19" s="1" t="s">
        <v>19</v>
      </c>
      <c r="C19" s="13">
        <v>400000</v>
      </c>
      <c r="D19" s="13"/>
      <c r="E19" s="13">
        <v>35252843590</v>
      </c>
      <c r="F19" s="13"/>
      <c r="G19" s="13">
        <v>34546051660</v>
      </c>
      <c r="H19" s="13"/>
      <c r="I19" s="13">
        <v>706791930</v>
      </c>
      <c r="J19" s="13"/>
      <c r="K19" s="13">
        <v>808340</v>
      </c>
      <c r="L19" s="13"/>
      <c r="M19" s="13">
        <v>65890777743</v>
      </c>
      <c r="N19" s="13"/>
      <c r="O19" s="13">
        <v>65591697634</v>
      </c>
      <c r="P19" s="13"/>
      <c r="Q19" s="13">
        <v>299080109</v>
      </c>
    </row>
    <row r="20" spans="1:17" x14ac:dyDescent="0.45">
      <c r="A20" s="1" t="s">
        <v>172</v>
      </c>
      <c r="C20" s="13">
        <v>0</v>
      </c>
      <c r="D20" s="13"/>
      <c r="E20" s="13">
        <v>0</v>
      </c>
      <c r="F20" s="13"/>
      <c r="G20" s="13">
        <v>0</v>
      </c>
      <c r="H20" s="13"/>
      <c r="I20" s="13">
        <v>0</v>
      </c>
      <c r="J20" s="13"/>
      <c r="K20" s="13">
        <v>18975</v>
      </c>
      <c r="L20" s="13"/>
      <c r="M20" s="13">
        <v>302133102</v>
      </c>
      <c r="N20" s="13"/>
      <c r="O20" s="13">
        <v>289398120</v>
      </c>
      <c r="P20" s="13"/>
      <c r="Q20" s="13">
        <v>12734982</v>
      </c>
    </row>
    <row r="21" spans="1:17" x14ac:dyDescent="0.45">
      <c r="A21" s="1" t="s">
        <v>173</v>
      </c>
      <c r="C21" s="13">
        <v>0</v>
      </c>
      <c r="D21" s="13"/>
      <c r="E21" s="13">
        <v>0</v>
      </c>
      <c r="F21" s="13"/>
      <c r="G21" s="13">
        <v>0</v>
      </c>
      <c r="H21" s="13"/>
      <c r="I21" s="13">
        <v>0</v>
      </c>
      <c r="J21" s="13"/>
      <c r="K21" s="13">
        <v>250000</v>
      </c>
      <c r="L21" s="13"/>
      <c r="M21" s="13">
        <v>8443763559</v>
      </c>
      <c r="N21" s="13"/>
      <c r="O21" s="13">
        <v>8497455290</v>
      </c>
      <c r="P21" s="13"/>
      <c r="Q21" s="13">
        <v>-53691731</v>
      </c>
    </row>
    <row r="22" spans="1:17" x14ac:dyDescent="0.45">
      <c r="A22" s="1" t="s">
        <v>28</v>
      </c>
      <c r="C22" s="13">
        <v>0</v>
      </c>
      <c r="D22" s="13"/>
      <c r="E22" s="13">
        <v>0</v>
      </c>
      <c r="F22" s="13"/>
      <c r="G22" s="13">
        <v>0</v>
      </c>
      <c r="H22" s="13"/>
      <c r="I22" s="13">
        <v>0</v>
      </c>
      <c r="J22" s="13"/>
      <c r="K22" s="13">
        <v>5353153</v>
      </c>
      <c r="L22" s="13"/>
      <c r="M22" s="13">
        <v>69089072921</v>
      </c>
      <c r="N22" s="13"/>
      <c r="O22" s="13">
        <v>70492582956</v>
      </c>
      <c r="P22" s="13"/>
      <c r="Q22" s="13">
        <v>-1403510035</v>
      </c>
    </row>
    <row r="23" spans="1:17" x14ac:dyDescent="0.45">
      <c r="A23" s="1" t="s">
        <v>174</v>
      </c>
      <c r="C23" s="13">
        <v>0</v>
      </c>
      <c r="D23" s="13"/>
      <c r="E23" s="13">
        <v>0</v>
      </c>
      <c r="F23" s="13"/>
      <c r="G23" s="13">
        <v>0</v>
      </c>
      <c r="H23" s="13"/>
      <c r="I23" s="13">
        <v>0</v>
      </c>
      <c r="J23" s="13"/>
      <c r="K23" s="13">
        <v>100000</v>
      </c>
      <c r="L23" s="13"/>
      <c r="M23" s="13">
        <v>3498350298</v>
      </c>
      <c r="N23" s="13"/>
      <c r="O23" s="13">
        <v>3435439794</v>
      </c>
      <c r="P23" s="13"/>
      <c r="Q23" s="13">
        <v>62910504</v>
      </c>
    </row>
    <row r="24" spans="1:17" x14ac:dyDescent="0.45">
      <c r="A24" s="1" t="s">
        <v>175</v>
      </c>
      <c r="C24" s="13">
        <v>0</v>
      </c>
      <c r="D24" s="13"/>
      <c r="E24" s="13">
        <v>0</v>
      </c>
      <c r="F24" s="13"/>
      <c r="G24" s="13">
        <v>0</v>
      </c>
      <c r="H24" s="13"/>
      <c r="I24" s="13">
        <v>0</v>
      </c>
      <c r="J24" s="13"/>
      <c r="K24" s="13">
        <v>33612</v>
      </c>
      <c r="L24" s="13"/>
      <c r="M24" s="13">
        <v>1569362060</v>
      </c>
      <c r="N24" s="13"/>
      <c r="O24" s="13">
        <v>1495896850</v>
      </c>
      <c r="P24" s="13"/>
      <c r="Q24" s="13">
        <v>73465210</v>
      </c>
    </row>
    <row r="25" spans="1:17" x14ac:dyDescent="0.45">
      <c r="A25" s="1" t="s">
        <v>176</v>
      </c>
      <c r="C25" s="13">
        <v>0</v>
      </c>
      <c r="D25" s="13"/>
      <c r="E25" s="13">
        <v>0</v>
      </c>
      <c r="F25" s="13"/>
      <c r="G25" s="13">
        <v>0</v>
      </c>
      <c r="H25" s="13"/>
      <c r="I25" s="13">
        <v>0</v>
      </c>
      <c r="J25" s="13"/>
      <c r="K25" s="13">
        <v>180000</v>
      </c>
      <c r="L25" s="13"/>
      <c r="M25" s="13">
        <v>16540201678</v>
      </c>
      <c r="N25" s="13"/>
      <c r="O25" s="13">
        <v>16919900497</v>
      </c>
      <c r="P25" s="13"/>
      <c r="Q25" s="13">
        <v>-379698819</v>
      </c>
    </row>
    <row r="26" spans="1:17" x14ac:dyDescent="0.45">
      <c r="A26" s="1" t="s">
        <v>177</v>
      </c>
      <c r="C26" s="13">
        <v>0</v>
      </c>
      <c r="D26" s="13"/>
      <c r="E26" s="13">
        <v>0</v>
      </c>
      <c r="F26" s="13"/>
      <c r="G26" s="13">
        <v>0</v>
      </c>
      <c r="H26" s="13"/>
      <c r="I26" s="13">
        <v>0</v>
      </c>
      <c r="J26" s="13"/>
      <c r="K26" s="13">
        <v>3100000</v>
      </c>
      <c r="L26" s="13"/>
      <c r="M26" s="13">
        <v>38873506713</v>
      </c>
      <c r="N26" s="13"/>
      <c r="O26" s="13">
        <v>37429108944</v>
      </c>
      <c r="P26" s="13"/>
      <c r="Q26" s="13">
        <v>1444397769</v>
      </c>
    </row>
    <row r="27" spans="1:17" x14ac:dyDescent="0.45">
      <c r="A27" s="1" t="s">
        <v>178</v>
      </c>
      <c r="C27" s="13">
        <v>0</v>
      </c>
      <c r="D27" s="13"/>
      <c r="E27" s="13">
        <v>0</v>
      </c>
      <c r="F27" s="13"/>
      <c r="G27" s="13">
        <v>0</v>
      </c>
      <c r="H27" s="13"/>
      <c r="I27" s="13">
        <v>0</v>
      </c>
      <c r="J27" s="13"/>
      <c r="K27" s="13">
        <v>160000</v>
      </c>
      <c r="L27" s="13"/>
      <c r="M27" s="13">
        <v>1612212956</v>
      </c>
      <c r="N27" s="13"/>
      <c r="O27" s="13">
        <v>2129924573</v>
      </c>
      <c r="P27" s="13"/>
      <c r="Q27" s="13">
        <v>-517711617</v>
      </c>
    </row>
    <row r="28" spans="1:17" x14ac:dyDescent="0.45">
      <c r="A28" s="1" t="s">
        <v>179</v>
      </c>
      <c r="C28" s="13">
        <v>0</v>
      </c>
      <c r="D28" s="13"/>
      <c r="E28" s="13">
        <v>0</v>
      </c>
      <c r="F28" s="13"/>
      <c r="G28" s="13">
        <v>0</v>
      </c>
      <c r="H28" s="13"/>
      <c r="I28" s="13">
        <v>0</v>
      </c>
      <c r="J28" s="13"/>
      <c r="K28" s="13">
        <v>30434</v>
      </c>
      <c r="L28" s="13"/>
      <c r="M28" s="13">
        <v>877469035</v>
      </c>
      <c r="N28" s="13"/>
      <c r="O28" s="13">
        <v>1041406650</v>
      </c>
      <c r="P28" s="13"/>
      <c r="Q28" s="13">
        <v>-163937615</v>
      </c>
    </row>
    <row r="29" spans="1:17" x14ac:dyDescent="0.45">
      <c r="A29" s="1" t="s">
        <v>180</v>
      </c>
      <c r="C29" s="13">
        <v>0</v>
      </c>
      <c r="D29" s="13"/>
      <c r="E29" s="13">
        <v>0</v>
      </c>
      <c r="F29" s="13"/>
      <c r="G29" s="13">
        <v>0</v>
      </c>
      <c r="H29" s="13"/>
      <c r="I29" s="13">
        <v>0</v>
      </c>
      <c r="J29" s="13"/>
      <c r="K29" s="13">
        <v>585210</v>
      </c>
      <c r="L29" s="13"/>
      <c r="M29" s="13">
        <v>10333871706</v>
      </c>
      <c r="N29" s="13"/>
      <c r="O29" s="13">
        <v>10533284562</v>
      </c>
      <c r="P29" s="13"/>
      <c r="Q29" s="13">
        <v>-199412856</v>
      </c>
    </row>
    <row r="30" spans="1:17" x14ac:dyDescent="0.45">
      <c r="A30" s="1" t="s">
        <v>181</v>
      </c>
      <c r="C30" s="13">
        <v>0</v>
      </c>
      <c r="D30" s="13"/>
      <c r="E30" s="13">
        <v>0</v>
      </c>
      <c r="F30" s="13"/>
      <c r="G30" s="13">
        <v>0</v>
      </c>
      <c r="H30" s="13"/>
      <c r="I30" s="13">
        <v>0</v>
      </c>
      <c r="J30" s="13"/>
      <c r="K30" s="13">
        <v>250000</v>
      </c>
      <c r="L30" s="13"/>
      <c r="M30" s="13">
        <v>16565843440</v>
      </c>
      <c r="N30" s="13"/>
      <c r="O30" s="13">
        <v>16912491576</v>
      </c>
      <c r="P30" s="13"/>
      <c r="Q30" s="13">
        <v>-346648136</v>
      </c>
    </row>
    <row r="31" spans="1:17" x14ac:dyDescent="0.45">
      <c r="A31" s="1" t="s">
        <v>182</v>
      </c>
      <c r="C31" s="13">
        <v>0</v>
      </c>
      <c r="D31" s="13"/>
      <c r="E31" s="13">
        <v>0</v>
      </c>
      <c r="F31" s="13"/>
      <c r="G31" s="13">
        <v>0</v>
      </c>
      <c r="H31" s="13"/>
      <c r="I31" s="13">
        <v>0</v>
      </c>
      <c r="J31" s="13"/>
      <c r="K31" s="13">
        <v>69526</v>
      </c>
      <c r="L31" s="13"/>
      <c r="M31" s="13">
        <v>951437485</v>
      </c>
      <c r="N31" s="13"/>
      <c r="O31" s="13">
        <v>914243195</v>
      </c>
      <c r="P31" s="13"/>
      <c r="Q31" s="13">
        <v>37194290</v>
      </c>
    </row>
    <row r="32" spans="1:17" x14ac:dyDescent="0.45">
      <c r="A32" s="1" t="s">
        <v>57</v>
      </c>
      <c r="C32" s="13">
        <v>50000</v>
      </c>
      <c r="D32" s="13"/>
      <c r="E32" s="13">
        <v>30694435626</v>
      </c>
      <c r="F32" s="13"/>
      <c r="G32" s="13">
        <v>30158085652</v>
      </c>
      <c r="H32" s="13"/>
      <c r="I32" s="13">
        <v>536349974</v>
      </c>
      <c r="J32" s="13"/>
      <c r="K32" s="13">
        <v>50000</v>
      </c>
      <c r="L32" s="13"/>
      <c r="M32" s="13">
        <v>30694435626</v>
      </c>
      <c r="N32" s="13"/>
      <c r="O32" s="13">
        <v>30158085652</v>
      </c>
      <c r="P32" s="13"/>
      <c r="Q32" s="13">
        <v>536349974</v>
      </c>
    </row>
    <row r="33" spans="1:17" x14ac:dyDescent="0.45">
      <c r="A33" s="1" t="s">
        <v>45</v>
      </c>
      <c r="C33" s="13">
        <v>5451</v>
      </c>
      <c r="D33" s="13"/>
      <c r="E33" s="13">
        <v>5373770907</v>
      </c>
      <c r="F33" s="13"/>
      <c r="G33" s="13">
        <v>5288421084</v>
      </c>
      <c r="H33" s="13"/>
      <c r="I33" s="13">
        <v>85349823</v>
      </c>
      <c r="J33" s="13"/>
      <c r="K33" s="13">
        <v>5451</v>
      </c>
      <c r="L33" s="13"/>
      <c r="M33" s="13">
        <v>5373770907</v>
      </c>
      <c r="N33" s="13"/>
      <c r="O33" s="13">
        <v>5288421084</v>
      </c>
      <c r="P33" s="13"/>
      <c r="Q33" s="13">
        <v>85349823</v>
      </c>
    </row>
    <row r="34" spans="1:17" x14ac:dyDescent="0.45">
      <c r="A34" s="1" t="s">
        <v>81</v>
      </c>
      <c r="C34" s="13">
        <v>17562</v>
      </c>
      <c r="D34" s="13"/>
      <c r="E34" s="13">
        <v>14120831430</v>
      </c>
      <c r="F34" s="13"/>
      <c r="G34" s="13">
        <v>14070166449</v>
      </c>
      <c r="H34" s="13"/>
      <c r="I34" s="13">
        <v>50664981</v>
      </c>
      <c r="J34" s="13"/>
      <c r="K34" s="13">
        <v>17562</v>
      </c>
      <c r="L34" s="13"/>
      <c r="M34" s="13">
        <v>14120831430</v>
      </c>
      <c r="N34" s="13"/>
      <c r="O34" s="13">
        <v>14070166449</v>
      </c>
      <c r="P34" s="13"/>
      <c r="Q34" s="13">
        <v>50664981</v>
      </c>
    </row>
    <row r="35" spans="1:17" x14ac:dyDescent="0.45">
      <c r="A35" s="1" t="s">
        <v>159</v>
      </c>
      <c r="C35" s="13">
        <v>0</v>
      </c>
      <c r="D35" s="13"/>
      <c r="E35" s="13">
        <v>0</v>
      </c>
      <c r="F35" s="13"/>
      <c r="G35" s="13">
        <v>0</v>
      </c>
      <c r="H35" s="13"/>
      <c r="I35" s="13">
        <v>0</v>
      </c>
      <c r="J35" s="13"/>
      <c r="K35" s="13">
        <v>645600</v>
      </c>
      <c r="L35" s="13"/>
      <c r="M35" s="13">
        <v>645600000000</v>
      </c>
      <c r="N35" s="13"/>
      <c r="O35" s="13">
        <v>645482985000</v>
      </c>
      <c r="P35" s="13"/>
      <c r="Q35" s="13">
        <v>117015000</v>
      </c>
    </row>
    <row r="36" spans="1:17" x14ac:dyDescent="0.45">
      <c r="A36" s="1" t="s">
        <v>183</v>
      </c>
      <c r="C36" s="13">
        <v>0</v>
      </c>
      <c r="D36" s="13"/>
      <c r="E36" s="13">
        <v>0</v>
      </c>
      <c r="F36" s="13"/>
      <c r="G36" s="13">
        <v>0</v>
      </c>
      <c r="H36" s="13"/>
      <c r="I36" s="13">
        <v>0</v>
      </c>
      <c r="J36" s="13"/>
      <c r="K36" s="13">
        <v>38546</v>
      </c>
      <c r="L36" s="13"/>
      <c r="M36" s="13">
        <v>29019877199</v>
      </c>
      <c r="N36" s="13"/>
      <c r="O36" s="13">
        <v>29342371659</v>
      </c>
      <c r="P36" s="13"/>
      <c r="Q36" s="13">
        <v>-322494460</v>
      </c>
    </row>
    <row r="37" spans="1:17" x14ac:dyDescent="0.45">
      <c r="A37" s="1" t="s">
        <v>51</v>
      </c>
      <c r="C37" s="13">
        <v>0</v>
      </c>
      <c r="D37" s="13"/>
      <c r="E37" s="13">
        <v>0</v>
      </c>
      <c r="F37" s="13"/>
      <c r="G37" s="13">
        <v>0</v>
      </c>
      <c r="H37" s="13"/>
      <c r="I37" s="13">
        <v>0</v>
      </c>
      <c r="J37" s="13"/>
      <c r="K37" s="13">
        <v>109983</v>
      </c>
      <c r="L37" s="13"/>
      <c r="M37" s="13">
        <v>63189891850</v>
      </c>
      <c r="N37" s="13"/>
      <c r="O37" s="13">
        <v>63175320653</v>
      </c>
      <c r="P37" s="13"/>
      <c r="Q37" s="13">
        <v>14571197</v>
      </c>
    </row>
    <row r="38" spans="1:17" x14ac:dyDescent="0.45">
      <c r="A38" s="1" t="s">
        <v>184</v>
      </c>
      <c r="C38" s="13">
        <v>0</v>
      </c>
      <c r="D38" s="13"/>
      <c r="E38" s="13">
        <v>0</v>
      </c>
      <c r="F38" s="13"/>
      <c r="G38" s="13">
        <v>0</v>
      </c>
      <c r="H38" s="13"/>
      <c r="I38" s="13">
        <v>0</v>
      </c>
      <c r="J38" s="13"/>
      <c r="K38" s="13">
        <v>21160</v>
      </c>
      <c r="L38" s="13"/>
      <c r="M38" s="13">
        <v>16581682159</v>
      </c>
      <c r="N38" s="13"/>
      <c r="O38" s="13">
        <v>16544480489</v>
      </c>
      <c r="P38" s="13"/>
      <c r="Q38" s="13">
        <v>37201670</v>
      </c>
    </row>
    <row r="39" spans="1:17" x14ac:dyDescent="0.45">
      <c r="A39" s="1" t="s">
        <v>48</v>
      </c>
      <c r="C39" s="13">
        <v>0</v>
      </c>
      <c r="D39" s="13"/>
      <c r="E39" s="13">
        <v>0</v>
      </c>
      <c r="F39" s="13"/>
      <c r="G39" s="13">
        <v>0</v>
      </c>
      <c r="H39" s="13"/>
      <c r="I39" s="13">
        <v>0</v>
      </c>
      <c r="J39" s="13"/>
      <c r="K39" s="13">
        <v>217064</v>
      </c>
      <c r="L39" s="13"/>
      <c r="M39" s="13">
        <v>132734896060</v>
      </c>
      <c r="N39" s="13"/>
      <c r="O39" s="13">
        <v>127839546745</v>
      </c>
      <c r="P39" s="13"/>
      <c r="Q39" s="13">
        <v>4895349315</v>
      </c>
    </row>
    <row r="40" spans="1:17" ht="21.75" thickBot="1" x14ac:dyDescent="0.6">
      <c r="A40" s="20" t="s">
        <v>205</v>
      </c>
      <c r="D40" s="13"/>
      <c r="E40" s="14">
        <f>SUM(E8:E39)</f>
        <v>214614865029</v>
      </c>
      <c r="F40" s="13"/>
      <c r="G40" s="14">
        <f>SUM(G8:G39)</f>
        <v>215295026556</v>
      </c>
      <c r="H40" s="13"/>
      <c r="I40" s="14">
        <f>SUM(I8:I39)</f>
        <v>-680161527</v>
      </c>
      <c r="M40" s="25">
        <f>SUM(M8:M39)</f>
        <v>1344311960100</v>
      </c>
      <c r="O40" s="25">
        <f>SUM(O8:O39)</f>
        <v>1343335959666</v>
      </c>
      <c r="Q40" s="21">
        <f>SUM(Q8:Q39)</f>
        <v>976000434</v>
      </c>
    </row>
    <row r="41" spans="1:17" ht="19.5" thickTop="1" x14ac:dyDescent="0.45">
      <c r="E41" s="2"/>
      <c r="M41" s="2"/>
    </row>
    <row r="42" spans="1:17" x14ac:dyDescent="0.45">
      <c r="E42" s="2"/>
      <c r="M42" s="2"/>
    </row>
    <row r="43" spans="1:17" x14ac:dyDescent="0.45">
      <c r="E43" s="18"/>
    </row>
    <row r="44" spans="1:17" x14ac:dyDescent="0.45">
      <c r="E44" s="2"/>
    </row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paperSize="9" scale="4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12</vt:i4>
      </vt:variant>
    </vt:vector>
  </HeadingPairs>
  <TitlesOfParts>
    <vt:vector size="26" baseType="lpstr">
      <vt:lpstr>سهام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'اوراق مشارکت'!Print_Area</vt:lpstr>
      <vt:lpstr>'تعدیل قیمت'!Print_Area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 و سپرده بانکی'!Print_Area</vt:lpstr>
      <vt:lpstr>سهام!Print_Area</vt:lpstr>
      <vt:lpstr>'گواهی سپرده'!Print_Area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Mahsa Behnia</dc:creator>
  <cp:lastModifiedBy>Mahsa Behnia</cp:lastModifiedBy>
  <dcterms:created xsi:type="dcterms:W3CDTF">2021-05-23T09:49:40Z</dcterms:created>
  <dcterms:modified xsi:type="dcterms:W3CDTF">2021-05-29T08:19:49Z</dcterms:modified>
</cp:coreProperties>
</file>