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22695" windowHeight="8895" firstSheet="3" activeTab="8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45621"/>
</workbook>
</file>

<file path=xl/calcChain.xml><?xml version="1.0" encoding="utf-8"?>
<calcChain xmlns="http://schemas.openxmlformats.org/spreadsheetml/2006/main">
  <c r="M38" i="9" l="1"/>
  <c r="Q38" i="9" s="1"/>
  <c r="M39" i="9"/>
  <c r="M21" i="12"/>
  <c r="W31" i="1"/>
  <c r="U31" i="1"/>
  <c r="AG20" i="3" l="1"/>
  <c r="AI20" i="3"/>
  <c r="W20" i="3"/>
  <c r="S20" i="3"/>
  <c r="Q20" i="3"/>
  <c r="G33" i="1"/>
  <c r="K33" i="1"/>
  <c r="O33" i="1"/>
  <c r="U33" i="1"/>
  <c r="W33" i="1"/>
  <c r="E33" i="1"/>
  <c r="K10" i="4"/>
  <c r="O21" i="6"/>
  <c r="M21" i="6"/>
  <c r="K21" i="6"/>
  <c r="Q21" i="6"/>
  <c r="S28" i="7"/>
  <c r="Q28" i="7"/>
  <c r="O28" i="7"/>
  <c r="M28" i="7"/>
  <c r="K28" i="7"/>
  <c r="I28" i="7"/>
  <c r="S9" i="8"/>
  <c r="Q9" i="8"/>
  <c r="O9" i="8"/>
  <c r="M9" i="8"/>
  <c r="K9" i="8"/>
  <c r="I9" i="8"/>
  <c r="E39" i="9"/>
  <c r="G39" i="9"/>
  <c r="I39" i="9"/>
  <c r="O39" i="9"/>
  <c r="E26" i="10"/>
  <c r="G26" i="10"/>
  <c r="I26" i="10"/>
  <c r="M26" i="10"/>
  <c r="O26" i="10"/>
  <c r="Q26" i="10"/>
  <c r="Q35" i="11"/>
  <c r="O35" i="11"/>
  <c r="M35" i="11"/>
  <c r="I35" i="11"/>
  <c r="G35" i="11"/>
  <c r="E35" i="11"/>
  <c r="C35" i="11"/>
  <c r="S35" i="11"/>
  <c r="C22" i="12"/>
  <c r="E22" i="12"/>
  <c r="G22" i="12"/>
  <c r="I22" i="12"/>
  <c r="K22" i="12"/>
  <c r="M22" i="12"/>
  <c r="O22" i="12"/>
  <c r="Q22" i="12"/>
  <c r="G21" i="13"/>
  <c r="E21" i="13"/>
  <c r="C10" i="15"/>
  <c r="Q39" i="9"/>
</calcChain>
</file>

<file path=xl/sharedStrings.xml><?xml version="1.0" encoding="utf-8"?>
<sst xmlns="http://schemas.openxmlformats.org/spreadsheetml/2006/main" count="851" uniqueCount="236">
  <si>
    <t>صندوق سرمایه‌گذاری با درآمد ثابت نگین سامان</t>
  </si>
  <si>
    <t>صورت وضعیت پورتفوی</t>
  </si>
  <si>
    <t>برای ماه منتهی به 1399/12/30</t>
  </si>
  <si>
    <t>نام شرکت</t>
  </si>
  <si>
    <t>1399/11/30</t>
  </si>
  <si>
    <t>تغییرات طی دوره</t>
  </si>
  <si>
    <t>1399/12/30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</si>
  <si>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</si>
  <si>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</si>
  <si>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</si>
  <si>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</si>
  <si>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</si>
  <si>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</si>
  <si>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</si>
  <si>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</si>
  <si>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البرزدارو</t>
  </si>
  <si>
    <t>0.10 %</t>
  </si>
  <si>
    <t>بانک ملت</t>
  </si>
  <si>
    <t>پتروشیمی پردیس</t>
  </si>
  <si>
    <t>0.00 %</t>
  </si>
  <si>
    <t>پتروشیمی جم</t>
  </si>
  <si>
    <t>0.04 %</t>
  </si>
  <si>
    <t>پخش البرز</t>
  </si>
  <si>
    <t>پدیده شیمی قرن</t>
  </si>
  <si>
    <t>پلی پروپیلن جم - جم پیلن</t>
  </si>
  <si>
    <t>پلیمر آریا ساسول</t>
  </si>
  <si>
    <t>تامین سرمایه نوین</t>
  </si>
  <si>
    <t>توسعه‌ صنایع‌ بهشهر(هلدینگ</t>
  </si>
  <si>
    <t>0.12 %</t>
  </si>
  <si>
    <t>ح . ‌توکافولاد(هلدینگ‌</t>
  </si>
  <si>
    <t>0.53 %</t>
  </si>
  <si>
    <t>ح . پتروشیمی جم</t>
  </si>
  <si>
    <t>0.01 %</t>
  </si>
  <si>
    <t>سبحان دارو</t>
  </si>
  <si>
    <t>سپیدار سیستم آسیا</t>
  </si>
  <si>
    <t>سرمایه گذاری گروه توسعه ملی</t>
  </si>
  <si>
    <t>سرمایه‌ گذاری‌ پارس‌ توشه‌</t>
  </si>
  <si>
    <t>سرمایه‌گذاری‌توکافولاد(هلدینگ</t>
  </si>
  <si>
    <t>سرمایه‌گذاری‌غدیر(هلدینگ‌</t>
  </si>
  <si>
    <t>صنایع پتروشیمی خلیج فارس</t>
  </si>
  <si>
    <t>مبین انرژی خلیج فارس</t>
  </si>
  <si>
    <t>معدنی و صنعتی گل گهر</t>
  </si>
  <si>
    <t>ملی‌ صنایع‌ مس‌ ایران‌</t>
  </si>
  <si>
    <t>ح . البرزدارو</t>
  </si>
  <si>
    <t>فرآوری معدنی اپال کانی پارس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</si>
  <si>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</si>
  <si>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</si>
  <si>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</si>
  <si>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</si>
  <si>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</si>
  <si>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</si>
  <si>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</si>
  <si>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</si>
  <si>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</si>
  <si>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</si>
  <si>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</si>
  <si>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</si>
  <si>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دومینو14040208</t>
  </si>
  <si>
    <t>بله</t>
  </si>
  <si>
    <t>1399/02/08</t>
  </si>
  <si>
    <t>1404/02/07</t>
  </si>
  <si>
    <t>2.32 %</t>
  </si>
  <si>
    <t>اسنادخزانه-م20بودجه98-020806</t>
  </si>
  <si>
    <t>1399/02/20</t>
  </si>
  <si>
    <t>1402/08/06</t>
  </si>
  <si>
    <t>4.64 %</t>
  </si>
  <si>
    <t>اسنادخزانه-م21بودجه98-020906</t>
  </si>
  <si>
    <t>1399/01/27</t>
  </si>
  <si>
    <t>1402/09/06</t>
  </si>
  <si>
    <t>0.62 %</t>
  </si>
  <si>
    <t>مرابحه عام دولت4-ش.خ 0205</t>
  </si>
  <si>
    <t>1399/05/07</t>
  </si>
  <si>
    <t>1402/05/07</t>
  </si>
  <si>
    <t>16.14 %</t>
  </si>
  <si>
    <t>مرابحه گندم2-واجدشرایط خاص1400</t>
  </si>
  <si>
    <t>1396/08/20</t>
  </si>
  <si>
    <t>1400/08/20</t>
  </si>
  <si>
    <t>1.63 %</t>
  </si>
  <si>
    <t>مشارکت رایان سایپا-3ماهه16%</t>
  </si>
  <si>
    <t>1397/06/05</t>
  </si>
  <si>
    <t>1401/06/05</t>
  </si>
  <si>
    <t>8.28 %</t>
  </si>
  <si>
    <t>منفعت دولت5-ش.خاص کاردان0108</t>
  </si>
  <si>
    <t>1398/08/18</t>
  </si>
  <si>
    <t>1401/08/18</t>
  </si>
  <si>
    <t>0.02 %</t>
  </si>
  <si>
    <t>منفعت صبا اروند کاردان14001113</t>
  </si>
  <si>
    <t>1397/11/13</t>
  </si>
  <si>
    <t>1400/11/13</t>
  </si>
  <si>
    <t>5.40 %</t>
  </si>
  <si>
    <t>سلف موازی برق نیروی برق حرارتی</t>
  </si>
  <si>
    <t>1399/10/23</t>
  </si>
  <si>
    <t>1401/10/22</t>
  </si>
  <si>
    <t>8.29 %</t>
  </si>
  <si>
    <t>اسنادخزانه-م7بودجه99-020704</t>
  </si>
  <si>
    <t>1399/09/25</t>
  </si>
  <si>
    <t>1402/07/04</t>
  </si>
  <si>
    <t>0.84 %</t>
  </si>
  <si>
    <t>اسنادخزانه-م2بودجه99-011019</t>
  </si>
  <si>
    <t>1399/06/19</t>
  </si>
  <si>
    <t>1401/10/19</t>
  </si>
  <si>
    <t>1.01 %</t>
  </si>
  <si>
    <t>قیمت پایانی</t>
  </si>
  <si>
    <t>قیمت پس از تعدیل</t>
  </si>
  <si>
    <t>درصد تعدیل</t>
  </si>
  <si>
    <t>ارزش ناشی از تعدیل قیمت</t>
  </si>
  <si>
    <t>2.04 %</t>
  </si>
  <si>
    <t>-1.08 %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</si>
  <si>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</si>
  <si>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</si>
  <si>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</si>
  <si>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</si>
  <si>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</si>
  <si>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</si>
  <si>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</si>
  <si>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</si>
  <si>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</si>
  <si>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</si>
  <si>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</si>
  <si>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</si>
  <si>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</si>
  <si>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</si>
  <si>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</si>
  <si>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</si>
  <si>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</si>
  <si>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</si>
  <si>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</si>
  <si>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</si>
  <si>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</si>
  <si>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</si>
  <si>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</si>
  <si>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</si>
  <si>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</si>
  <si>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</si>
  <si>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</si>
  <si>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</si>
  <si>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رفاه شيخ بهايي</t>
  </si>
  <si>
    <t>287155067</t>
  </si>
  <si>
    <t>120.1197.722176.2</t>
  </si>
  <si>
    <t>سپرده بلند مدت</t>
  </si>
  <si>
    <t>895112134700001</t>
  </si>
  <si>
    <t>1399/05/14</t>
  </si>
  <si>
    <t>بانک تجارت آفریقا</t>
  </si>
  <si>
    <t>6251694085</t>
  </si>
  <si>
    <t>1399/09/05</t>
  </si>
  <si>
    <t>895112134700002</t>
  </si>
  <si>
    <t>1399/10/06</t>
  </si>
  <si>
    <t>895-112-13470000-3</t>
  </si>
  <si>
    <t>1399/11/19</t>
  </si>
  <si>
    <t>بانک پاسارگاد ارمغان</t>
  </si>
  <si>
    <t>279-9012-14681876-1</t>
  </si>
  <si>
    <t>1399/12/27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</si>
  <si>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</si>
  <si>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</si>
  <si>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</si>
  <si>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</si>
  <si>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</si>
  <si>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</si>
  <si>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</si>
  <si>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</si>
  <si>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</si>
  <si>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</si>
  <si>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دولت تعاون-کاردان991118</t>
  </si>
  <si>
    <t>1399/11/18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</si>
  <si>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</si>
  <si>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</si>
  <si>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</si>
  <si>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</si>
  <si>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</si>
  <si>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</si>
  <si>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1399/12/25</t>
  </si>
  <si>
    <t>بهای فروش</t>
  </si>
  <si>
    <t>ارزش دفتری</t>
  </si>
  <si>
    <t>مدیریت صنعت شوینده ت.ص.بهشهر</t>
  </si>
  <si>
    <t>مدیریت سرمایه گذاری کوثربهمن</t>
  </si>
  <si>
    <t>پتروشیمی بوعلی سینا</t>
  </si>
  <si>
    <t>اسنادخزانه-م13بودجه98-010219</t>
  </si>
  <si>
    <t>اسنادخزانه-م17بودجه98-010512</t>
  </si>
  <si>
    <t>درآمد سود سهام</t>
  </si>
  <si>
    <t>درآمد تغییر ارزش</t>
  </si>
  <si>
    <t>درآمد فروش</t>
  </si>
  <si>
    <t>درصد از کل درآمدها</t>
  </si>
  <si>
    <t>-0.38 %</t>
  </si>
  <si>
    <t>-0.14 %</t>
  </si>
  <si>
    <t>1.72 %</t>
  </si>
  <si>
    <t>0.52 %</t>
  </si>
  <si>
    <t>-0.53 %</t>
  </si>
  <si>
    <t>-0.21 %</t>
  </si>
  <si>
    <t>-0.39 %</t>
  </si>
  <si>
    <t>-0.07 %</t>
  </si>
  <si>
    <t>-0.22 %</t>
  </si>
  <si>
    <t>-0.12 %</t>
  </si>
  <si>
    <t>0.03 %</t>
  </si>
  <si>
    <t>0.49 %</t>
  </si>
  <si>
    <t>-0.02 %</t>
  </si>
  <si>
    <t>-0.15 %</t>
  </si>
  <si>
    <t>0.16 %</t>
  </si>
  <si>
    <t>-0.28 %</t>
  </si>
  <si>
    <t>-0.04 %</t>
  </si>
  <si>
    <t>-0.06 %</t>
  </si>
  <si>
    <t>1.96 %</t>
  </si>
  <si>
    <t>-1.20 %</t>
  </si>
  <si>
    <t>-0.56 %</t>
  </si>
  <si>
    <t>-0.19 %</t>
  </si>
  <si>
    <t>0.31 %</t>
  </si>
  <si>
    <t>0.07 %</t>
  </si>
  <si>
    <t>-0.05 %</t>
  </si>
  <si>
    <t>0.06 %</t>
  </si>
  <si>
    <t>0.67 %</t>
  </si>
  <si>
    <t>-0.25 %</t>
  </si>
  <si>
    <t>-0.16 %</t>
  </si>
  <si>
    <t>0.60 %</t>
  </si>
  <si>
    <t>درآمد سود اوراق</t>
  </si>
  <si>
    <t>جمع</t>
  </si>
  <si>
    <t>نام سپرده بانکی</t>
  </si>
  <si>
    <t>نام سپرده</t>
  </si>
  <si>
    <t>829-111-13470000-1</t>
  </si>
  <si>
    <t>869-111-13470000-1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</si>
  <si>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</si>
  <si>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</si>
  <si>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</si>
  <si>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</si>
  <si>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3.72 %</t>
  </si>
  <si>
    <t>سرمایه‌گذاری در اوراق بهادار</t>
  </si>
  <si>
    <t>59.96 %</t>
  </si>
  <si>
    <t>0.89 %</t>
  </si>
  <si>
    <t>درآمد سپرده بانکی</t>
  </si>
  <si>
    <t>35.42 %</t>
  </si>
  <si>
    <t>درصد به کل 
دارایی‌های صندوق</t>
  </si>
  <si>
    <t>سود سپرده بانکی 
و گواهی سپرده</t>
  </si>
  <si>
    <t>سود سپرده بانکی
 و گواهی سپرده</t>
  </si>
  <si>
    <t>سود و زیان
 ناشی از فروش</t>
  </si>
  <si>
    <t>سود و زیان 
ناشی از فروش</t>
  </si>
  <si>
    <t>سود و زیان ناشی
 از تغییر قیمت</t>
  </si>
  <si>
    <t>-</t>
  </si>
  <si>
    <t>از ابتدای سال
 مالی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</si>
</sst>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;[Black]\(#,##0\);\-\ ;"/>
    <numFmt numFmtId="165" formatCode="#,##0;\(#,##0\)"/>
  </numFmts>
  <fonts count="4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165" fontId="0" fillId="0" borderId="0" xfId="0" applyNumberFormat="1" applyFill="1"/>
    <xf numFmtId="16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8"/>
  <sheetViews>
    <sheetView rightToLeft="1" topLeftCell="H22" zoomScale="118" zoomScaleNormal="118" workbookViewId="0">
      <selection activeCell="W33" sqref="W33"/>
    </sheetView>
  </sheetViews>
  <sheetFormatPr defaultRowHeight="18" x14ac:dyDescent="0.4"/>
  <cols>
    <col min="1" max="1" width="26.140625" style="1" bestFit="1" customWidth="1"/>
    <col min="2" max="2" width="1" style="1" customWidth="1"/>
    <col min="3" max="3" width="9.140625" style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19.57031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3.7109375" style="1" bestFit="1" customWidth="1"/>
    <col min="20" max="20" width="1" style="1" customWidth="1"/>
    <col min="21" max="21" width="26.8554687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25.28515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7.75" x14ac:dyDescent="0.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7.75" x14ac:dyDescent="0.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7.75" x14ac:dyDescent="0.4">
      <c r="A6" s="17" t="s">
        <v>3</v>
      </c>
      <c r="C6" s="17" t="s">
        <v>4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7.75" x14ac:dyDescent="0.4">
      <c r="A7" s="17" t="s">
        <v>3</v>
      </c>
      <c r="C7" s="17" t="s">
        <v>7</v>
      </c>
      <c r="E7" s="17" t="s">
        <v>8</v>
      </c>
      <c r="G7" s="17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8" t="s">
        <v>228</v>
      </c>
    </row>
    <row r="8" spans="1:25" ht="27.75" x14ac:dyDescent="0.4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ht="18.75" x14ac:dyDescent="0.45">
      <c r="A9" s="2" t="s">
        <v>15</v>
      </c>
      <c r="C9" s="8">
        <v>400000</v>
      </c>
      <c r="D9" s="9"/>
      <c r="E9" s="8">
        <v>10125661479</v>
      </c>
      <c r="F9" s="9"/>
      <c r="G9" s="8">
        <v>8346043800</v>
      </c>
      <c r="H9" s="9"/>
      <c r="I9" s="8">
        <v>0</v>
      </c>
      <c r="J9" s="9"/>
      <c r="K9" s="8">
        <v>0</v>
      </c>
      <c r="L9" s="9"/>
      <c r="M9" s="8">
        <v>0</v>
      </c>
      <c r="N9" s="9"/>
      <c r="O9" s="8">
        <v>0</v>
      </c>
      <c r="P9" s="9"/>
      <c r="Q9" s="8">
        <v>400000</v>
      </c>
      <c r="R9" s="9"/>
      <c r="S9" s="8">
        <v>15200</v>
      </c>
      <c r="T9" s="9"/>
      <c r="U9" s="8">
        <v>7346941479</v>
      </c>
      <c r="V9" s="9"/>
      <c r="W9" s="8">
        <v>6043824000</v>
      </c>
      <c r="X9" s="9"/>
      <c r="Y9" s="11">
        <v>1E-3</v>
      </c>
    </row>
    <row r="10" spans="1:25" ht="18.75" x14ac:dyDescent="0.45">
      <c r="A10" s="2" t="s">
        <v>17</v>
      </c>
      <c r="C10" s="8">
        <v>4800000</v>
      </c>
      <c r="D10" s="9"/>
      <c r="E10" s="8">
        <v>29674309195</v>
      </c>
      <c r="F10" s="9"/>
      <c r="G10" s="8">
        <v>19038045600</v>
      </c>
      <c r="H10" s="9"/>
      <c r="I10" s="8">
        <v>0</v>
      </c>
      <c r="J10" s="9"/>
      <c r="K10" s="8">
        <v>0</v>
      </c>
      <c r="L10" s="9"/>
      <c r="M10" s="8">
        <v>0</v>
      </c>
      <c r="N10" s="9"/>
      <c r="O10" s="8">
        <v>0</v>
      </c>
      <c r="P10" s="9"/>
      <c r="Q10" s="8">
        <v>4800000</v>
      </c>
      <c r="R10" s="9"/>
      <c r="S10" s="8">
        <v>4330</v>
      </c>
      <c r="T10" s="9"/>
      <c r="U10" s="8">
        <v>29674309195</v>
      </c>
      <c r="V10" s="9"/>
      <c r="W10" s="8">
        <v>20660335200</v>
      </c>
      <c r="X10" s="9"/>
      <c r="Y10" s="11">
        <v>3.3E-3</v>
      </c>
    </row>
    <row r="11" spans="1:25" ht="18.75" x14ac:dyDescent="0.45">
      <c r="A11" s="2" t="s">
        <v>18</v>
      </c>
      <c r="C11" s="8">
        <v>180000</v>
      </c>
      <c r="D11" s="9"/>
      <c r="E11" s="8">
        <v>20397133282</v>
      </c>
      <c r="F11" s="9"/>
      <c r="G11" s="8">
        <v>16889108310</v>
      </c>
      <c r="H11" s="9"/>
      <c r="I11" s="8">
        <v>0</v>
      </c>
      <c r="J11" s="9"/>
      <c r="K11" s="8">
        <v>0</v>
      </c>
      <c r="L11" s="9"/>
      <c r="M11" s="12">
        <v>-180000</v>
      </c>
      <c r="N11" s="9"/>
      <c r="O11" s="8">
        <v>16540201678</v>
      </c>
      <c r="P11" s="9"/>
      <c r="Q11" s="8">
        <v>0</v>
      </c>
      <c r="R11" s="9"/>
      <c r="S11" s="8">
        <v>0</v>
      </c>
      <c r="T11" s="9"/>
      <c r="U11" s="8">
        <v>0</v>
      </c>
      <c r="V11" s="9"/>
      <c r="W11" s="8">
        <v>0</v>
      </c>
      <c r="X11" s="9"/>
      <c r="Y11" s="11">
        <v>0</v>
      </c>
    </row>
    <row r="12" spans="1:25" ht="18.75" x14ac:dyDescent="0.45">
      <c r="A12" s="2" t="s">
        <v>20</v>
      </c>
      <c r="C12" s="8">
        <v>100000</v>
      </c>
      <c r="D12" s="9"/>
      <c r="E12" s="8">
        <v>3712020504</v>
      </c>
      <c r="F12" s="9"/>
      <c r="G12" s="8">
        <v>3251537550</v>
      </c>
      <c r="H12" s="9"/>
      <c r="I12" s="8">
        <v>0</v>
      </c>
      <c r="J12" s="9"/>
      <c r="K12" s="8">
        <v>0</v>
      </c>
      <c r="L12" s="9"/>
      <c r="M12" s="12">
        <v>-28000</v>
      </c>
      <c r="N12" s="9"/>
      <c r="O12" s="8">
        <v>921756531</v>
      </c>
      <c r="P12" s="9"/>
      <c r="Q12" s="8">
        <v>72000</v>
      </c>
      <c r="R12" s="9"/>
      <c r="S12" s="8">
        <v>37890</v>
      </c>
      <c r="T12" s="9"/>
      <c r="U12" s="8">
        <v>2672654764</v>
      </c>
      <c r="V12" s="9"/>
      <c r="W12" s="8">
        <v>2711847924</v>
      </c>
      <c r="X12" s="9"/>
      <c r="Y12" s="11">
        <v>4.0000000000000002E-4</v>
      </c>
    </row>
    <row r="13" spans="1:25" ht="18.75" x14ac:dyDescent="0.45">
      <c r="A13" s="2" t="s">
        <v>22</v>
      </c>
      <c r="C13" s="8">
        <v>200000</v>
      </c>
      <c r="D13" s="9"/>
      <c r="E13" s="8">
        <v>9438989019</v>
      </c>
      <c r="F13" s="9"/>
      <c r="G13" s="8">
        <v>7127338500</v>
      </c>
      <c r="H13" s="9"/>
      <c r="I13" s="8">
        <v>0</v>
      </c>
      <c r="J13" s="9"/>
      <c r="K13" s="8">
        <v>0</v>
      </c>
      <c r="L13" s="9"/>
      <c r="M13" s="12">
        <v>0</v>
      </c>
      <c r="N13" s="9"/>
      <c r="O13" s="8">
        <v>0</v>
      </c>
      <c r="P13" s="9"/>
      <c r="Q13" s="8">
        <v>200000</v>
      </c>
      <c r="R13" s="9"/>
      <c r="S13" s="8">
        <v>34500</v>
      </c>
      <c r="T13" s="9"/>
      <c r="U13" s="8">
        <v>9438989019</v>
      </c>
      <c r="V13" s="9"/>
      <c r="W13" s="8">
        <v>6858945000</v>
      </c>
      <c r="X13" s="9"/>
      <c r="Y13" s="11">
        <v>1.1000000000000001E-3</v>
      </c>
    </row>
    <row r="14" spans="1:25" ht="18.75" x14ac:dyDescent="0.45">
      <c r="A14" s="2" t="s">
        <v>23</v>
      </c>
      <c r="C14" s="8">
        <v>500000</v>
      </c>
      <c r="D14" s="9"/>
      <c r="E14" s="8">
        <v>35512925399</v>
      </c>
      <c r="F14" s="9"/>
      <c r="G14" s="8">
        <v>31864272750</v>
      </c>
      <c r="H14" s="9"/>
      <c r="I14" s="8">
        <v>0</v>
      </c>
      <c r="J14" s="9"/>
      <c r="K14" s="8">
        <v>0</v>
      </c>
      <c r="L14" s="9"/>
      <c r="M14" s="12">
        <v>0</v>
      </c>
      <c r="N14" s="9"/>
      <c r="O14" s="8">
        <v>0</v>
      </c>
      <c r="P14" s="9"/>
      <c r="Q14" s="8">
        <v>500000</v>
      </c>
      <c r="R14" s="9"/>
      <c r="S14" s="8">
        <v>68350</v>
      </c>
      <c r="T14" s="9"/>
      <c r="U14" s="8">
        <v>35512925399</v>
      </c>
      <c r="V14" s="9"/>
      <c r="W14" s="8">
        <v>33971658750</v>
      </c>
      <c r="X14" s="9"/>
      <c r="Y14" s="11">
        <v>5.4999999999999997E-3</v>
      </c>
    </row>
    <row r="15" spans="1:25" ht="18.75" x14ac:dyDescent="0.45">
      <c r="A15" s="2" t="s">
        <v>24</v>
      </c>
      <c r="C15" s="8">
        <v>250000</v>
      </c>
      <c r="D15" s="9"/>
      <c r="E15" s="8">
        <v>21391332733</v>
      </c>
      <c r="F15" s="9"/>
      <c r="G15" s="8">
        <v>16769623500</v>
      </c>
      <c r="H15" s="9"/>
      <c r="I15" s="8">
        <v>0</v>
      </c>
      <c r="J15" s="9"/>
      <c r="K15" s="8">
        <v>0</v>
      </c>
      <c r="L15" s="9"/>
      <c r="M15" s="12">
        <v>-250000</v>
      </c>
      <c r="N15" s="9"/>
      <c r="O15" s="8">
        <v>16565843440</v>
      </c>
      <c r="P15" s="9"/>
      <c r="Q15" s="8">
        <v>0</v>
      </c>
      <c r="R15" s="9"/>
      <c r="S15" s="8">
        <v>0</v>
      </c>
      <c r="T15" s="9"/>
      <c r="U15" s="8">
        <v>0</v>
      </c>
      <c r="V15" s="9"/>
      <c r="W15" s="8">
        <v>0</v>
      </c>
      <c r="X15" s="9"/>
      <c r="Y15" s="11">
        <v>0</v>
      </c>
    </row>
    <row r="16" spans="1:25" ht="18.75" x14ac:dyDescent="0.45">
      <c r="A16" s="2" t="s">
        <v>25</v>
      </c>
      <c r="C16" s="8">
        <v>408340</v>
      </c>
      <c r="D16" s="9"/>
      <c r="E16" s="8">
        <v>36716291041</v>
      </c>
      <c r="F16" s="9"/>
      <c r="G16" s="8">
        <v>30885720585.93</v>
      </c>
      <c r="H16" s="9"/>
      <c r="I16" s="8">
        <v>400000</v>
      </c>
      <c r="J16" s="9"/>
      <c r="K16" s="8">
        <v>34740714535</v>
      </c>
      <c r="L16" s="9"/>
      <c r="M16" s="12">
        <v>-408340</v>
      </c>
      <c r="N16" s="9"/>
      <c r="O16" s="8">
        <v>30637934153</v>
      </c>
      <c r="P16" s="9"/>
      <c r="Q16" s="8">
        <v>400000</v>
      </c>
      <c r="R16" s="9"/>
      <c r="S16" s="8">
        <v>92000</v>
      </c>
      <c r="T16" s="9"/>
      <c r="U16" s="8">
        <v>34740714535</v>
      </c>
      <c r="V16" s="9"/>
      <c r="W16" s="8">
        <v>36581040000</v>
      </c>
      <c r="X16" s="9"/>
      <c r="Y16" s="11">
        <v>5.8999999999999999E-3</v>
      </c>
    </row>
    <row r="17" spans="1:25" ht="18.75" x14ac:dyDescent="0.45">
      <c r="A17" s="2" t="s">
        <v>26</v>
      </c>
      <c r="C17" s="8">
        <v>2300000</v>
      </c>
      <c r="D17" s="9"/>
      <c r="E17" s="8">
        <v>16932355831</v>
      </c>
      <c r="F17" s="9"/>
      <c r="G17" s="8">
        <v>14472373950</v>
      </c>
      <c r="H17" s="9"/>
      <c r="I17" s="8">
        <v>0</v>
      </c>
      <c r="J17" s="9"/>
      <c r="K17" s="8">
        <v>0</v>
      </c>
      <c r="L17" s="9"/>
      <c r="M17" s="12">
        <v>0</v>
      </c>
      <c r="N17" s="9"/>
      <c r="O17" s="8">
        <v>0</v>
      </c>
      <c r="P17" s="9"/>
      <c r="Q17" s="8">
        <v>2300000</v>
      </c>
      <c r="R17" s="9"/>
      <c r="S17" s="8">
        <v>7800</v>
      </c>
      <c r="T17" s="9"/>
      <c r="U17" s="8">
        <v>16932355831</v>
      </c>
      <c r="V17" s="9"/>
      <c r="W17" s="8">
        <v>17833257000</v>
      </c>
      <c r="X17" s="9"/>
      <c r="Y17" s="11">
        <v>2.8999999999999998E-3</v>
      </c>
    </row>
    <row r="18" spans="1:25" ht="18.75" x14ac:dyDescent="0.45">
      <c r="A18" s="2" t="s">
        <v>27</v>
      </c>
      <c r="C18" s="8">
        <v>600000</v>
      </c>
      <c r="D18" s="9"/>
      <c r="E18" s="8">
        <v>10799397163</v>
      </c>
      <c r="F18" s="9"/>
      <c r="G18" s="8">
        <v>7288374600</v>
      </c>
      <c r="H18" s="9"/>
      <c r="I18" s="8">
        <v>0</v>
      </c>
      <c r="J18" s="9"/>
      <c r="K18" s="8">
        <v>0</v>
      </c>
      <c r="L18" s="9"/>
      <c r="M18" s="12">
        <v>0</v>
      </c>
      <c r="N18" s="9"/>
      <c r="O18" s="8">
        <v>0</v>
      </c>
      <c r="P18" s="9"/>
      <c r="Q18" s="8">
        <v>600000</v>
      </c>
      <c r="R18" s="9"/>
      <c r="S18" s="8">
        <v>12460</v>
      </c>
      <c r="T18" s="9"/>
      <c r="U18" s="8">
        <v>10799397163</v>
      </c>
      <c r="V18" s="9"/>
      <c r="W18" s="8">
        <v>7431517800</v>
      </c>
      <c r="X18" s="9"/>
      <c r="Y18" s="11">
        <v>1.1999999999999999E-3</v>
      </c>
    </row>
    <row r="19" spans="1:25" ht="18.75" x14ac:dyDescent="0.45">
      <c r="A19" s="2" t="s">
        <v>29</v>
      </c>
      <c r="C19" s="8">
        <v>2929830</v>
      </c>
      <c r="D19" s="9"/>
      <c r="E19" s="8">
        <v>12580690020</v>
      </c>
      <c r="F19" s="9"/>
      <c r="G19" s="8">
        <v>31220901323.279999</v>
      </c>
      <c r="H19" s="9"/>
      <c r="I19" s="8">
        <v>0</v>
      </c>
      <c r="J19" s="9"/>
      <c r="K19" s="8">
        <v>0</v>
      </c>
      <c r="L19" s="9"/>
      <c r="M19" s="12">
        <v>0</v>
      </c>
      <c r="N19" s="9"/>
      <c r="O19" s="8">
        <v>0</v>
      </c>
      <c r="P19" s="9"/>
      <c r="Q19" s="8">
        <v>2929830</v>
      </c>
      <c r="R19" s="9"/>
      <c r="S19" s="8">
        <v>11340</v>
      </c>
      <c r="T19" s="9"/>
      <c r="U19" s="8">
        <v>12580690020</v>
      </c>
      <c r="V19" s="9"/>
      <c r="W19" s="8">
        <v>33026587780.41</v>
      </c>
      <c r="X19" s="9"/>
      <c r="Y19" s="11">
        <v>5.3E-3</v>
      </c>
    </row>
    <row r="20" spans="1:25" ht="18.75" x14ac:dyDescent="0.45">
      <c r="A20" s="2" t="s">
        <v>31</v>
      </c>
      <c r="C20" s="8">
        <v>30434</v>
      </c>
      <c r="D20" s="9"/>
      <c r="E20" s="8">
        <v>1099245646</v>
      </c>
      <c r="F20" s="9"/>
      <c r="G20" s="8">
        <v>959320020.26699996</v>
      </c>
      <c r="H20" s="9"/>
      <c r="I20" s="8">
        <v>0</v>
      </c>
      <c r="J20" s="9"/>
      <c r="K20" s="8">
        <v>0</v>
      </c>
      <c r="L20" s="9"/>
      <c r="M20" s="12">
        <v>0</v>
      </c>
      <c r="N20" s="9"/>
      <c r="O20" s="8">
        <v>0</v>
      </c>
      <c r="P20" s="9"/>
      <c r="Q20" s="8">
        <v>30434</v>
      </c>
      <c r="R20" s="9"/>
      <c r="S20" s="8">
        <v>30500</v>
      </c>
      <c r="T20" s="9"/>
      <c r="U20" s="8">
        <v>1099245646</v>
      </c>
      <c r="V20" s="9"/>
      <c r="W20" s="8">
        <v>922713989.85000002</v>
      </c>
      <c r="X20" s="9"/>
      <c r="Y20" s="11">
        <v>1E-4</v>
      </c>
    </row>
    <row r="21" spans="1:25" ht="18.75" x14ac:dyDescent="0.45">
      <c r="A21" s="2" t="s">
        <v>33</v>
      </c>
      <c r="C21" s="8">
        <v>500000</v>
      </c>
      <c r="D21" s="9"/>
      <c r="E21" s="8">
        <v>11285463175</v>
      </c>
      <c r="F21" s="9"/>
      <c r="G21" s="8">
        <v>11222824500</v>
      </c>
      <c r="H21" s="9"/>
      <c r="I21" s="8">
        <v>0</v>
      </c>
      <c r="J21" s="9"/>
      <c r="K21" s="8">
        <v>0</v>
      </c>
      <c r="L21" s="9"/>
      <c r="M21" s="12">
        <v>0</v>
      </c>
      <c r="N21" s="9"/>
      <c r="O21" s="8">
        <v>0</v>
      </c>
      <c r="P21" s="9"/>
      <c r="Q21" s="8">
        <v>500000</v>
      </c>
      <c r="R21" s="9"/>
      <c r="S21" s="8">
        <v>21900</v>
      </c>
      <c r="T21" s="9"/>
      <c r="U21" s="8">
        <v>11285463175</v>
      </c>
      <c r="V21" s="9"/>
      <c r="W21" s="8">
        <v>10884847500</v>
      </c>
      <c r="X21" s="9"/>
      <c r="Y21" s="11">
        <v>1.6999999999999999E-3</v>
      </c>
    </row>
    <row r="22" spans="1:25" ht="18.75" x14ac:dyDescent="0.45">
      <c r="A22" s="2" t="s">
        <v>34</v>
      </c>
      <c r="C22" s="8">
        <v>1294</v>
      </c>
      <c r="D22" s="9"/>
      <c r="E22" s="8">
        <v>51547962</v>
      </c>
      <c r="F22" s="9"/>
      <c r="G22" s="8">
        <v>89225534.356199995</v>
      </c>
      <c r="H22" s="9"/>
      <c r="I22" s="8">
        <v>0</v>
      </c>
      <c r="J22" s="9"/>
      <c r="K22" s="8">
        <v>0</v>
      </c>
      <c r="L22" s="9"/>
      <c r="M22" s="12">
        <v>0</v>
      </c>
      <c r="N22" s="9"/>
      <c r="O22" s="8">
        <v>0</v>
      </c>
      <c r="P22" s="9"/>
      <c r="Q22" s="8">
        <v>1294</v>
      </c>
      <c r="R22" s="9"/>
      <c r="S22" s="8">
        <v>66229</v>
      </c>
      <c r="T22" s="9"/>
      <c r="U22" s="8">
        <v>51547962</v>
      </c>
      <c r="V22" s="9"/>
      <c r="W22" s="8">
        <v>85190409.060299993</v>
      </c>
      <c r="X22" s="9"/>
      <c r="Y22" s="11">
        <v>0</v>
      </c>
    </row>
    <row r="23" spans="1:25" ht="18.75" x14ac:dyDescent="0.45">
      <c r="A23" s="2" t="s">
        <v>35</v>
      </c>
      <c r="C23" s="8">
        <v>1700000</v>
      </c>
      <c r="D23" s="9"/>
      <c r="E23" s="8">
        <v>19828189450</v>
      </c>
      <c r="F23" s="9"/>
      <c r="G23" s="8">
        <v>13890854700</v>
      </c>
      <c r="H23" s="9"/>
      <c r="I23" s="8">
        <v>0</v>
      </c>
      <c r="J23" s="9"/>
      <c r="K23" s="8">
        <v>0</v>
      </c>
      <c r="L23" s="9"/>
      <c r="M23" s="12">
        <v>0</v>
      </c>
      <c r="N23" s="9"/>
      <c r="O23" s="8">
        <v>0</v>
      </c>
      <c r="P23" s="9"/>
      <c r="Q23" s="8">
        <v>1700000</v>
      </c>
      <c r="R23" s="9"/>
      <c r="S23" s="8">
        <v>9080</v>
      </c>
      <c r="T23" s="9"/>
      <c r="U23" s="8">
        <v>19828189450</v>
      </c>
      <c r="V23" s="9"/>
      <c r="W23" s="8">
        <v>15344155800</v>
      </c>
      <c r="X23" s="9"/>
      <c r="Y23" s="11">
        <v>2.5000000000000001E-3</v>
      </c>
    </row>
    <row r="24" spans="1:25" ht="18.75" x14ac:dyDescent="0.45">
      <c r="A24" s="2" t="s">
        <v>36</v>
      </c>
      <c r="C24" s="8">
        <v>1071084</v>
      </c>
      <c r="D24" s="9"/>
      <c r="E24" s="8">
        <v>23028234509</v>
      </c>
      <c r="F24" s="9"/>
      <c r="G24" s="8">
        <v>24988768348.194</v>
      </c>
      <c r="H24" s="9"/>
      <c r="I24" s="8">
        <v>0</v>
      </c>
      <c r="J24" s="9"/>
      <c r="K24" s="8">
        <v>0</v>
      </c>
      <c r="L24" s="9"/>
      <c r="M24" s="12">
        <v>0</v>
      </c>
      <c r="N24" s="9"/>
      <c r="O24" s="8">
        <v>0</v>
      </c>
      <c r="P24" s="9"/>
      <c r="Q24" s="8">
        <v>1071084</v>
      </c>
      <c r="R24" s="9"/>
      <c r="S24" s="8">
        <v>21840</v>
      </c>
      <c r="T24" s="9"/>
      <c r="U24" s="8">
        <v>23028234509</v>
      </c>
      <c r="V24" s="9"/>
      <c r="W24" s="8">
        <v>23253289336.368</v>
      </c>
      <c r="X24" s="9"/>
      <c r="Y24" s="11">
        <v>3.7000000000000002E-3</v>
      </c>
    </row>
    <row r="25" spans="1:25" ht="18.75" x14ac:dyDescent="0.45">
      <c r="A25" s="2" t="s">
        <v>37</v>
      </c>
      <c r="C25" s="8">
        <v>1389403</v>
      </c>
      <c r="D25" s="9"/>
      <c r="E25" s="8">
        <v>8155184786</v>
      </c>
      <c r="F25" s="9"/>
      <c r="G25" s="8">
        <v>16186914531.198</v>
      </c>
      <c r="H25" s="9"/>
      <c r="I25" s="8">
        <v>0</v>
      </c>
      <c r="J25" s="9"/>
      <c r="K25" s="8">
        <v>0</v>
      </c>
      <c r="L25" s="9"/>
      <c r="M25" s="12">
        <v>0</v>
      </c>
      <c r="N25" s="9"/>
      <c r="O25" s="8">
        <v>0</v>
      </c>
      <c r="P25" s="9"/>
      <c r="Q25" s="8">
        <v>1389403</v>
      </c>
      <c r="R25" s="9"/>
      <c r="S25" s="8">
        <v>12340</v>
      </c>
      <c r="T25" s="9"/>
      <c r="U25" s="8">
        <v>8155184786</v>
      </c>
      <c r="V25" s="9"/>
      <c r="W25" s="8">
        <v>17043218883.531</v>
      </c>
      <c r="X25" s="9"/>
      <c r="Y25" s="11">
        <v>2.7000000000000001E-3</v>
      </c>
    </row>
    <row r="26" spans="1:25" ht="18.75" x14ac:dyDescent="0.45">
      <c r="A26" s="2" t="s">
        <v>38</v>
      </c>
      <c r="C26" s="8">
        <v>1500000</v>
      </c>
      <c r="D26" s="9"/>
      <c r="E26" s="8">
        <v>20708694474</v>
      </c>
      <c r="F26" s="9"/>
      <c r="G26" s="8">
        <v>18042007500</v>
      </c>
      <c r="H26" s="9"/>
      <c r="I26" s="8">
        <v>0</v>
      </c>
      <c r="J26" s="9"/>
      <c r="K26" s="8">
        <v>0</v>
      </c>
      <c r="L26" s="9"/>
      <c r="M26" s="12">
        <v>0</v>
      </c>
      <c r="N26" s="9"/>
      <c r="O26" s="8">
        <v>0</v>
      </c>
      <c r="P26" s="9"/>
      <c r="Q26" s="8">
        <v>1500000</v>
      </c>
      <c r="R26" s="9"/>
      <c r="S26" s="8">
        <v>11750</v>
      </c>
      <c r="T26" s="9"/>
      <c r="U26" s="8">
        <v>20708694474</v>
      </c>
      <c r="V26" s="9"/>
      <c r="W26" s="8">
        <v>17520131250</v>
      </c>
      <c r="X26" s="9"/>
      <c r="Y26" s="11">
        <v>2.8E-3</v>
      </c>
    </row>
    <row r="27" spans="1:25" ht="18.75" x14ac:dyDescent="0.45">
      <c r="A27" s="2" t="s">
        <v>39</v>
      </c>
      <c r="C27" s="8">
        <v>3500000</v>
      </c>
      <c r="D27" s="9"/>
      <c r="E27" s="8">
        <v>59586095013</v>
      </c>
      <c r="F27" s="9"/>
      <c r="G27" s="8">
        <v>32356327500</v>
      </c>
      <c r="H27" s="9"/>
      <c r="I27" s="8">
        <v>0</v>
      </c>
      <c r="J27" s="9"/>
      <c r="K27" s="8">
        <v>0</v>
      </c>
      <c r="L27" s="9"/>
      <c r="M27" s="12">
        <v>-2000000</v>
      </c>
      <c r="N27" s="9"/>
      <c r="O27" s="8">
        <v>18151353335</v>
      </c>
      <c r="P27" s="9"/>
      <c r="Q27" s="8">
        <v>1500000</v>
      </c>
      <c r="R27" s="9"/>
      <c r="S27" s="8">
        <v>10630</v>
      </c>
      <c r="T27" s="9"/>
      <c r="U27" s="8">
        <v>25536897859</v>
      </c>
      <c r="V27" s="9"/>
      <c r="W27" s="8">
        <v>15850127250</v>
      </c>
      <c r="X27" s="9"/>
      <c r="Y27" s="11">
        <v>2.5000000000000001E-3</v>
      </c>
    </row>
    <row r="28" spans="1:25" ht="18.75" x14ac:dyDescent="0.45">
      <c r="A28" s="2" t="s">
        <v>40</v>
      </c>
      <c r="C28" s="8">
        <v>639000</v>
      </c>
      <c r="D28" s="9"/>
      <c r="E28" s="8">
        <v>10381625171</v>
      </c>
      <c r="F28" s="9"/>
      <c r="G28" s="8">
        <v>9419985598.5</v>
      </c>
      <c r="H28" s="9"/>
      <c r="I28" s="8">
        <v>0</v>
      </c>
      <c r="J28" s="9"/>
      <c r="K28" s="8">
        <v>0</v>
      </c>
      <c r="L28" s="9"/>
      <c r="M28" s="12">
        <v>0</v>
      </c>
      <c r="N28" s="9"/>
      <c r="O28" s="8">
        <v>0</v>
      </c>
      <c r="P28" s="9"/>
      <c r="Q28" s="8">
        <v>639000</v>
      </c>
      <c r="R28" s="9"/>
      <c r="S28" s="8">
        <v>17170</v>
      </c>
      <c r="T28" s="9"/>
      <c r="U28" s="8">
        <v>10381625171</v>
      </c>
      <c r="V28" s="9"/>
      <c r="W28" s="8">
        <v>10906348801.5</v>
      </c>
      <c r="X28" s="9"/>
      <c r="Y28" s="11">
        <v>1.8E-3</v>
      </c>
    </row>
    <row r="29" spans="1:25" ht="18.75" x14ac:dyDescent="0.45">
      <c r="A29" s="2" t="s">
        <v>41</v>
      </c>
      <c r="C29" s="8">
        <v>585210</v>
      </c>
      <c r="D29" s="9"/>
      <c r="E29" s="8">
        <v>11073806350</v>
      </c>
      <c r="F29" s="9"/>
      <c r="G29" s="8">
        <v>10697977929.195</v>
      </c>
      <c r="H29" s="9"/>
      <c r="I29" s="8">
        <v>0</v>
      </c>
      <c r="J29" s="9"/>
      <c r="K29" s="8">
        <v>0</v>
      </c>
      <c r="L29" s="9"/>
      <c r="M29" s="12">
        <v>-585210</v>
      </c>
      <c r="N29" s="9"/>
      <c r="O29" s="8">
        <v>10333871706</v>
      </c>
      <c r="P29" s="9"/>
      <c r="Q29" s="8">
        <v>0</v>
      </c>
      <c r="R29" s="9"/>
      <c r="S29" s="8">
        <v>0</v>
      </c>
      <c r="T29" s="9"/>
      <c r="U29" s="8">
        <v>0</v>
      </c>
      <c r="V29" s="9"/>
      <c r="W29" s="8">
        <v>0</v>
      </c>
      <c r="X29" s="9"/>
      <c r="Y29" s="11">
        <v>0</v>
      </c>
    </row>
    <row r="30" spans="1:25" ht="18.75" x14ac:dyDescent="0.45">
      <c r="A30" s="2" t="s">
        <v>42</v>
      </c>
      <c r="C30" s="8">
        <v>3100000</v>
      </c>
      <c r="D30" s="9"/>
      <c r="E30" s="8">
        <v>49363068376</v>
      </c>
      <c r="F30" s="9"/>
      <c r="G30" s="8">
        <v>37286815500</v>
      </c>
      <c r="H30" s="9"/>
      <c r="I30" s="8">
        <v>0</v>
      </c>
      <c r="J30" s="9"/>
      <c r="K30" s="8">
        <v>0</v>
      </c>
      <c r="L30" s="9"/>
      <c r="M30" s="12">
        <v>-3100000</v>
      </c>
      <c r="N30" s="9"/>
      <c r="O30" s="8">
        <v>38873506713</v>
      </c>
      <c r="P30" s="9"/>
      <c r="Q30" s="8">
        <v>0</v>
      </c>
      <c r="R30" s="9"/>
      <c r="S30" s="8">
        <v>0</v>
      </c>
      <c r="T30" s="9"/>
      <c r="U30" s="8">
        <v>0</v>
      </c>
      <c r="V30" s="9"/>
      <c r="W30" s="8">
        <v>0</v>
      </c>
      <c r="X30" s="9"/>
      <c r="Y30" s="11">
        <v>0</v>
      </c>
    </row>
    <row r="31" spans="1:25" ht="18.75" x14ac:dyDescent="0.45">
      <c r="A31" s="2" t="s">
        <v>43</v>
      </c>
      <c r="C31" s="8">
        <v>0</v>
      </c>
      <c r="D31" s="9"/>
      <c r="E31" s="8">
        <v>0</v>
      </c>
      <c r="F31" s="9"/>
      <c r="G31" s="8">
        <v>0</v>
      </c>
      <c r="H31" s="9"/>
      <c r="I31" s="8">
        <v>160000</v>
      </c>
      <c r="J31" s="9"/>
      <c r="K31" s="8">
        <v>0</v>
      </c>
      <c r="L31" s="9"/>
      <c r="M31" s="12">
        <v>0</v>
      </c>
      <c r="N31" s="9"/>
      <c r="O31" s="8">
        <v>0</v>
      </c>
      <c r="P31" s="9"/>
      <c r="Q31" s="8">
        <v>160000</v>
      </c>
      <c r="R31" s="9"/>
      <c r="S31" s="8">
        <v>14200</v>
      </c>
      <c r="T31" s="9"/>
      <c r="U31" s="8">
        <f>2778720000-1286</f>
        <v>2778718714</v>
      </c>
      <c r="V31" s="9"/>
      <c r="W31" s="8">
        <f>2258481600-1289</f>
        <v>2258480311</v>
      </c>
      <c r="X31" s="9"/>
      <c r="Y31" s="11">
        <v>4.0000000000000002E-4</v>
      </c>
    </row>
    <row r="32" spans="1:25" ht="18.75" x14ac:dyDescent="0.45">
      <c r="A32" s="2" t="s">
        <v>44</v>
      </c>
      <c r="C32" s="8">
        <v>0</v>
      </c>
      <c r="D32" s="9"/>
      <c r="E32" s="8">
        <v>0</v>
      </c>
      <c r="F32" s="9"/>
      <c r="G32" s="8">
        <v>0</v>
      </c>
      <c r="H32" s="9"/>
      <c r="I32" s="8">
        <v>69526</v>
      </c>
      <c r="J32" s="9"/>
      <c r="K32" s="8">
        <v>864314257</v>
      </c>
      <c r="L32" s="9"/>
      <c r="M32" s="12">
        <v>-69526</v>
      </c>
      <c r="N32" s="9"/>
      <c r="O32" s="8">
        <v>951437485</v>
      </c>
      <c r="P32" s="9"/>
      <c r="Q32" s="8">
        <v>0</v>
      </c>
      <c r="R32" s="9"/>
      <c r="S32" s="8">
        <v>0</v>
      </c>
      <c r="T32" s="9"/>
      <c r="U32" s="8">
        <v>0</v>
      </c>
      <c r="V32" s="9"/>
      <c r="W32" s="8">
        <v>0</v>
      </c>
      <c r="X32" s="9"/>
      <c r="Y32" s="11">
        <v>0</v>
      </c>
    </row>
    <row r="33" spans="5:23" ht="18.75" thickBot="1" x14ac:dyDescent="0.45">
      <c r="E33" s="10">
        <f>SUM(E9:E32)</f>
        <v>421842260578</v>
      </c>
      <c r="G33" s="10">
        <f>SUM(G9:G32)</f>
        <v>362294362130.92023</v>
      </c>
      <c r="K33" s="10">
        <f>SUM(K9:K32)</f>
        <v>35605028792</v>
      </c>
      <c r="O33" s="10">
        <f>SUM(O9:O32)</f>
        <v>132975905041</v>
      </c>
      <c r="U33" s="10">
        <f>SUM(U9:U32)</f>
        <v>282552779151</v>
      </c>
      <c r="W33" s="10">
        <f>SUM(W9:W32)</f>
        <v>279187516985.71936</v>
      </c>
    </row>
    <row r="34" spans="5:23" ht="18.75" thickTop="1" x14ac:dyDescent="0.4"/>
    <row r="35" spans="5:23" x14ac:dyDescent="0.4">
      <c r="U35" s="8"/>
      <c r="V35" s="8"/>
      <c r="W35" s="8"/>
    </row>
    <row r="36" spans="5:23" x14ac:dyDescent="0.4">
      <c r="U36" s="8"/>
      <c r="V36" s="8"/>
      <c r="W36" s="8"/>
    </row>
    <row r="37" spans="5:23" x14ac:dyDescent="0.4">
      <c r="U37" s="8"/>
      <c r="V37" s="8"/>
      <c r="W37" s="8"/>
    </row>
    <row r="38" spans="5:23" x14ac:dyDescent="0.4">
      <c r="W38" s="3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workbookViewId="0">
      <selection activeCell="Q21" sqref="Q21:Q25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6.28515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7.75" x14ac:dyDescent="0.4">
      <c r="A3" s="17" t="s">
        <v>152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7.75" x14ac:dyDescent="0.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7.75" x14ac:dyDescent="0.4">
      <c r="A6" s="17" t="s">
        <v>3</v>
      </c>
      <c r="C6" s="17" t="s">
        <v>154</v>
      </c>
      <c r="D6" s="17" t="s">
        <v>154</v>
      </c>
      <c r="E6" s="17" t="s">
        <v>154</v>
      </c>
      <c r="F6" s="17" t="s">
        <v>154</v>
      </c>
      <c r="G6" s="17" t="s">
        <v>154</v>
      </c>
      <c r="H6" s="17" t="s">
        <v>154</v>
      </c>
      <c r="I6" s="17" t="s">
        <v>154</v>
      </c>
      <c r="K6" s="17" t="s">
        <v>155</v>
      </c>
      <c r="L6" s="17" t="s">
        <v>155</v>
      </c>
      <c r="M6" s="17" t="s">
        <v>155</v>
      </c>
      <c r="N6" s="17" t="s">
        <v>155</v>
      </c>
      <c r="O6" s="17" t="s">
        <v>155</v>
      </c>
      <c r="P6" s="17" t="s">
        <v>155</v>
      </c>
      <c r="Q6" s="17" t="s">
        <v>155</v>
      </c>
    </row>
    <row r="7" spans="1:17" ht="92.25" customHeight="1" x14ac:dyDescent="0.4">
      <c r="A7" s="17" t="s">
        <v>3</v>
      </c>
      <c r="C7" s="17" t="s">
        <v>7</v>
      </c>
      <c r="E7" s="17" t="s">
        <v>171</v>
      </c>
      <c r="G7" s="17" t="s">
        <v>172</v>
      </c>
      <c r="I7" s="18" t="s">
        <v>232</v>
      </c>
      <c r="K7" s="17" t="s">
        <v>7</v>
      </c>
      <c r="M7" s="17" t="s">
        <v>171</v>
      </c>
      <c r="O7" s="17" t="s">
        <v>172</v>
      </c>
      <c r="Q7" s="18" t="s">
        <v>231</v>
      </c>
    </row>
    <row r="8" spans="1:17" ht="18.75" x14ac:dyDescent="0.45">
      <c r="A8" s="2" t="s">
        <v>18</v>
      </c>
      <c r="C8" s="8">
        <v>180000</v>
      </c>
      <c r="D8" s="9"/>
      <c r="E8" s="8">
        <v>16540201678</v>
      </c>
      <c r="F8" s="9"/>
      <c r="G8" s="12">
        <v>16919900497</v>
      </c>
      <c r="H8" s="12"/>
      <c r="I8" s="12">
        <v>-379698819</v>
      </c>
      <c r="J8" s="12"/>
      <c r="K8" s="12">
        <v>180000</v>
      </c>
      <c r="L8" s="12"/>
      <c r="M8" s="12">
        <v>16540201678</v>
      </c>
      <c r="N8" s="12"/>
      <c r="O8" s="12">
        <v>16919900497</v>
      </c>
      <c r="P8" s="12"/>
      <c r="Q8" s="12">
        <v>-379698819</v>
      </c>
    </row>
    <row r="9" spans="1:17" ht="18.75" x14ac:dyDescent="0.45">
      <c r="A9" s="2" t="s">
        <v>42</v>
      </c>
      <c r="C9" s="8">
        <v>3100000</v>
      </c>
      <c r="D9" s="9"/>
      <c r="E9" s="8">
        <v>38873506713</v>
      </c>
      <c r="F9" s="9"/>
      <c r="G9" s="12">
        <v>37429108944</v>
      </c>
      <c r="H9" s="12"/>
      <c r="I9" s="12">
        <v>1444397769</v>
      </c>
      <c r="J9" s="12"/>
      <c r="K9" s="12">
        <v>3100000</v>
      </c>
      <c r="L9" s="12"/>
      <c r="M9" s="12">
        <v>38873506713</v>
      </c>
      <c r="N9" s="12"/>
      <c r="O9" s="12">
        <v>37429108944</v>
      </c>
      <c r="P9" s="12"/>
      <c r="Q9" s="12">
        <v>1444397769</v>
      </c>
    </row>
    <row r="10" spans="1:17" ht="18.75" x14ac:dyDescent="0.45">
      <c r="A10" s="2" t="s">
        <v>39</v>
      </c>
      <c r="C10" s="8">
        <v>2000000</v>
      </c>
      <c r="D10" s="9"/>
      <c r="E10" s="8">
        <v>18151353335</v>
      </c>
      <c r="F10" s="9"/>
      <c r="G10" s="12">
        <v>18539293241</v>
      </c>
      <c r="H10" s="12"/>
      <c r="I10" s="12">
        <v>-387939906</v>
      </c>
      <c r="J10" s="12"/>
      <c r="K10" s="12">
        <v>2000000</v>
      </c>
      <c r="L10" s="12"/>
      <c r="M10" s="12">
        <v>18151353335</v>
      </c>
      <c r="N10" s="12"/>
      <c r="O10" s="12">
        <v>18539293241</v>
      </c>
      <c r="P10" s="12"/>
      <c r="Q10" s="12">
        <v>-387939906</v>
      </c>
    </row>
    <row r="11" spans="1:17" ht="18.75" x14ac:dyDescent="0.45">
      <c r="A11" s="2" t="s">
        <v>41</v>
      </c>
      <c r="C11" s="8">
        <v>585210</v>
      </c>
      <c r="D11" s="9"/>
      <c r="E11" s="8">
        <v>10333871706</v>
      </c>
      <c r="F11" s="9"/>
      <c r="G11" s="12">
        <v>10533284562</v>
      </c>
      <c r="H11" s="12"/>
      <c r="I11" s="12">
        <v>-199412856</v>
      </c>
      <c r="J11" s="12"/>
      <c r="K11" s="12">
        <v>585210</v>
      </c>
      <c r="L11" s="12"/>
      <c r="M11" s="12">
        <v>10333871706</v>
      </c>
      <c r="N11" s="12"/>
      <c r="O11" s="12">
        <v>10533284562</v>
      </c>
      <c r="P11" s="12"/>
      <c r="Q11" s="12">
        <v>-199412856</v>
      </c>
    </row>
    <row r="12" spans="1:17" ht="18.75" x14ac:dyDescent="0.45">
      <c r="A12" s="2" t="s">
        <v>24</v>
      </c>
      <c r="C12" s="8">
        <v>250000</v>
      </c>
      <c r="D12" s="9"/>
      <c r="E12" s="8">
        <v>16565843440</v>
      </c>
      <c r="F12" s="9"/>
      <c r="G12" s="12">
        <v>16912491576</v>
      </c>
      <c r="H12" s="12"/>
      <c r="I12" s="12">
        <v>-346648136</v>
      </c>
      <c r="J12" s="12"/>
      <c r="K12" s="12">
        <v>250000</v>
      </c>
      <c r="L12" s="12"/>
      <c r="M12" s="12">
        <v>16565843440</v>
      </c>
      <c r="N12" s="12"/>
      <c r="O12" s="12">
        <v>16912491576</v>
      </c>
      <c r="P12" s="12"/>
      <c r="Q12" s="12">
        <v>-346648136</v>
      </c>
    </row>
    <row r="13" spans="1:17" ht="18.75" x14ac:dyDescent="0.45">
      <c r="A13" s="2" t="s">
        <v>20</v>
      </c>
      <c r="C13" s="8">
        <v>28000</v>
      </c>
      <c r="D13" s="9"/>
      <c r="E13" s="8">
        <v>921756531</v>
      </c>
      <c r="F13" s="9"/>
      <c r="G13" s="12">
        <v>915342699</v>
      </c>
      <c r="H13" s="12"/>
      <c r="I13" s="12">
        <v>6413832</v>
      </c>
      <c r="J13" s="12"/>
      <c r="K13" s="12">
        <v>28000</v>
      </c>
      <c r="L13" s="12"/>
      <c r="M13" s="12">
        <v>921756531</v>
      </c>
      <c r="N13" s="12"/>
      <c r="O13" s="12">
        <v>915342699</v>
      </c>
      <c r="P13" s="12"/>
      <c r="Q13" s="12">
        <v>6413832</v>
      </c>
    </row>
    <row r="14" spans="1:17" ht="18.75" x14ac:dyDescent="0.45">
      <c r="A14" s="2" t="s">
        <v>44</v>
      </c>
      <c r="C14" s="8">
        <v>69526</v>
      </c>
      <c r="D14" s="9"/>
      <c r="E14" s="8">
        <v>951437485</v>
      </c>
      <c r="F14" s="9"/>
      <c r="G14" s="12">
        <v>914243195</v>
      </c>
      <c r="H14" s="12"/>
      <c r="I14" s="12">
        <v>37194290</v>
      </c>
      <c r="J14" s="12"/>
      <c r="K14" s="12">
        <v>69526</v>
      </c>
      <c r="L14" s="12"/>
      <c r="M14" s="12">
        <v>951437485</v>
      </c>
      <c r="N14" s="12"/>
      <c r="O14" s="12">
        <v>914243195</v>
      </c>
      <c r="P14" s="12"/>
      <c r="Q14" s="12">
        <v>37194290</v>
      </c>
    </row>
    <row r="15" spans="1:17" ht="18.75" x14ac:dyDescent="0.45">
      <c r="A15" s="2" t="s">
        <v>25</v>
      </c>
      <c r="C15" s="8">
        <v>408340</v>
      </c>
      <c r="D15" s="9"/>
      <c r="E15" s="8">
        <v>30637934153</v>
      </c>
      <c r="F15" s="9"/>
      <c r="G15" s="12">
        <v>31045645974</v>
      </c>
      <c r="H15" s="12"/>
      <c r="I15" s="12">
        <v>-407711821</v>
      </c>
      <c r="J15" s="12"/>
      <c r="K15" s="12">
        <v>408340</v>
      </c>
      <c r="L15" s="12"/>
      <c r="M15" s="12">
        <v>30637934153</v>
      </c>
      <c r="N15" s="12"/>
      <c r="O15" s="12">
        <v>31045645974</v>
      </c>
      <c r="P15" s="12"/>
      <c r="Q15" s="12">
        <v>-407711821</v>
      </c>
    </row>
    <row r="16" spans="1:17" ht="18.75" x14ac:dyDescent="0.45">
      <c r="A16" s="2" t="s">
        <v>173</v>
      </c>
      <c r="C16" s="8">
        <v>0</v>
      </c>
      <c r="D16" s="9"/>
      <c r="E16" s="8">
        <v>0</v>
      </c>
      <c r="F16" s="9"/>
      <c r="G16" s="12">
        <v>0</v>
      </c>
      <c r="H16" s="12"/>
      <c r="I16" s="12">
        <v>0</v>
      </c>
      <c r="J16" s="12"/>
      <c r="K16" s="12">
        <v>250000</v>
      </c>
      <c r="L16" s="12"/>
      <c r="M16" s="12">
        <v>8443763559</v>
      </c>
      <c r="N16" s="12"/>
      <c r="O16" s="12">
        <v>8497455290</v>
      </c>
      <c r="P16" s="12"/>
      <c r="Q16" s="12">
        <v>-53691731</v>
      </c>
    </row>
    <row r="17" spans="1:17" ht="18.75" x14ac:dyDescent="0.45">
      <c r="A17" s="2" t="s">
        <v>174</v>
      </c>
      <c r="C17" s="8">
        <v>0</v>
      </c>
      <c r="D17" s="9"/>
      <c r="E17" s="8">
        <v>0</v>
      </c>
      <c r="F17" s="9"/>
      <c r="G17" s="12">
        <v>0</v>
      </c>
      <c r="H17" s="12"/>
      <c r="I17" s="12">
        <v>0</v>
      </c>
      <c r="J17" s="12"/>
      <c r="K17" s="12">
        <v>18975</v>
      </c>
      <c r="L17" s="12"/>
      <c r="M17" s="12">
        <v>302133102</v>
      </c>
      <c r="N17" s="12"/>
      <c r="O17" s="12">
        <v>289398120</v>
      </c>
      <c r="P17" s="12"/>
      <c r="Q17" s="12">
        <v>12734982</v>
      </c>
    </row>
    <row r="18" spans="1:17" ht="18.75" x14ac:dyDescent="0.45">
      <c r="A18" s="2" t="s">
        <v>175</v>
      </c>
      <c r="C18" s="8">
        <v>0</v>
      </c>
      <c r="D18" s="9"/>
      <c r="E18" s="8">
        <v>0</v>
      </c>
      <c r="F18" s="9"/>
      <c r="G18" s="12">
        <v>0</v>
      </c>
      <c r="H18" s="12"/>
      <c r="I18" s="12">
        <v>0</v>
      </c>
      <c r="J18" s="12"/>
      <c r="K18" s="12">
        <v>33612</v>
      </c>
      <c r="L18" s="12"/>
      <c r="M18" s="12">
        <v>1569362060</v>
      </c>
      <c r="N18" s="12"/>
      <c r="O18" s="12">
        <v>1495896850</v>
      </c>
      <c r="P18" s="12"/>
      <c r="Q18" s="12">
        <v>73465210</v>
      </c>
    </row>
    <row r="19" spans="1:17" ht="18.75" x14ac:dyDescent="0.45">
      <c r="A19" s="2" t="s">
        <v>37</v>
      </c>
      <c r="C19" s="8">
        <v>0</v>
      </c>
      <c r="D19" s="9"/>
      <c r="E19" s="8">
        <v>0</v>
      </c>
      <c r="F19" s="9"/>
      <c r="G19" s="12">
        <v>0</v>
      </c>
      <c r="H19" s="12"/>
      <c r="I19" s="12">
        <v>0</v>
      </c>
      <c r="J19" s="12"/>
      <c r="K19" s="12">
        <v>5353153</v>
      </c>
      <c r="L19" s="12"/>
      <c r="M19" s="12">
        <v>69089072921</v>
      </c>
      <c r="N19" s="12"/>
      <c r="O19" s="12">
        <v>70492582956</v>
      </c>
      <c r="P19" s="12"/>
      <c r="Q19" s="12">
        <v>-1403510035</v>
      </c>
    </row>
    <row r="20" spans="1:17" ht="18.75" x14ac:dyDescent="0.45">
      <c r="A20" s="2" t="s">
        <v>17</v>
      </c>
      <c r="C20" s="8">
        <v>0</v>
      </c>
      <c r="D20" s="9"/>
      <c r="E20" s="8">
        <v>0</v>
      </c>
      <c r="F20" s="9"/>
      <c r="G20" s="12">
        <v>0</v>
      </c>
      <c r="H20" s="12"/>
      <c r="I20" s="12">
        <v>0</v>
      </c>
      <c r="J20" s="12"/>
      <c r="K20" s="12">
        <v>5200000</v>
      </c>
      <c r="L20" s="12"/>
      <c r="M20" s="12">
        <v>25124235362</v>
      </c>
      <c r="N20" s="12"/>
      <c r="O20" s="12">
        <v>25980156342</v>
      </c>
      <c r="P20" s="12"/>
      <c r="Q20" s="12">
        <v>-855920980</v>
      </c>
    </row>
    <row r="21" spans="1:17" ht="18.75" x14ac:dyDescent="0.45">
      <c r="A21" s="2" t="s">
        <v>162</v>
      </c>
      <c r="C21" s="8">
        <v>0</v>
      </c>
      <c r="D21" s="9"/>
      <c r="E21" s="8">
        <v>0</v>
      </c>
      <c r="F21" s="9"/>
      <c r="G21" s="12">
        <v>0</v>
      </c>
      <c r="H21" s="12"/>
      <c r="I21" s="12">
        <v>0</v>
      </c>
      <c r="J21" s="12"/>
      <c r="K21" s="12">
        <v>645600</v>
      </c>
      <c r="L21" s="12"/>
      <c r="M21" s="12">
        <v>645600000000</v>
      </c>
      <c r="N21" s="12"/>
      <c r="O21" s="12">
        <v>645482985000</v>
      </c>
      <c r="P21" s="12"/>
      <c r="Q21" s="12">
        <v>117015000</v>
      </c>
    </row>
    <row r="22" spans="1:17" ht="18.75" x14ac:dyDescent="0.45">
      <c r="A22" s="2" t="s">
        <v>66</v>
      </c>
      <c r="C22" s="8">
        <v>0</v>
      </c>
      <c r="D22" s="9"/>
      <c r="E22" s="8">
        <v>0</v>
      </c>
      <c r="F22" s="9"/>
      <c r="G22" s="12">
        <v>0</v>
      </c>
      <c r="H22" s="12"/>
      <c r="I22" s="12">
        <v>0</v>
      </c>
      <c r="J22" s="12"/>
      <c r="K22" s="12">
        <v>109983</v>
      </c>
      <c r="L22" s="12"/>
      <c r="M22" s="12">
        <v>63189891850</v>
      </c>
      <c r="N22" s="12"/>
      <c r="O22" s="12">
        <v>63175320653</v>
      </c>
      <c r="P22" s="12"/>
      <c r="Q22" s="12">
        <v>14571197</v>
      </c>
    </row>
    <row r="23" spans="1:17" ht="18.75" x14ac:dyDescent="0.45">
      <c r="A23" s="2" t="s">
        <v>176</v>
      </c>
      <c r="C23" s="8">
        <v>0</v>
      </c>
      <c r="D23" s="9"/>
      <c r="E23" s="8">
        <v>0</v>
      </c>
      <c r="F23" s="9"/>
      <c r="G23" s="12">
        <v>0</v>
      </c>
      <c r="H23" s="12"/>
      <c r="I23" s="12">
        <v>0</v>
      </c>
      <c r="J23" s="12"/>
      <c r="K23" s="12">
        <v>21160</v>
      </c>
      <c r="L23" s="12"/>
      <c r="M23" s="12">
        <v>16581682159</v>
      </c>
      <c r="N23" s="12"/>
      <c r="O23" s="12">
        <v>16544480489</v>
      </c>
      <c r="P23" s="12"/>
      <c r="Q23" s="12">
        <v>37201670</v>
      </c>
    </row>
    <row r="24" spans="1:17" ht="18.75" x14ac:dyDescent="0.45">
      <c r="A24" s="2" t="s">
        <v>62</v>
      </c>
      <c r="C24" s="8">
        <v>0</v>
      </c>
      <c r="D24" s="9"/>
      <c r="E24" s="8">
        <v>0</v>
      </c>
      <c r="F24" s="9"/>
      <c r="G24" s="12">
        <v>0</v>
      </c>
      <c r="H24" s="12"/>
      <c r="I24" s="12">
        <v>0</v>
      </c>
      <c r="J24" s="12"/>
      <c r="K24" s="12">
        <v>5064</v>
      </c>
      <c r="L24" s="12"/>
      <c r="M24" s="12">
        <v>3007450560</v>
      </c>
      <c r="N24" s="12"/>
      <c r="O24" s="12">
        <v>2927418404</v>
      </c>
      <c r="P24" s="12"/>
      <c r="Q24" s="12">
        <v>80032156</v>
      </c>
    </row>
    <row r="25" spans="1:17" ht="18.75" x14ac:dyDescent="0.45">
      <c r="A25" s="2" t="s">
        <v>177</v>
      </c>
      <c r="C25" s="8">
        <v>0</v>
      </c>
      <c r="D25" s="9"/>
      <c r="E25" s="8">
        <v>0</v>
      </c>
      <c r="F25" s="9"/>
      <c r="G25" s="12">
        <v>0</v>
      </c>
      <c r="H25" s="12"/>
      <c r="I25" s="12">
        <v>0</v>
      </c>
      <c r="J25" s="12"/>
      <c r="K25" s="12">
        <v>38546</v>
      </c>
      <c r="L25" s="12"/>
      <c r="M25" s="12">
        <v>29019877199</v>
      </c>
      <c r="N25" s="12"/>
      <c r="O25" s="12">
        <v>29342371659</v>
      </c>
      <c r="P25" s="12"/>
      <c r="Q25" s="12">
        <v>-322494460</v>
      </c>
    </row>
    <row r="26" spans="1:17" ht="18.75" thickBot="1" x14ac:dyDescent="0.45">
      <c r="E26" s="10">
        <f>SUM(E8:E25)</f>
        <v>132975905041</v>
      </c>
      <c r="G26" s="13">
        <f>SUM(G8:G25)</f>
        <v>133209310688</v>
      </c>
      <c r="H26" s="14"/>
      <c r="I26" s="13">
        <f>SUM(I8:I25)</f>
        <v>-233405647</v>
      </c>
      <c r="J26" s="14"/>
      <c r="K26" s="14"/>
      <c r="L26" s="14"/>
      <c r="M26" s="13">
        <f>SUM(M8:M25)</f>
        <v>994903373813</v>
      </c>
      <c r="N26" s="14"/>
      <c r="O26" s="13">
        <f>SUM(O8:O25)</f>
        <v>997437376451</v>
      </c>
      <c r="P26" s="14"/>
      <c r="Q26" s="13">
        <f>SUM(Q8:Q25)</f>
        <v>-2534002638</v>
      </c>
    </row>
    <row r="27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6"/>
  <sheetViews>
    <sheetView rightToLeft="1" topLeftCell="B16" workbookViewId="0">
      <selection activeCell="I8" sqref="I8:I33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24.710937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1.85546875" style="1" bestFit="1" customWidth="1"/>
    <col min="20" max="20" width="1" style="1" customWidth="1"/>
    <col min="21" max="21" width="24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7.75" x14ac:dyDescent="0.4">
      <c r="A3" s="17" t="s">
        <v>152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7.75" x14ac:dyDescent="0.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7.75" x14ac:dyDescent="0.4">
      <c r="A6" s="17" t="s">
        <v>3</v>
      </c>
      <c r="C6" s="17" t="s">
        <v>154</v>
      </c>
      <c r="D6" s="17" t="s">
        <v>154</v>
      </c>
      <c r="E6" s="17" t="s">
        <v>154</v>
      </c>
      <c r="F6" s="17" t="s">
        <v>154</v>
      </c>
      <c r="G6" s="17" t="s">
        <v>154</v>
      </c>
      <c r="H6" s="17" t="s">
        <v>154</v>
      </c>
      <c r="I6" s="17" t="s">
        <v>154</v>
      </c>
      <c r="J6" s="17" t="s">
        <v>154</v>
      </c>
      <c r="K6" s="17" t="s">
        <v>154</v>
      </c>
      <c r="M6" s="17" t="s">
        <v>155</v>
      </c>
      <c r="N6" s="17" t="s">
        <v>155</v>
      </c>
      <c r="O6" s="17" t="s">
        <v>155</v>
      </c>
      <c r="P6" s="17" t="s">
        <v>155</v>
      </c>
      <c r="Q6" s="17" t="s">
        <v>155</v>
      </c>
      <c r="R6" s="17" t="s">
        <v>155</v>
      </c>
      <c r="S6" s="17" t="s">
        <v>155</v>
      </c>
      <c r="T6" s="17" t="s">
        <v>155</v>
      </c>
      <c r="U6" s="17" t="s">
        <v>155</v>
      </c>
    </row>
    <row r="7" spans="1:21" ht="27.75" x14ac:dyDescent="0.4">
      <c r="A7" s="17" t="s">
        <v>3</v>
      </c>
      <c r="C7" s="17" t="s">
        <v>178</v>
      </c>
      <c r="E7" s="17" t="s">
        <v>179</v>
      </c>
      <c r="G7" s="17" t="s">
        <v>180</v>
      </c>
      <c r="I7" s="17" t="s">
        <v>117</v>
      </c>
      <c r="K7" s="17" t="s">
        <v>181</v>
      </c>
      <c r="M7" s="17" t="s">
        <v>178</v>
      </c>
      <c r="O7" s="17" t="s">
        <v>179</v>
      </c>
      <c r="Q7" s="17" t="s">
        <v>180</v>
      </c>
      <c r="S7" s="17" t="s">
        <v>117</v>
      </c>
      <c r="U7" s="17" t="s">
        <v>181</v>
      </c>
    </row>
    <row r="8" spans="1:21" ht="18.75" x14ac:dyDescent="0.45">
      <c r="A8" s="2" t="s">
        <v>18</v>
      </c>
      <c r="C8" s="8">
        <v>0</v>
      </c>
      <c r="D8" s="9"/>
      <c r="E8" s="12">
        <v>30792187</v>
      </c>
      <c r="F8" s="12"/>
      <c r="G8" s="12">
        <v>-379698819</v>
      </c>
      <c r="H8" s="12"/>
      <c r="I8" s="12">
        <v>-348906632</v>
      </c>
      <c r="J8" s="9"/>
      <c r="K8" s="9" t="s">
        <v>182</v>
      </c>
      <c r="L8" s="9"/>
      <c r="M8" s="12">
        <v>0</v>
      </c>
      <c r="N8" s="12"/>
      <c r="O8" s="12">
        <v>0</v>
      </c>
      <c r="P8" s="12"/>
      <c r="Q8" s="12">
        <v>-379698819</v>
      </c>
      <c r="R8" s="12"/>
      <c r="S8" s="12">
        <v>-379698819</v>
      </c>
      <c r="T8" s="9"/>
      <c r="U8" s="9" t="s">
        <v>183</v>
      </c>
    </row>
    <row r="9" spans="1:21" ht="18.75" x14ac:dyDescent="0.45">
      <c r="A9" s="2" t="s">
        <v>42</v>
      </c>
      <c r="C9" s="8">
        <v>0</v>
      </c>
      <c r="D9" s="9"/>
      <c r="E9" s="12">
        <v>142293444</v>
      </c>
      <c r="F9" s="12"/>
      <c r="G9" s="12">
        <v>1444397769</v>
      </c>
      <c r="H9" s="12"/>
      <c r="I9" s="12">
        <v>1586691213</v>
      </c>
      <c r="J9" s="9"/>
      <c r="K9" s="9" t="s">
        <v>184</v>
      </c>
      <c r="L9" s="9"/>
      <c r="M9" s="12">
        <v>0</v>
      </c>
      <c r="N9" s="12"/>
      <c r="O9" s="12">
        <v>0</v>
      </c>
      <c r="P9" s="12"/>
      <c r="Q9" s="12">
        <v>1444397769</v>
      </c>
      <c r="R9" s="12"/>
      <c r="S9" s="12">
        <v>1444397769</v>
      </c>
      <c r="T9" s="9"/>
      <c r="U9" s="9" t="s">
        <v>185</v>
      </c>
    </row>
    <row r="10" spans="1:21" ht="18.75" x14ac:dyDescent="0.45">
      <c r="A10" s="2" t="s">
        <v>39</v>
      </c>
      <c r="C10" s="8">
        <v>0</v>
      </c>
      <c r="D10" s="9"/>
      <c r="E10" s="12">
        <v>-99414152</v>
      </c>
      <c r="F10" s="12"/>
      <c r="G10" s="12">
        <v>-387939906</v>
      </c>
      <c r="H10" s="12"/>
      <c r="I10" s="12">
        <v>-487354058</v>
      </c>
      <c r="J10" s="9"/>
      <c r="K10" s="9" t="s">
        <v>186</v>
      </c>
      <c r="L10" s="9"/>
      <c r="M10" s="12">
        <v>0</v>
      </c>
      <c r="N10" s="12"/>
      <c r="O10" s="12">
        <v>-186849851</v>
      </c>
      <c r="P10" s="12"/>
      <c r="Q10" s="12">
        <v>-387939906</v>
      </c>
      <c r="R10" s="12"/>
      <c r="S10" s="12">
        <v>-574789757</v>
      </c>
      <c r="T10" s="9"/>
      <c r="U10" s="9" t="s">
        <v>187</v>
      </c>
    </row>
    <row r="11" spans="1:21" ht="18.75" x14ac:dyDescent="0.45">
      <c r="A11" s="2" t="s">
        <v>41</v>
      </c>
      <c r="C11" s="8">
        <v>0</v>
      </c>
      <c r="D11" s="9"/>
      <c r="E11" s="12">
        <v>-164693367</v>
      </c>
      <c r="F11" s="12"/>
      <c r="G11" s="12">
        <v>-199412856</v>
      </c>
      <c r="H11" s="12"/>
      <c r="I11" s="12">
        <v>-364106223</v>
      </c>
      <c r="J11" s="9"/>
      <c r="K11" s="9" t="s">
        <v>188</v>
      </c>
      <c r="L11" s="9"/>
      <c r="M11" s="12">
        <v>0</v>
      </c>
      <c r="N11" s="12"/>
      <c r="O11" s="12">
        <v>0</v>
      </c>
      <c r="P11" s="12"/>
      <c r="Q11" s="12">
        <v>-199412856</v>
      </c>
      <c r="R11" s="12"/>
      <c r="S11" s="12">
        <v>-199412856</v>
      </c>
      <c r="T11" s="9"/>
      <c r="U11" s="9" t="s">
        <v>189</v>
      </c>
    </row>
    <row r="12" spans="1:21" ht="18.75" x14ac:dyDescent="0.45">
      <c r="A12" s="2" t="s">
        <v>24</v>
      </c>
      <c r="C12" s="8">
        <v>0</v>
      </c>
      <c r="D12" s="9"/>
      <c r="E12" s="12">
        <v>142868076</v>
      </c>
      <c r="F12" s="12"/>
      <c r="G12" s="12">
        <v>-346648136</v>
      </c>
      <c r="H12" s="12"/>
      <c r="I12" s="12">
        <v>-203780060</v>
      </c>
      <c r="J12" s="9"/>
      <c r="K12" s="9" t="s">
        <v>190</v>
      </c>
      <c r="L12" s="9"/>
      <c r="M12" s="12">
        <v>0</v>
      </c>
      <c r="N12" s="12"/>
      <c r="O12" s="12">
        <v>0</v>
      </c>
      <c r="P12" s="12"/>
      <c r="Q12" s="12">
        <v>-346648136</v>
      </c>
      <c r="R12" s="12"/>
      <c r="S12" s="12">
        <v>-346648136</v>
      </c>
      <c r="T12" s="9"/>
      <c r="U12" s="9" t="s">
        <v>191</v>
      </c>
    </row>
    <row r="13" spans="1:21" ht="18.75" x14ac:dyDescent="0.45">
      <c r="A13" s="2" t="s">
        <v>20</v>
      </c>
      <c r="C13" s="8">
        <v>0</v>
      </c>
      <c r="D13" s="9"/>
      <c r="E13" s="12">
        <v>1039993</v>
      </c>
      <c r="F13" s="12"/>
      <c r="G13" s="12">
        <v>6413832</v>
      </c>
      <c r="H13" s="12"/>
      <c r="I13" s="12">
        <v>7453825</v>
      </c>
      <c r="J13" s="9"/>
      <c r="K13" s="9" t="s">
        <v>32</v>
      </c>
      <c r="L13" s="9"/>
      <c r="M13" s="12">
        <v>0</v>
      </c>
      <c r="N13" s="12"/>
      <c r="O13" s="12">
        <v>69795860</v>
      </c>
      <c r="P13" s="12"/>
      <c r="Q13" s="12">
        <v>6413832</v>
      </c>
      <c r="R13" s="12"/>
      <c r="S13" s="12">
        <v>76209692</v>
      </c>
      <c r="T13" s="9"/>
      <c r="U13" s="9" t="s">
        <v>192</v>
      </c>
    </row>
    <row r="14" spans="1:21" ht="18.75" x14ac:dyDescent="0.45">
      <c r="A14" s="2" t="s">
        <v>44</v>
      </c>
      <c r="C14" s="8">
        <v>0</v>
      </c>
      <c r="D14" s="9"/>
      <c r="E14" s="12">
        <v>0</v>
      </c>
      <c r="F14" s="12"/>
      <c r="G14" s="12">
        <v>37194290</v>
      </c>
      <c r="H14" s="12"/>
      <c r="I14" s="12">
        <v>37194290</v>
      </c>
      <c r="J14" s="9"/>
      <c r="K14" s="9" t="s">
        <v>21</v>
      </c>
      <c r="L14" s="9"/>
      <c r="M14" s="12">
        <v>0</v>
      </c>
      <c r="N14" s="12"/>
      <c r="O14" s="12">
        <v>0</v>
      </c>
      <c r="P14" s="12"/>
      <c r="Q14" s="12">
        <v>37194290</v>
      </c>
      <c r="R14" s="12"/>
      <c r="S14" s="12">
        <v>37194290</v>
      </c>
      <c r="T14" s="9"/>
      <c r="U14" s="9" t="s">
        <v>32</v>
      </c>
    </row>
    <row r="15" spans="1:21" ht="18.75" x14ac:dyDescent="0.45">
      <c r="A15" s="2" t="s">
        <v>25</v>
      </c>
      <c r="C15" s="8">
        <v>0</v>
      </c>
      <c r="D15" s="9"/>
      <c r="E15" s="12">
        <v>859594793</v>
      </c>
      <c r="F15" s="12"/>
      <c r="G15" s="12">
        <v>-407711821</v>
      </c>
      <c r="H15" s="12"/>
      <c r="I15" s="12">
        <v>451882972</v>
      </c>
      <c r="J15" s="9"/>
      <c r="K15" s="9" t="s">
        <v>193</v>
      </c>
      <c r="L15" s="9"/>
      <c r="M15" s="12">
        <v>0</v>
      </c>
      <c r="N15" s="12"/>
      <c r="O15" s="12">
        <v>699669404</v>
      </c>
      <c r="P15" s="12"/>
      <c r="Q15" s="12">
        <v>-407711821</v>
      </c>
      <c r="R15" s="12"/>
      <c r="S15" s="12">
        <v>291957583</v>
      </c>
      <c r="T15" s="9"/>
      <c r="U15" s="9" t="s">
        <v>16</v>
      </c>
    </row>
    <row r="16" spans="1:21" ht="18.75" x14ac:dyDescent="0.45">
      <c r="A16" s="2" t="s">
        <v>173</v>
      </c>
      <c r="C16" s="8">
        <v>0</v>
      </c>
      <c r="D16" s="9"/>
      <c r="E16" s="12">
        <v>0</v>
      </c>
      <c r="F16" s="12"/>
      <c r="G16" s="12">
        <v>0</v>
      </c>
      <c r="H16" s="12"/>
      <c r="I16" s="12">
        <v>0</v>
      </c>
      <c r="J16" s="9"/>
      <c r="K16" s="9" t="s">
        <v>19</v>
      </c>
      <c r="L16" s="9"/>
      <c r="M16" s="12">
        <v>0</v>
      </c>
      <c r="N16" s="12"/>
      <c r="O16" s="12">
        <v>0</v>
      </c>
      <c r="P16" s="12"/>
      <c r="Q16" s="12">
        <v>-53691731</v>
      </c>
      <c r="R16" s="12"/>
      <c r="S16" s="12">
        <v>-53691731</v>
      </c>
      <c r="T16" s="9"/>
      <c r="U16" s="9" t="s">
        <v>194</v>
      </c>
    </row>
    <row r="17" spans="1:21" ht="18.75" x14ac:dyDescent="0.45">
      <c r="A17" s="2" t="s">
        <v>174</v>
      </c>
      <c r="C17" s="8">
        <v>0</v>
      </c>
      <c r="D17" s="9"/>
      <c r="E17" s="12">
        <v>0</v>
      </c>
      <c r="F17" s="12"/>
      <c r="G17" s="12">
        <v>0</v>
      </c>
      <c r="H17" s="12"/>
      <c r="I17" s="12">
        <v>0</v>
      </c>
      <c r="J17" s="9"/>
      <c r="K17" s="9" t="s">
        <v>19</v>
      </c>
      <c r="L17" s="9"/>
      <c r="M17" s="12">
        <v>0</v>
      </c>
      <c r="N17" s="12"/>
      <c r="O17" s="12">
        <v>0</v>
      </c>
      <c r="P17" s="12"/>
      <c r="Q17" s="12">
        <v>12734982</v>
      </c>
      <c r="R17" s="12"/>
      <c r="S17" s="12">
        <v>12734982</v>
      </c>
      <c r="T17" s="9"/>
      <c r="U17" s="9" t="s">
        <v>19</v>
      </c>
    </row>
    <row r="18" spans="1:21" ht="18.75" x14ac:dyDescent="0.45">
      <c r="A18" s="2" t="s">
        <v>175</v>
      </c>
      <c r="C18" s="8">
        <v>0</v>
      </c>
      <c r="D18" s="9"/>
      <c r="E18" s="12">
        <v>0</v>
      </c>
      <c r="F18" s="12"/>
      <c r="G18" s="12">
        <v>0</v>
      </c>
      <c r="H18" s="12"/>
      <c r="I18" s="12">
        <v>0</v>
      </c>
      <c r="J18" s="9"/>
      <c r="K18" s="9" t="s">
        <v>19</v>
      </c>
      <c r="L18" s="9"/>
      <c r="M18" s="12">
        <v>0</v>
      </c>
      <c r="N18" s="12"/>
      <c r="O18" s="12">
        <v>0</v>
      </c>
      <c r="P18" s="12"/>
      <c r="Q18" s="12">
        <v>73465210</v>
      </c>
      <c r="R18" s="12"/>
      <c r="S18" s="12">
        <v>73465210</v>
      </c>
      <c r="T18" s="9"/>
      <c r="U18" s="9" t="s">
        <v>192</v>
      </c>
    </row>
    <row r="19" spans="1:21" ht="18.75" x14ac:dyDescent="0.45">
      <c r="A19" s="2" t="s">
        <v>37</v>
      </c>
      <c r="C19" s="8">
        <v>0</v>
      </c>
      <c r="D19" s="9"/>
      <c r="E19" s="12">
        <v>-136946776</v>
      </c>
      <c r="F19" s="12"/>
      <c r="G19" s="12">
        <v>0</v>
      </c>
      <c r="H19" s="12"/>
      <c r="I19" s="12">
        <v>-136946776</v>
      </c>
      <c r="J19" s="9"/>
      <c r="K19" s="9" t="s">
        <v>195</v>
      </c>
      <c r="L19" s="9"/>
      <c r="M19" s="12">
        <v>0</v>
      </c>
      <c r="N19" s="12"/>
      <c r="O19" s="12">
        <v>-70374864</v>
      </c>
      <c r="P19" s="12"/>
      <c r="Q19" s="12">
        <v>-1403510035</v>
      </c>
      <c r="R19" s="12"/>
      <c r="S19" s="12">
        <v>-1473884899</v>
      </c>
      <c r="T19" s="9"/>
      <c r="U19" s="9" t="s">
        <v>186</v>
      </c>
    </row>
    <row r="20" spans="1:21" ht="18.75" x14ac:dyDescent="0.45">
      <c r="A20" s="2" t="s">
        <v>17</v>
      </c>
      <c r="C20" s="8">
        <v>0</v>
      </c>
      <c r="D20" s="9"/>
      <c r="E20" s="12">
        <v>150975314</v>
      </c>
      <c r="F20" s="12"/>
      <c r="G20" s="12">
        <v>0</v>
      </c>
      <c r="H20" s="12"/>
      <c r="I20" s="12">
        <v>150975314</v>
      </c>
      <c r="J20" s="9"/>
      <c r="K20" s="9" t="s">
        <v>196</v>
      </c>
      <c r="L20" s="9"/>
      <c r="M20" s="12">
        <v>0</v>
      </c>
      <c r="N20" s="12"/>
      <c r="O20" s="12">
        <v>87285268</v>
      </c>
      <c r="P20" s="12"/>
      <c r="Q20" s="12">
        <v>-855920980</v>
      </c>
      <c r="R20" s="12"/>
      <c r="S20" s="12">
        <v>-768635712</v>
      </c>
      <c r="T20" s="9"/>
      <c r="U20" s="9" t="s">
        <v>197</v>
      </c>
    </row>
    <row r="21" spans="1:21" ht="18.75" x14ac:dyDescent="0.45">
      <c r="A21" s="2" t="s">
        <v>38</v>
      </c>
      <c r="C21" s="8">
        <v>1174262735</v>
      </c>
      <c r="D21" s="9"/>
      <c r="E21" s="12">
        <v>-1209261965</v>
      </c>
      <c r="F21" s="12"/>
      <c r="G21" s="12">
        <v>0</v>
      </c>
      <c r="H21" s="12"/>
      <c r="I21" s="12">
        <v>-34999230</v>
      </c>
      <c r="J21" s="9"/>
      <c r="K21" s="9" t="s">
        <v>198</v>
      </c>
      <c r="L21" s="9"/>
      <c r="M21" s="12">
        <v>1174262735</v>
      </c>
      <c r="N21" s="12"/>
      <c r="O21" s="12">
        <v>-1233594837</v>
      </c>
      <c r="P21" s="12"/>
      <c r="Q21" s="12">
        <v>0</v>
      </c>
      <c r="R21" s="12"/>
      <c r="S21" s="12">
        <v>-59332102</v>
      </c>
      <c r="T21" s="9"/>
      <c r="U21" s="9" t="s">
        <v>194</v>
      </c>
    </row>
    <row r="22" spans="1:21" ht="18.75" x14ac:dyDescent="0.45">
      <c r="A22" s="2" t="s">
        <v>31</v>
      </c>
      <c r="C22" s="8">
        <v>0</v>
      </c>
      <c r="D22" s="9"/>
      <c r="E22" s="12">
        <v>-40440373</v>
      </c>
      <c r="F22" s="12"/>
      <c r="G22" s="12">
        <v>0</v>
      </c>
      <c r="H22" s="12"/>
      <c r="I22" s="12">
        <v>-40440373</v>
      </c>
      <c r="J22" s="9"/>
      <c r="K22" s="9" t="s">
        <v>198</v>
      </c>
      <c r="L22" s="9"/>
      <c r="M22" s="12">
        <v>0</v>
      </c>
      <c r="N22" s="12"/>
      <c r="O22" s="12">
        <v>-180365999</v>
      </c>
      <c r="P22" s="12"/>
      <c r="Q22" s="12">
        <v>0</v>
      </c>
      <c r="R22" s="12"/>
      <c r="S22" s="12">
        <v>-180365999</v>
      </c>
      <c r="T22" s="9"/>
      <c r="U22" s="9" t="s">
        <v>199</v>
      </c>
    </row>
    <row r="23" spans="1:21" ht="18.75" x14ac:dyDescent="0.45">
      <c r="A23" s="2" t="s">
        <v>29</v>
      </c>
      <c r="C23" s="8">
        <v>0</v>
      </c>
      <c r="D23" s="9"/>
      <c r="E23" s="12">
        <v>1805686457</v>
      </c>
      <c r="F23" s="12"/>
      <c r="G23" s="12">
        <v>0</v>
      </c>
      <c r="H23" s="12"/>
      <c r="I23" s="12">
        <v>1805686457</v>
      </c>
      <c r="J23" s="9"/>
      <c r="K23" s="9" t="s">
        <v>200</v>
      </c>
      <c r="L23" s="9"/>
      <c r="M23" s="12">
        <v>0</v>
      </c>
      <c r="N23" s="12"/>
      <c r="O23" s="12">
        <v>-3349257137</v>
      </c>
      <c r="P23" s="12"/>
      <c r="Q23" s="12">
        <v>0</v>
      </c>
      <c r="R23" s="12"/>
      <c r="S23" s="12">
        <v>-3349257137</v>
      </c>
      <c r="T23" s="9"/>
      <c r="U23" s="9" t="s">
        <v>201</v>
      </c>
    </row>
    <row r="24" spans="1:21" ht="18.75" x14ac:dyDescent="0.45">
      <c r="A24" s="2" t="s">
        <v>43</v>
      </c>
      <c r="C24" s="8">
        <v>0</v>
      </c>
      <c r="D24" s="9"/>
      <c r="E24" s="12">
        <v>-520238400</v>
      </c>
      <c r="F24" s="12"/>
      <c r="G24" s="12">
        <v>0</v>
      </c>
      <c r="H24" s="12"/>
      <c r="I24" s="12">
        <v>-520238400</v>
      </c>
      <c r="J24" s="9"/>
      <c r="K24" s="9" t="s">
        <v>202</v>
      </c>
      <c r="L24" s="9"/>
      <c r="M24" s="12">
        <v>0</v>
      </c>
      <c r="N24" s="12"/>
      <c r="O24" s="12">
        <v>-520238400</v>
      </c>
      <c r="P24" s="12"/>
      <c r="Q24" s="12">
        <v>0</v>
      </c>
      <c r="R24" s="12"/>
      <c r="S24" s="12">
        <v>-520238400</v>
      </c>
      <c r="T24" s="9"/>
      <c r="U24" s="9" t="s">
        <v>203</v>
      </c>
    </row>
    <row r="25" spans="1:21" ht="18.75" x14ac:dyDescent="0.45">
      <c r="A25" s="2" t="s">
        <v>22</v>
      </c>
      <c r="C25" s="8">
        <v>0</v>
      </c>
      <c r="D25" s="9"/>
      <c r="E25" s="12">
        <v>283667954</v>
      </c>
      <c r="F25" s="12"/>
      <c r="G25" s="12">
        <v>0</v>
      </c>
      <c r="H25" s="12"/>
      <c r="I25" s="12">
        <v>283667954</v>
      </c>
      <c r="J25" s="9"/>
      <c r="K25" s="9" t="s">
        <v>204</v>
      </c>
      <c r="L25" s="9"/>
      <c r="M25" s="12">
        <v>0</v>
      </c>
      <c r="N25" s="12"/>
      <c r="O25" s="12">
        <v>184235030</v>
      </c>
      <c r="P25" s="12"/>
      <c r="Q25" s="12">
        <v>0</v>
      </c>
      <c r="R25" s="12"/>
      <c r="S25" s="12">
        <v>184235030</v>
      </c>
      <c r="T25" s="9"/>
      <c r="U25" s="9" t="s">
        <v>205</v>
      </c>
    </row>
    <row r="26" spans="1:21" ht="18.75" x14ac:dyDescent="0.45">
      <c r="A26" s="2" t="s">
        <v>40</v>
      </c>
      <c r="C26" s="8">
        <v>0</v>
      </c>
      <c r="D26" s="9"/>
      <c r="E26" s="12">
        <v>62195502</v>
      </c>
      <c r="F26" s="12"/>
      <c r="G26" s="12">
        <v>0</v>
      </c>
      <c r="H26" s="12"/>
      <c r="I26" s="12">
        <v>62195502</v>
      </c>
      <c r="J26" s="9"/>
      <c r="K26" s="9" t="s">
        <v>205</v>
      </c>
      <c r="L26" s="9"/>
      <c r="M26" s="12">
        <v>0</v>
      </c>
      <c r="N26" s="12"/>
      <c r="O26" s="12">
        <v>-150215793</v>
      </c>
      <c r="P26" s="12"/>
      <c r="Q26" s="12">
        <v>0</v>
      </c>
      <c r="R26" s="12"/>
      <c r="S26" s="12">
        <v>-150215793</v>
      </c>
      <c r="T26" s="9"/>
      <c r="U26" s="9" t="s">
        <v>206</v>
      </c>
    </row>
    <row r="27" spans="1:21" ht="18.75" x14ac:dyDescent="0.45">
      <c r="A27" s="2" t="s">
        <v>33</v>
      </c>
      <c r="C27" s="8">
        <v>0</v>
      </c>
      <c r="D27" s="9"/>
      <c r="E27" s="12">
        <v>51016641</v>
      </c>
      <c r="F27" s="12"/>
      <c r="G27" s="12">
        <v>0</v>
      </c>
      <c r="H27" s="12"/>
      <c r="I27" s="12">
        <v>51016641</v>
      </c>
      <c r="J27" s="9"/>
      <c r="K27" s="9" t="s">
        <v>207</v>
      </c>
      <c r="L27" s="9"/>
      <c r="M27" s="12">
        <v>0</v>
      </c>
      <c r="N27" s="12"/>
      <c r="O27" s="12">
        <v>1712569</v>
      </c>
      <c r="P27" s="12"/>
      <c r="Q27" s="12">
        <v>0</v>
      </c>
      <c r="R27" s="12"/>
      <c r="S27" s="12">
        <v>1712569</v>
      </c>
      <c r="T27" s="9"/>
      <c r="U27" s="9" t="s">
        <v>19</v>
      </c>
    </row>
    <row r="28" spans="1:21" ht="18.75" x14ac:dyDescent="0.45">
      <c r="A28" s="2" t="s">
        <v>26</v>
      </c>
      <c r="C28" s="8">
        <v>0</v>
      </c>
      <c r="D28" s="9"/>
      <c r="E28" s="12">
        <v>52230832</v>
      </c>
      <c r="F28" s="12"/>
      <c r="G28" s="12">
        <v>0</v>
      </c>
      <c r="H28" s="12"/>
      <c r="I28" s="12">
        <v>52230832</v>
      </c>
      <c r="J28" s="9"/>
      <c r="K28" s="9" t="s">
        <v>207</v>
      </c>
      <c r="L28" s="9"/>
      <c r="M28" s="12">
        <v>0</v>
      </c>
      <c r="N28" s="12"/>
      <c r="O28" s="12">
        <v>73618643</v>
      </c>
      <c r="P28" s="12"/>
      <c r="Q28" s="12">
        <v>0</v>
      </c>
      <c r="R28" s="12"/>
      <c r="S28" s="12">
        <v>73618643</v>
      </c>
      <c r="T28" s="9"/>
      <c r="U28" s="9" t="s">
        <v>192</v>
      </c>
    </row>
    <row r="29" spans="1:21" ht="18.75" x14ac:dyDescent="0.45">
      <c r="A29" s="2" t="s">
        <v>23</v>
      </c>
      <c r="C29" s="8">
        <v>0</v>
      </c>
      <c r="D29" s="9"/>
      <c r="E29" s="12">
        <v>616601080</v>
      </c>
      <c r="F29" s="12"/>
      <c r="G29" s="12">
        <v>0</v>
      </c>
      <c r="H29" s="12"/>
      <c r="I29" s="12">
        <v>616601080</v>
      </c>
      <c r="J29" s="9"/>
      <c r="K29" s="9" t="s">
        <v>208</v>
      </c>
      <c r="L29" s="9"/>
      <c r="M29" s="12">
        <v>0</v>
      </c>
      <c r="N29" s="12"/>
      <c r="O29" s="12">
        <v>108908428</v>
      </c>
      <c r="P29" s="12"/>
      <c r="Q29" s="12">
        <v>0</v>
      </c>
      <c r="R29" s="12"/>
      <c r="S29" s="12">
        <v>108908428</v>
      </c>
      <c r="T29" s="9"/>
      <c r="U29" s="9" t="s">
        <v>21</v>
      </c>
    </row>
    <row r="30" spans="1:21" ht="18.75" x14ac:dyDescent="0.45">
      <c r="A30" s="2" t="s">
        <v>34</v>
      </c>
      <c r="C30" s="8">
        <v>0</v>
      </c>
      <c r="D30" s="9"/>
      <c r="E30" s="12">
        <v>-1594958</v>
      </c>
      <c r="F30" s="12"/>
      <c r="G30" s="12">
        <v>0</v>
      </c>
      <c r="H30" s="12"/>
      <c r="I30" s="12">
        <v>-1594958</v>
      </c>
      <c r="J30" s="9"/>
      <c r="K30" s="9" t="s">
        <v>19</v>
      </c>
      <c r="L30" s="9"/>
      <c r="M30" s="12">
        <v>0</v>
      </c>
      <c r="N30" s="12"/>
      <c r="O30" s="12">
        <v>-850406</v>
      </c>
      <c r="P30" s="12"/>
      <c r="Q30" s="12">
        <v>0</v>
      </c>
      <c r="R30" s="12"/>
      <c r="S30" s="12">
        <v>-850406</v>
      </c>
      <c r="T30" s="9"/>
      <c r="U30" s="9" t="s">
        <v>19</v>
      </c>
    </row>
    <row r="31" spans="1:21" ht="18.75" x14ac:dyDescent="0.45">
      <c r="A31" s="2" t="s">
        <v>27</v>
      </c>
      <c r="C31" s="8">
        <v>0</v>
      </c>
      <c r="D31" s="9"/>
      <c r="E31" s="12">
        <v>33708912</v>
      </c>
      <c r="F31" s="12"/>
      <c r="G31" s="12">
        <v>0</v>
      </c>
      <c r="H31" s="12"/>
      <c r="I31" s="12">
        <v>33708912</v>
      </c>
      <c r="J31" s="9"/>
      <c r="K31" s="9" t="s">
        <v>21</v>
      </c>
      <c r="L31" s="9"/>
      <c r="M31" s="12">
        <v>0</v>
      </c>
      <c r="N31" s="12"/>
      <c r="O31" s="12">
        <v>-45698819</v>
      </c>
      <c r="P31" s="12"/>
      <c r="Q31" s="12">
        <v>0</v>
      </c>
      <c r="R31" s="12"/>
      <c r="S31" s="12">
        <v>-45698819</v>
      </c>
      <c r="T31" s="9"/>
      <c r="U31" s="9" t="s">
        <v>194</v>
      </c>
    </row>
    <row r="32" spans="1:21" ht="18.75" x14ac:dyDescent="0.45">
      <c r="A32" s="2" t="s">
        <v>36</v>
      </c>
      <c r="C32" s="8">
        <v>0</v>
      </c>
      <c r="D32" s="9"/>
      <c r="E32" s="12">
        <v>-233812452</v>
      </c>
      <c r="F32" s="12"/>
      <c r="G32" s="12">
        <v>0</v>
      </c>
      <c r="H32" s="12"/>
      <c r="I32" s="12">
        <v>-233812452</v>
      </c>
      <c r="J32" s="9"/>
      <c r="K32" s="9" t="s">
        <v>209</v>
      </c>
      <c r="L32" s="9"/>
      <c r="M32" s="12">
        <v>0</v>
      </c>
      <c r="N32" s="12"/>
      <c r="O32" s="12">
        <v>-433413914</v>
      </c>
      <c r="P32" s="12"/>
      <c r="Q32" s="12">
        <v>0</v>
      </c>
      <c r="R32" s="12"/>
      <c r="S32" s="12">
        <v>-433413914</v>
      </c>
      <c r="T32" s="9"/>
      <c r="U32" s="9" t="s">
        <v>210</v>
      </c>
    </row>
    <row r="33" spans="1:21" ht="18.75" x14ac:dyDescent="0.45">
      <c r="A33" s="2" t="s">
        <v>35</v>
      </c>
      <c r="C33" s="8">
        <v>0</v>
      </c>
      <c r="D33" s="9"/>
      <c r="E33" s="12">
        <v>113042686</v>
      </c>
      <c r="F33" s="12"/>
      <c r="G33" s="12">
        <v>0</v>
      </c>
      <c r="H33" s="12"/>
      <c r="I33" s="12">
        <v>113042686</v>
      </c>
      <c r="J33" s="9"/>
      <c r="K33" s="9" t="s">
        <v>28</v>
      </c>
      <c r="L33" s="9"/>
      <c r="M33" s="12">
        <v>0</v>
      </c>
      <c r="N33" s="12"/>
      <c r="O33" s="12">
        <v>1588090</v>
      </c>
      <c r="P33" s="12"/>
      <c r="Q33" s="12">
        <v>0</v>
      </c>
      <c r="R33" s="12"/>
      <c r="S33" s="12">
        <v>1588090</v>
      </c>
      <c r="T33" s="9"/>
      <c r="U33" s="9" t="s">
        <v>19</v>
      </c>
    </row>
    <row r="34" spans="1:21" ht="18.75" x14ac:dyDescent="0.45">
      <c r="A34" s="2" t="s">
        <v>15</v>
      </c>
      <c r="C34" s="8">
        <v>0</v>
      </c>
      <c r="D34" s="9"/>
      <c r="E34" s="12">
        <v>551774734</v>
      </c>
      <c r="F34" s="12"/>
      <c r="G34" s="12">
        <v>0</v>
      </c>
      <c r="H34" s="12"/>
      <c r="I34" s="12">
        <v>551774734</v>
      </c>
      <c r="J34" s="9"/>
      <c r="K34" s="9" t="s">
        <v>211</v>
      </c>
      <c r="L34" s="9"/>
      <c r="M34" s="12">
        <v>0</v>
      </c>
      <c r="N34" s="12"/>
      <c r="O34" s="12">
        <v>451191704</v>
      </c>
      <c r="P34" s="12"/>
      <c r="Q34" s="12">
        <v>0</v>
      </c>
      <c r="R34" s="12"/>
      <c r="S34" s="12">
        <v>451191704</v>
      </c>
      <c r="T34" s="9"/>
      <c r="U34" s="9" t="s">
        <v>196</v>
      </c>
    </row>
    <row r="35" spans="1:21" ht="18.75" thickBot="1" x14ac:dyDescent="0.45">
      <c r="C35" s="6">
        <f>SUM(C8:C34)</f>
        <v>1174262735</v>
      </c>
      <c r="D35" s="4"/>
      <c r="E35" s="15">
        <f>SUM(E8:E34)</f>
        <v>2491086162</v>
      </c>
      <c r="F35" s="16"/>
      <c r="G35" s="15">
        <f>SUM(G8:G34)</f>
        <v>-233405647</v>
      </c>
      <c r="H35" s="16"/>
      <c r="I35" s="15">
        <f>SUM(I8:I34)</f>
        <v>3431943250</v>
      </c>
      <c r="J35" s="4"/>
      <c r="K35" s="4"/>
      <c r="L35" s="4"/>
      <c r="M35" s="15">
        <f>SUM(M8:M34)</f>
        <v>1174262735</v>
      </c>
      <c r="N35" s="16"/>
      <c r="O35" s="15">
        <f>SUM(O8:O34)</f>
        <v>-4492855024</v>
      </c>
      <c r="P35" s="16"/>
      <c r="Q35" s="15">
        <f>SUM(Q8:Q34)</f>
        <v>-2460328201</v>
      </c>
      <c r="R35" s="16"/>
      <c r="S35" s="15">
        <f>SUM(S8:S34)</f>
        <v>-5778920490</v>
      </c>
    </row>
    <row r="36" spans="1:21" ht="18.75" thickTop="1" x14ac:dyDescent="0.4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0866141732283472" right="0.70866141732283472" top="0.74803149606299213" bottom="0.74803149606299213" header="0.31496062992125984" footer="0.31496062992125984"/>
  <pageSetup paperSize="9" scale="37" orientation="portrait" r:id="rId1"/>
  <ignoredErrors>
    <ignoredError sqref="K8:K34 U8:U3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3"/>
  <sheetViews>
    <sheetView rightToLeft="1" topLeftCell="A10" workbookViewId="0">
      <selection activeCell="K22" sqref="K22"/>
    </sheetView>
  </sheetViews>
  <sheetFormatPr defaultRowHeight="18" x14ac:dyDescent="0.4"/>
  <cols>
    <col min="1" max="1" width="32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3" style="1" customWidth="1"/>
    <col min="10" max="10" width="1" style="1" customWidth="1"/>
    <col min="11" max="11" width="20.57031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12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7.75" x14ac:dyDescent="0.4">
      <c r="A3" s="17" t="s">
        <v>152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7.75" x14ac:dyDescent="0.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7.75" x14ac:dyDescent="0.4">
      <c r="A6" s="17" t="s">
        <v>156</v>
      </c>
      <c r="C6" s="17" t="s">
        <v>154</v>
      </c>
      <c r="D6" s="17" t="s">
        <v>154</v>
      </c>
      <c r="E6" s="17" t="s">
        <v>154</v>
      </c>
      <c r="F6" s="17" t="s">
        <v>154</v>
      </c>
      <c r="G6" s="17" t="s">
        <v>154</v>
      </c>
      <c r="H6" s="17" t="s">
        <v>154</v>
      </c>
      <c r="I6" s="17" t="s">
        <v>154</v>
      </c>
      <c r="K6" s="17" t="s">
        <v>155</v>
      </c>
      <c r="L6" s="17" t="s">
        <v>155</v>
      </c>
      <c r="M6" s="17" t="s">
        <v>155</v>
      </c>
      <c r="N6" s="17" t="s">
        <v>155</v>
      </c>
      <c r="O6" s="17" t="s">
        <v>155</v>
      </c>
      <c r="P6" s="17" t="s">
        <v>155</v>
      </c>
      <c r="Q6" s="17" t="s">
        <v>155</v>
      </c>
    </row>
    <row r="7" spans="1:17" ht="27.75" x14ac:dyDescent="0.4">
      <c r="A7" s="17" t="s">
        <v>156</v>
      </c>
      <c r="C7" s="17" t="s">
        <v>212</v>
      </c>
      <c r="E7" s="17" t="s">
        <v>179</v>
      </c>
      <c r="G7" s="17" t="s">
        <v>180</v>
      </c>
      <c r="I7" s="17" t="s">
        <v>213</v>
      </c>
      <c r="K7" s="17" t="s">
        <v>212</v>
      </c>
      <c r="M7" s="17" t="s">
        <v>179</v>
      </c>
      <c r="O7" s="17" t="s">
        <v>180</v>
      </c>
      <c r="Q7" s="17" t="s">
        <v>213</v>
      </c>
    </row>
    <row r="8" spans="1:17" ht="18.75" x14ac:dyDescent="0.45">
      <c r="A8" s="2" t="s">
        <v>162</v>
      </c>
      <c r="C8" s="8">
        <v>0</v>
      </c>
      <c r="D8" s="9"/>
      <c r="E8" s="8">
        <v>0</v>
      </c>
      <c r="F8" s="9"/>
      <c r="G8" s="8">
        <v>0</v>
      </c>
      <c r="H8" s="9"/>
      <c r="I8" s="8">
        <v>0</v>
      </c>
      <c r="J8" s="9"/>
      <c r="K8" s="8">
        <v>18237259428</v>
      </c>
      <c r="L8" s="9"/>
      <c r="M8" s="8">
        <v>0</v>
      </c>
      <c r="N8" s="9"/>
      <c r="O8" s="8">
        <v>117015000</v>
      </c>
      <c r="P8" s="9"/>
      <c r="Q8" s="8">
        <v>18354274428</v>
      </c>
    </row>
    <row r="9" spans="1:17" ht="18.75" x14ac:dyDescent="0.45">
      <c r="A9" s="2" t="s">
        <v>66</v>
      </c>
      <c r="C9" s="8">
        <v>0</v>
      </c>
      <c r="D9" s="9"/>
      <c r="E9" s="8">
        <v>588583300</v>
      </c>
      <c r="F9" s="9"/>
      <c r="G9" s="8">
        <v>0</v>
      </c>
      <c r="H9" s="9"/>
      <c r="I9" s="8">
        <v>588583300</v>
      </c>
      <c r="J9" s="9"/>
      <c r="K9" s="8">
        <v>0</v>
      </c>
      <c r="L9" s="9"/>
      <c r="M9" s="12">
        <v>947357514</v>
      </c>
      <c r="N9" s="12"/>
      <c r="O9" s="12">
        <v>14571197</v>
      </c>
      <c r="P9" s="12"/>
      <c r="Q9" s="12">
        <v>961928711</v>
      </c>
    </row>
    <row r="10" spans="1:17" ht="18.75" x14ac:dyDescent="0.45">
      <c r="A10" s="2" t="s">
        <v>176</v>
      </c>
      <c r="C10" s="8">
        <v>0</v>
      </c>
      <c r="D10" s="9"/>
      <c r="E10" s="8">
        <v>0</v>
      </c>
      <c r="F10" s="9"/>
      <c r="G10" s="8">
        <v>0</v>
      </c>
      <c r="H10" s="9"/>
      <c r="I10" s="8">
        <v>0</v>
      </c>
      <c r="J10" s="9"/>
      <c r="K10" s="8">
        <v>0</v>
      </c>
      <c r="L10" s="9"/>
      <c r="M10" s="12">
        <v>0</v>
      </c>
      <c r="N10" s="12"/>
      <c r="O10" s="12">
        <v>37201670</v>
      </c>
      <c r="P10" s="12"/>
      <c r="Q10" s="12">
        <v>37201670</v>
      </c>
    </row>
    <row r="11" spans="1:17" ht="18.75" x14ac:dyDescent="0.45">
      <c r="A11" s="2" t="s">
        <v>62</v>
      </c>
      <c r="C11" s="8">
        <v>0</v>
      </c>
      <c r="D11" s="9"/>
      <c r="E11" s="8">
        <v>6207649039</v>
      </c>
      <c r="F11" s="9"/>
      <c r="G11" s="8">
        <v>0</v>
      </c>
      <c r="H11" s="9"/>
      <c r="I11" s="8">
        <v>6207649039</v>
      </c>
      <c r="J11" s="9"/>
      <c r="K11" s="8">
        <v>0</v>
      </c>
      <c r="L11" s="9"/>
      <c r="M11" s="12">
        <v>7029508820</v>
      </c>
      <c r="N11" s="12"/>
      <c r="O11" s="12">
        <v>80032156</v>
      </c>
      <c r="P11" s="12"/>
      <c r="Q11" s="12">
        <v>7109540976</v>
      </c>
    </row>
    <row r="12" spans="1:17" ht="18.75" x14ac:dyDescent="0.45">
      <c r="A12" s="2" t="s">
        <v>177</v>
      </c>
      <c r="C12" s="8">
        <v>0</v>
      </c>
      <c r="D12" s="9"/>
      <c r="E12" s="8">
        <v>0</v>
      </c>
      <c r="F12" s="9"/>
      <c r="G12" s="8">
        <v>0</v>
      </c>
      <c r="H12" s="9"/>
      <c r="I12" s="8">
        <v>0</v>
      </c>
      <c r="J12" s="9"/>
      <c r="K12" s="8">
        <v>0</v>
      </c>
      <c r="L12" s="9"/>
      <c r="M12" s="12">
        <v>0</v>
      </c>
      <c r="N12" s="12"/>
      <c r="O12" s="12">
        <v>-322494460</v>
      </c>
      <c r="P12" s="12"/>
      <c r="Q12" s="12">
        <v>-322494460</v>
      </c>
    </row>
    <row r="13" spans="1:17" ht="18.75" x14ac:dyDescent="0.45">
      <c r="A13" s="2" t="s">
        <v>78</v>
      </c>
      <c r="C13" s="8">
        <v>6940375475</v>
      </c>
      <c r="D13" s="9"/>
      <c r="E13" s="8">
        <v>0</v>
      </c>
      <c r="F13" s="9"/>
      <c r="G13" s="8">
        <v>0</v>
      </c>
      <c r="H13" s="9"/>
      <c r="I13" s="8">
        <v>6940375475</v>
      </c>
      <c r="J13" s="9"/>
      <c r="K13" s="8">
        <v>19114051364</v>
      </c>
      <c r="L13" s="9"/>
      <c r="M13" s="12">
        <v>14989939992</v>
      </c>
      <c r="N13" s="12"/>
      <c r="O13" s="12">
        <v>0</v>
      </c>
      <c r="P13" s="12"/>
      <c r="Q13" s="12">
        <v>34103991356</v>
      </c>
    </row>
    <row r="14" spans="1:17" ht="18.75" x14ac:dyDescent="0.45">
      <c r="A14" s="2" t="s">
        <v>86</v>
      </c>
      <c r="C14" s="8">
        <v>4910899006</v>
      </c>
      <c r="D14" s="9"/>
      <c r="E14" s="8">
        <v>0</v>
      </c>
      <c r="F14" s="9"/>
      <c r="G14" s="8">
        <v>0</v>
      </c>
      <c r="H14" s="9"/>
      <c r="I14" s="8">
        <v>4910899006</v>
      </c>
      <c r="J14" s="9"/>
      <c r="K14" s="8">
        <v>15697625666</v>
      </c>
      <c r="L14" s="9"/>
      <c r="M14" s="12">
        <v>0</v>
      </c>
      <c r="N14" s="12"/>
      <c r="O14" s="12">
        <v>0</v>
      </c>
      <c r="P14" s="12"/>
      <c r="Q14" s="12">
        <v>15697625666</v>
      </c>
    </row>
    <row r="15" spans="1:17" ht="18.75" x14ac:dyDescent="0.45">
      <c r="A15" s="2" t="s">
        <v>74</v>
      </c>
      <c r="C15" s="8">
        <v>1442793559</v>
      </c>
      <c r="D15" s="9"/>
      <c r="E15" s="8">
        <v>5463809505</v>
      </c>
      <c r="F15" s="9"/>
      <c r="G15" s="8">
        <v>0</v>
      </c>
      <c r="H15" s="9"/>
      <c r="I15" s="8">
        <v>6906603064</v>
      </c>
      <c r="J15" s="9"/>
      <c r="K15" s="8">
        <v>4208516746</v>
      </c>
      <c r="L15" s="9"/>
      <c r="M15" s="12">
        <v>3709825473</v>
      </c>
      <c r="N15" s="12"/>
      <c r="O15" s="12">
        <v>0</v>
      </c>
      <c r="P15" s="12"/>
      <c r="Q15" s="12">
        <v>7918342219</v>
      </c>
    </row>
    <row r="16" spans="1:17" ht="18.75" x14ac:dyDescent="0.45">
      <c r="A16" s="2" t="s">
        <v>57</v>
      </c>
      <c r="C16" s="8">
        <v>2252744887</v>
      </c>
      <c r="D16" s="9"/>
      <c r="E16" s="8">
        <v>0</v>
      </c>
      <c r="F16" s="9"/>
      <c r="G16" s="8">
        <v>0</v>
      </c>
      <c r="H16" s="9"/>
      <c r="I16" s="8">
        <v>2252744887</v>
      </c>
      <c r="J16" s="9"/>
      <c r="K16" s="8">
        <v>6815043760</v>
      </c>
      <c r="L16" s="9"/>
      <c r="M16" s="12">
        <v>0</v>
      </c>
      <c r="N16" s="12"/>
      <c r="O16" s="12">
        <v>0</v>
      </c>
      <c r="P16" s="12"/>
      <c r="Q16" s="12">
        <v>6815043760</v>
      </c>
    </row>
    <row r="17" spans="1:17" ht="18.75" x14ac:dyDescent="0.45">
      <c r="A17" s="2" t="s">
        <v>70</v>
      </c>
      <c r="C17" s="8">
        <v>14069252083</v>
      </c>
      <c r="D17" s="9"/>
      <c r="E17" s="8">
        <v>4618960661</v>
      </c>
      <c r="F17" s="9"/>
      <c r="G17" s="8">
        <v>0</v>
      </c>
      <c r="H17" s="9"/>
      <c r="I17" s="8">
        <v>18688212744</v>
      </c>
      <c r="J17" s="9"/>
      <c r="K17" s="8">
        <v>44088591127</v>
      </c>
      <c r="L17" s="9"/>
      <c r="M17" s="12">
        <v>46704005364</v>
      </c>
      <c r="N17" s="12"/>
      <c r="O17" s="12">
        <v>0</v>
      </c>
      <c r="P17" s="12"/>
      <c r="Q17" s="12">
        <v>90792596491</v>
      </c>
    </row>
    <row r="18" spans="1:17" ht="18.75" x14ac:dyDescent="0.45">
      <c r="A18" s="2" t="s">
        <v>82</v>
      </c>
      <c r="C18" s="8">
        <v>22588174</v>
      </c>
      <c r="D18" s="9"/>
      <c r="E18" s="8">
        <v>0</v>
      </c>
      <c r="F18" s="9"/>
      <c r="G18" s="8">
        <v>0</v>
      </c>
      <c r="H18" s="9"/>
      <c r="I18" s="8">
        <v>22588174</v>
      </c>
      <c r="J18" s="9"/>
      <c r="K18" s="8">
        <v>65794788</v>
      </c>
      <c r="L18" s="9"/>
      <c r="M18" s="8">
        <v>0</v>
      </c>
      <c r="N18" s="9"/>
      <c r="O18" s="8">
        <v>0</v>
      </c>
      <c r="P18" s="9"/>
      <c r="Q18" s="8">
        <v>65794788</v>
      </c>
    </row>
    <row r="19" spans="1:17" ht="18.75" x14ac:dyDescent="0.45">
      <c r="A19" s="2" t="s">
        <v>98</v>
      </c>
      <c r="C19" s="8">
        <v>0</v>
      </c>
      <c r="D19" s="9"/>
      <c r="E19" s="8">
        <v>697227778</v>
      </c>
      <c r="F19" s="9"/>
      <c r="G19" s="8">
        <v>0</v>
      </c>
      <c r="H19" s="9"/>
      <c r="I19" s="8">
        <v>697227778</v>
      </c>
      <c r="J19" s="9"/>
      <c r="K19" s="8">
        <v>0</v>
      </c>
      <c r="L19" s="9"/>
      <c r="M19" s="8">
        <v>697227778</v>
      </c>
      <c r="N19" s="9"/>
      <c r="O19" s="8">
        <v>0</v>
      </c>
      <c r="P19" s="9"/>
      <c r="Q19" s="8">
        <v>697227778</v>
      </c>
    </row>
    <row r="20" spans="1:17" ht="18.75" x14ac:dyDescent="0.45">
      <c r="A20" s="2" t="s">
        <v>94</v>
      </c>
      <c r="C20" s="8">
        <v>0</v>
      </c>
      <c r="D20" s="9"/>
      <c r="E20" s="8">
        <v>982894879</v>
      </c>
      <c r="F20" s="9"/>
      <c r="G20" s="8">
        <v>0</v>
      </c>
      <c r="H20" s="9"/>
      <c r="I20" s="8">
        <v>982894879</v>
      </c>
      <c r="J20" s="9"/>
      <c r="K20" s="8">
        <v>0</v>
      </c>
      <c r="L20" s="9"/>
      <c r="M20" s="8">
        <v>982894879</v>
      </c>
      <c r="N20" s="9"/>
      <c r="O20" s="8">
        <v>0</v>
      </c>
      <c r="P20" s="9"/>
      <c r="Q20" s="8">
        <v>982894879</v>
      </c>
    </row>
    <row r="21" spans="1:17" ht="18.75" x14ac:dyDescent="0.45">
      <c r="A21" s="2" t="s">
        <v>90</v>
      </c>
      <c r="C21" s="8">
        <v>0</v>
      </c>
      <c r="D21" s="9"/>
      <c r="E21" s="8">
        <v>7170829837</v>
      </c>
      <c r="F21" s="9"/>
      <c r="G21" s="8">
        <v>0</v>
      </c>
      <c r="H21" s="9"/>
      <c r="I21" s="8">
        <v>7170829837</v>
      </c>
      <c r="J21" s="9"/>
      <c r="K21" s="8">
        <v>0</v>
      </c>
      <c r="L21" s="9"/>
      <c r="M21" s="8">
        <f>15924228315-6</f>
        <v>15924228309</v>
      </c>
      <c r="N21" s="9"/>
      <c r="O21" s="8">
        <v>0</v>
      </c>
      <c r="P21" s="9"/>
      <c r="Q21" s="8">
        <v>15924228315</v>
      </c>
    </row>
    <row r="22" spans="1:17" ht="18.75" thickBot="1" x14ac:dyDescent="0.45">
      <c r="C22" s="10">
        <f>SUM(C8:C21)</f>
        <v>29638653184</v>
      </c>
      <c r="D22" s="9"/>
      <c r="E22" s="10">
        <f>SUM(E8:E21)</f>
        <v>25729954999</v>
      </c>
      <c r="F22" s="9"/>
      <c r="G22" s="8">
        <f>SUM(G8:G21)</f>
        <v>0</v>
      </c>
      <c r="H22" s="9"/>
      <c r="I22" s="10">
        <f>SUM(I8:I21)</f>
        <v>55368608183</v>
      </c>
      <c r="J22" s="9"/>
      <c r="K22" s="10">
        <f>SUM(K8:K21)</f>
        <v>108226882879</v>
      </c>
      <c r="L22" s="9"/>
      <c r="M22" s="10">
        <f>SUM(M8:M21)</f>
        <v>90984988129</v>
      </c>
      <c r="N22" s="9"/>
      <c r="O22" s="13">
        <f>SUM(O8:O21)</f>
        <v>-73674437</v>
      </c>
      <c r="P22" s="9"/>
      <c r="Q22" s="10">
        <f>SUM(Q8:Q21)</f>
        <v>199138196577</v>
      </c>
    </row>
    <row r="23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rightToLeft="1" topLeftCell="A4" workbookViewId="0">
      <selection activeCell="G7" sqref="G7"/>
    </sheetView>
  </sheetViews>
  <sheetFormatPr defaultRowHeight="18" x14ac:dyDescent="0.4"/>
  <cols>
    <col min="1" max="1" width="24.140625" style="1" bestFit="1" customWidth="1"/>
    <col min="2" max="2" width="1" style="1" customWidth="1"/>
    <col min="3" max="3" width="19.42578125" style="1" customWidth="1"/>
    <col min="4" max="4" width="1" style="1" customWidth="1"/>
    <col min="5" max="5" width="22.5703125" style="1" bestFit="1" customWidth="1"/>
    <col min="6" max="6" width="1" style="1" customWidth="1"/>
    <col min="7" max="7" width="21.7109375" style="1" bestFit="1" customWidth="1"/>
    <col min="8" max="9" width="1" style="1" customWidth="1"/>
    <col min="10" max="10" width="9.140625" style="1" customWidth="1"/>
    <col min="11" max="16384" width="9.140625" style="1"/>
  </cols>
  <sheetData>
    <row r="2" spans="1:8" ht="27.75" x14ac:dyDescent="0.4">
      <c r="A2" s="17" t="s">
        <v>0</v>
      </c>
      <c r="B2" s="17"/>
      <c r="C2" s="17"/>
      <c r="D2" s="17"/>
      <c r="E2" s="17"/>
      <c r="F2" s="17"/>
      <c r="G2" s="17"/>
      <c r="H2" s="17"/>
    </row>
    <row r="3" spans="1:8" ht="27.75" x14ac:dyDescent="0.4">
      <c r="A3" s="17" t="s">
        <v>152</v>
      </c>
      <c r="B3" s="17"/>
      <c r="C3" s="17"/>
      <c r="D3" s="17"/>
      <c r="E3" s="17"/>
      <c r="F3" s="17"/>
      <c r="G3" s="17"/>
      <c r="H3" s="17"/>
    </row>
    <row r="4" spans="1:8" ht="27.75" x14ac:dyDescent="0.4">
      <c r="A4" s="17" t="s">
        <v>2</v>
      </c>
      <c r="B4" s="17"/>
      <c r="C4" s="17"/>
      <c r="D4" s="17"/>
      <c r="E4" s="17"/>
      <c r="F4" s="17"/>
      <c r="G4" s="17"/>
      <c r="H4" s="17"/>
    </row>
    <row r="6" spans="1:8" ht="54" customHeight="1" x14ac:dyDescent="0.4">
      <c r="A6" s="17" t="s">
        <v>214</v>
      </c>
      <c r="B6" s="17" t="s">
        <v>214</v>
      </c>
      <c r="C6" s="17" t="s">
        <v>214</v>
      </c>
      <c r="E6" s="17" t="s">
        <v>154</v>
      </c>
      <c r="F6" s="17" t="s">
        <v>154</v>
      </c>
      <c r="G6" s="18" t="s">
        <v>235</v>
      </c>
      <c r="H6" s="17" t="s">
        <v>155</v>
      </c>
    </row>
    <row r="7" spans="1:8" ht="54" customHeight="1" x14ac:dyDescent="0.4">
      <c r="A7" s="17" t="s">
        <v>215</v>
      </c>
      <c r="C7" s="17" t="s">
        <v>114</v>
      </c>
      <c r="E7" s="18" t="s">
        <v>229</v>
      </c>
      <c r="G7" s="18" t="s">
        <v>230</v>
      </c>
    </row>
    <row r="8" spans="1:8" ht="18.75" x14ac:dyDescent="0.45">
      <c r="A8" s="2" t="s">
        <v>120</v>
      </c>
      <c r="C8" s="1" t="s">
        <v>121</v>
      </c>
      <c r="E8" s="5">
        <v>70274</v>
      </c>
      <c r="F8" s="4"/>
      <c r="G8" s="5">
        <v>75156</v>
      </c>
    </row>
    <row r="9" spans="1:8" ht="18.75" x14ac:dyDescent="0.45">
      <c r="A9" s="2" t="s">
        <v>128</v>
      </c>
      <c r="C9" s="1" t="s">
        <v>129</v>
      </c>
      <c r="E9" s="5">
        <v>5859201</v>
      </c>
      <c r="F9" s="4"/>
      <c r="G9" s="5">
        <v>7735285</v>
      </c>
    </row>
    <row r="10" spans="1:8" ht="18.75" x14ac:dyDescent="0.45">
      <c r="A10" s="2" t="s">
        <v>130</v>
      </c>
      <c r="C10" s="1" t="s">
        <v>131</v>
      </c>
      <c r="E10" s="5">
        <v>4835</v>
      </c>
      <c r="F10" s="4"/>
      <c r="G10" s="5">
        <v>11631516</v>
      </c>
    </row>
    <row r="11" spans="1:8" ht="18.75" x14ac:dyDescent="0.45">
      <c r="A11" s="2" t="s">
        <v>130</v>
      </c>
      <c r="C11" s="1" t="s">
        <v>216</v>
      </c>
      <c r="E11" s="5">
        <v>0</v>
      </c>
      <c r="F11" s="4"/>
      <c r="G11" s="5">
        <v>191780832</v>
      </c>
    </row>
    <row r="12" spans="1:8" ht="18.75" x14ac:dyDescent="0.45">
      <c r="A12" s="2" t="s">
        <v>130</v>
      </c>
      <c r="C12" s="1" t="s">
        <v>217</v>
      </c>
      <c r="E12" s="5">
        <v>0</v>
      </c>
      <c r="F12" s="4"/>
      <c r="G12" s="5">
        <v>191780832</v>
      </c>
    </row>
    <row r="13" spans="1:8" ht="18.75" x14ac:dyDescent="0.45">
      <c r="A13" s="2" t="s">
        <v>132</v>
      </c>
      <c r="C13" s="1" t="s">
        <v>133</v>
      </c>
      <c r="E13" s="5">
        <v>11209</v>
      </c>
      <c r="F13" s="4"/>
      <c r="G13" s="5">
        <v>30442</v>
      </c>
    </row>
    <row r="14" spans="1:8" ht="18.75" x14ac:dyDescent="0.45">
      <c r="A14" s="2" t="s">
        <v>134</v>
      </c>
      <c r="C14" s="1" t="s">
        <v>135</v>
      </c>
      <c r="E14" s="5">
        <v>78081</v>
      </c>
      <c r="F14" s="4"/>
      <c r="G14" s="5">
        <v>100751</v>
      </c>
    </row>
    <row r="15" spans="1:8" ht="18.75" x14ac:dyDescent="0.45">
      <c r="A15" s="2" t="s">
        <v>134</v>
      </c>
      <c r="C15" s="1" t="s">
        <v>138</v>
      </c>
      <c r="E15" s="5">
        <v>5492219160</v>
      </c>
      <c r="F15" s="4"/>
      <c r="G15" s="5">
        <v>18317753376</v>
      </c>
    </row>
    <row r="16" spans="1:8" ht="18.75" x14ac:dyDescent="0.45">
      <c r="A16" s="2" t="s">
        <v>130</v>
      </c>
      <c r="C16" s="1" t="s">
        <v>140</v>
      </c>
      <c r="E16" s="5">
        <v>6820273973</v>
      </c>
      <c r="F16" s="4"/>
      <c r="G16" s="5">
        <v>20460821919</v>
      </c>
    </row>
    <row r="17" spans="1:7" ht="18.75" x14ac:dyDescent="0.45">
      <c r="A17" s="2" t="s">
        <v>142</v>
      </c>
      <c r="C17" s="1" t="s">
        <v>143</v>
      </c>
      <c r="E17" s="5">
        <v>7101369840</v>
      </c>
      <c r="F17" s="4"/>
      <c r="G17" s="5">
        <v>23010410890</v>
      </c>
    </row>
    <row r="18" spans="1:7" ht="18.75" x14ac:dyDescent="0.45">
      <c r="A18" s="2" t="s">
        <v>130</v>
      </c>
      <c r="C18" s="1" t="s">
        <v>145</v>
      </c>
      <c r="E18" s="5">
        <v>2186301360</v>
      </c>
      <c r="F18" s="4"/>
      <c r="G18" s="5">
        <v>6121643808</v>
      </c>
    </row>
    <row r="19" spans="1:7" ht="18.75" x14ac:dyDescent="0.45">
      <c r="A19" s="2" t="s">
        <v>130</v>
      </c>
      <c r="C19" s="1" t="s">
        <v>147</v>
      </c>
      <c r="E19" s="5">
        <v>10356164370</v>
      </c>
      <c r="F19" s="4"/>
      <c r="G19" s="5">
        <v>14153424639</v>
      </c>
    </row>
    <row r="20" spans="1:7" ht="18.75" x14ac:dyDescent="0.45">
      <c r="A20" s="2" t="s">
        <v>149</v>
      </c>
      <c r="C20" s="1" t="s">
        <v>150</v>
      </c>
      <c r="E20" s="5">
        <v>745205478</v>
      </c>
      <c r="F20" s="4"/>
      <c r="G20" s="5">
        <v>745205478</v>
      </c>
    </row>
    <row r="21" spans="1:7" ht="18.75" thickBot="1" x14ac:dyDescent="0.45">
      <c r="E21" s="6">
        <f>SUM(E8:E20)</f>
        <v>32707557781</v>
      </c>
      <c r="F21" s="4"/>
      <c r="G21" s="6">
        <f>SUM(G8:G20)</f>
        <v>83212394924</v>
      </c>
    </row>
    <row r="22" spans="1:7" ht="18.75" thickTop="1" x14ac:dyDescent="0.4"/>
  </sheetData>
  <mergeCells count="10">
    <mergeCell ref="A2:H2"/>
    <mergeCell ref="A3:H3"/>
    <mergeCell ref="A4:H4"/>
    <mergeCell ref="G7"/>
    <mergeCell ref="G6:H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workbookViewId="0">
      <selection activeCell="K23" sqref="K23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17" t="s">
        <v>0</v>
      </c>
      <c r="B2" s="17"/>
      <c r="C2" s="17"/>
      <c r="D2" s="17"/>
      <c r="E2" s="17"/>
    </row>
    <row r="3" spans="1:5" ht="27.75" x14ac:dyDescent="0.4">
      <c r="A3" s="17" t="s">
        <v>152</v>
      </c>
      <c r="B3" s="17"/>
      <c r="C3" s="17"/>
      <c r="D3" s="17"/>
      <c r="E3" s="17"/>
    </row>
    <row r="4" spans="1:5" ht="27.75" x14ac:dyDescent="0.4">
      <c r="A4" s="17" t="s">
        <v>2</v>
      </c>
      <c r="B4" s="17"/>
      <c r="C4" s="17"/>
      <c r="D4" s="17"/>
      <c r="E4" s="17"/>
    </row>
    <row r="6" spans="1:5" ht="27.75" x14ac:dyDescent="0.4">
      <c r="A6" s="17" t="s">
        <v>218</v>
      </c>
      <c r="C6" s="17" t="s">
        <v>154</v>
      </c>
      <c r="E6" s="17" t="s">
        <v>6</v>
      </c>
    </row>
    <row r="7" spans="1:5" ht="27.75" x14ac:dyDescent="0.4">
      <c r="A7" s="17" t="s">
        <v>218</v>
      </c>
      <c r="C7" s="17" t="s">
        <v>117</v>
      </c>
      <c r="E7" s="17" t="s">
        <v>117</v>
      </c>
    </row>
    <row r="8" spans="1:5" ht="18.75" x14ac:dyDescent="0.45">
      <c r="A8" s="2" t="s">
        <v>218</v>
      </c>
      <c r="C8" s="5">
        <v>311</v>
      </c>
      <c r="D8" s="4"/>
      <c r="E8" s="5">
        <v>16723976</v>
      </c>
    </row>
    <row r="9" spans="1:5" ht="18.75" x14ac:dyDescent="0.45">
      <c r="A9" s="2" t="s">
        <v>219</v>
      </c>
      <c r="C9" s="5">
        <v>0</v>
      </c>
      <c r="D9" s="4"/>
      <c r="E9" s="5">
        <v>28797978</v>
      </c>
    </row>
    <row r="10" spans="1:5" ht="18.75" x14ac:dyDescent="0.45">
      <c r="A10" s="2" t="s">
        <v>220</v>
      </c>
      <c r="C10" s="5">
        <v>13897505</v>
      </c>
      <c r="D10" s="4"/>
      <c r="E10" s="5">
        <v>27630859</v>
      </c>
    </row>
    <row r="11" spans="1:5" ht="19.5" thickBot="1" x14ac:dyDescent="0.5">
      <c r="A11" s="2" t="s">
        <v>161</v>
      </c>
      <c r="C11" s="6">
        <v>13897816</v>
      </c>
      <c r="D11" s="4"/>
      <c r="E11" s="6">
        <v>73152813</v>
      </c>
    </row>
    <row r="12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workbookViewId="0">
      <selection activeCell="E16" sqref="E16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1.710937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17" t="s">
        <v>0</v>
      </c>
      <c r="B2" s="17"/>
      <c r="C2" s="17"/>
      <c r="D2" s="17"/>
      <c r="E2" s="17"/>
      <c r="F2" s="17"/>
      <c r="G2" s="17"/>
    </row>
    <row r="3" spans="1:7" ht="27.75" x14ac:dyDescent="0.4">
      <c r="A3" s="17" t="s">
        <v>152</v>
      </c>
      <c r="B3" s="17"/>
      <c r="C3" s="17"/>
      <c r="D3" s="17"/>
      <c r="E3" s="17"/>
      <c r="F3" s="17"/>
      <c r="G3" s="17"/>
    </row>
    <row r="4" spans="1:7" ht="27.75" x14ac:dyDescent="0.4">
      <c r="A4" s="17" t="s">
        <v>2</v>
      </c>
      <c r="B4" s="17"/>
      <c r="C4" s="17"/>
      <c r="D4" s="17"/>
      <c r="E4" s="17"/>
      <c r="F4" s="17"/>
      <c r="G4" s="17"/>
    </row>
    <row r="6" spans="1:7" ht="27.75" x14ac:dyDescent="0.4">
      <c r="A6" s="17" t="s">
        <v>156</v>
      </c>
      <c r="C6" s="17" t="s">
        <v>117</v>
      </c>
      <c r="E6" s="17" t="s">
        <v>181</v>
      </c>
      <c r="G6" s="17" t="s">
        <v>13</v>
      </c>
    </row>
    <row r="7" spans="1:7" ht="18.75" x14ac:dyDescent="0.45">
      <c r="A7" s="2" t="s">
        <v>221</v>
      </c>
      <c r="C7" s="5">
        <v>3431943250</v>
      </c>
      <c r="D7" s="4"/>
      <c r="E7" s="4" t="s">
        <v>222</v>
      </c>
      <c r="F7" s="4"/>
      <c r="G7" s="4" t="s">
        <v>207</v>
      </c>
    </row>
    <row r="8" spans="1:7" ht="18.75" x14ac:dyDescent="0.45">
      <c r="A8" s="2" t="s">
        <v>223</v>
      </c>
      <c r="C8" s="5">
        <v>55368608183</v>
      </c>
      <c r="D8" s="4"/>
      <c r="E8" s="4" t="s">
        <v>224</v>
      </c>
      <c r="F8" s="4"/>
      <c r="G8" s="4" t="s">
        <v>225</v>
      </c>
    </row>
    <row r="9" spans="1:7" ht="18.75" x14ac:dyDescent="0.45">
      <c r="A9" s="2" t="s">
        <v>226</v>
      </c>
      <c r="C9" s="5">
        <v>32707557781</v>
      </c>
      <c r="D9" s="4"/>
      <c r="E9" s="4" t="s">
        <v>227</v>
      </c>
      <c r="F9" s="4"/>
      <c r="G9" s="4" t="s">
        <v>30</v>
      </c>
    </row>
    <row r="10" spans="1:7" ht="18.75" thickBot="1" x14ac:dyDescent="0.45">
      <c r="C10" s="7">
        <f>SUM(C7:C9)</f>
        <v>91508109214</v>
      </c>
      <c r="E10" s="3"/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ignoredErrors>
    <ignoredError sqref="E7:G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O1" sqref="O1:O1048576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7.75" x14ac:dyDescent="0.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7.75" x14ac:dyDescent="0.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7.75" x14ac:dyDescent="0.4">
      <c r="A6" s="17" t="s">
        <v>3</v>
      </c>
      <c r="C6" s="17" t="s">
        <v>4</v>
      </c>
      <c r="D6" s="17" t="s">
        <v>4</v>
      </c>
      <c r="E6" s="17" t="s">
        <v>4</v>
      </c>
      <c r="F6" s="17" t="s">
        <v>4</v>
      </c>
      <c r="G6" s="17" t="s">
        <v>4</v>
      </c>
      <c r="H6" s="17" t="s">
        <v>4</v>
      </c>
      <c r="I6" s="17" t="s">
        <v>4</v>
      </c>
      <c r="K6" s="17" t="s">
        <v>6</v>
      </c>
      <c r="L6" s="17" t="s">
        <v>6</v>
      </c>
      <c r="M6" s="17" t="s">
        <v>6</v>
      </c>
      <c r="N6" s="17" t="s">
        <v>6</v>
      </c>
      <c r="O6" s="17" t="s">
        <v>6</v>
      </c>
      <c r="P6" s="17" t="s">
        <v>6</v>
      </c>
      <c r="Q6" s="17" t="s">
        <v>6</v>
      </c>
    </row>
    <row r="7" spans="1:17" ht="27.75" x14ac:dyDescent="0.4">
      <c r="A7" s="17" t="s">
        <v>3</v>
      </c>
      <c r="C7" s="17" t="s">
        <v>45</v>
      </c>
      <c r="E7" s="17" t="s">
        <v>46</v>
      </c>
      <c r="G7" s="17" t="s">
        <v>47</v>
      </c>
      <c r="I7" s="17" t="s">
        <v>48</v>
      </c>
      <c r="K7" s="17" t="s">
        <v>45</v>
      </c>
      <c r="M7" s="17" t="s">
        <v>46</v>
      </c>
      <c r="O7" s="17" t="s">
        <v>47</v>
      </c>
      <c r="Q7" s="17" t="s">
        <v>48</v>
      </c>
    </row>
  </sheetData>
  <mergeCells count="14">
    <mergeCell ref="A3:Q3"/>
    <mergeCell ref="A2:Q2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1"/>
  <sheetViews>
    <sheetView rightToLeft="1" topLeftCell="K10" zoomScale="80" zoomScaleNormal="80" workbookViewId="0">
      <selection activeCell="AI20" sqref="AI20"/>
    </sheetView>
  </sheetViews>
  <sheetFormatPr defaultRowHeight="18" x14ac:dyDescent="0.4"/>
  <cols>
    <col min="1" max="1" width="32.8554687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0.57031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27.75" x14ac:dyDescent="0.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27.75" x14ac:dyDescent="0.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6" spans="1:37" ht="27.75" x14ac:dyDescent="0.4">
      <c r="A6" s="17" t="s">
        <v>49</v>
      </c>
      <c r="B6" s="17" t="s">
        <v>49</v>
      </c>
      <c r="C6" s="17" t="s">
        <v>49</v>
      </c>
      <c r="D6" s="17" t="s">
        <v>49</v>
      </c>
      <c r="E6" s="17" t="s">
        <v>49</v>
      </c>
      <c r="F6" s="17" t="s">
        <v>49</v>
      </c>
      <c r="G6" s="17" t="s">
        <v>49</v>
      </c>
      <c r="H6" s="17" t="s">
        <v>49</v>
      </c>
      <c r="I6" s="17" t="s">
        <v>49</v>
      </c>
      <c r="J6" s="17" t="s">
        <v>49</v>
      </c>
      <c r="K6" s="17" t="s">
        <v>49</v>
      </c>
      <c r="L6" s="17" t="s">
        <v>49</v>
      </c>
      <c r="M6" s="17" t="s">
        <v>49</v>
      </c>
      <c r="O6" s="17" t="s">
        <v>4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27.75" x14ac:dyDescent="0.4">
      <c r="A7" s="17" t="s">
        <v>50</v>
      </c>
      <c r="C7" s="17" t="s">
        <v>51</v>
      </c>
      <c r="E7" s="17" t="s">
        <v>52</v>
      </c>
      <c r="G7" s="17" t="s">
        <v>53</v>
      </c>
      <c r="I7" s="17" t="s">
        <v>54</v>
      </c>
      <c r="K7" s="17" t="s">
        <v>55</v>
      </c>
      <c r="M7" s="17" t="s">
        <v>48</v>
      </c>
      <c r="O7" s="17" t="s">
        <v>7</v>
      </c>
      <c r="Q7" s="17" t="s">
        <v>8</v>
      </c>
      <c r="S7" s="17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7" t="s">
        <v>7</v>
      </c>
      <c r="AE7" s="17" t="s">
        <v>56</v>
      </c>
      <c r="AG7" s="17" t="s">
        <v>8</v>
      </c>
      <c r="AI7" s="17" t="s">
        <v>9</v>
      </c>
      <c r="AK7" s="18" t="s">
        <v>228</v>
      </c>
    </row>
    <row r="8" spans="1:37" ht="27.75" x14ac:dyDescent="0.4">
      <c r="A8" s="17" t="s">
        <v>50</v>
      </c>
      <c r="C8" s="17" t="s">
        <v>51</v>
      </c>
      <c r="E8" s="17" t="s">
        <v>52</v>
      </c>
      <c r="G8" s="17" t="s">
        <v>53</v>
      </c>
      <c r="I8" s="17" t="s">
        <v>54</v>
      </c>
      <c r="K8" s="17" t="s">
        <v>55</v>
      </c>
      <c r="M8" s="17" t="s">
        <v>48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56</v>
      </c>
      <c r="AG8" s="17" t="s">
        <v>8</v>
      </c>
      <c r="AI8" s="17" t="s">
        <v>9</v>
      </c>
      <c r="AK8" s="17" t="s">
        <v>13</v>
      </c>
    </row>
    <row r="9" spans="1:37" ht="18.75" x14ac:dyDescent="0.45">
      <c r="A9" s="2" t="s">
        <v>57</v>
      </c>
      <c r="C9" s="9" t="s">
        <v>58</v>
      </c>
      <c r="D9" s="9"/>
      <c r="E9" s="9" t="s">
        <v>58</v>
      </c>
      <c r="G9" s="9" t="s">
        <v>59</v>
      </c>
      <c r="H9" s="9"/>
      <c r="I9" s="9" t="s">
        <v>60</v>
      </c>
      <c r="J9" s="9"/>
      <c r="K9" s="8">
        <v>18</v>
      </c>
      <c r="L9" s="9"/>
      <c r="M9" s="8">
        <v>18</v>
      </c>
      <c r="N9" s="9"/>
      <c r="O9" s="8">
        <v>153995</v>
      </c>
      <c r="P9" s="9"/>
      <c r="Q9" s="8">
        <v>153996539950</v>
      </c>
      <c r="R9" s="9"/>
      <c r="S9" s="8">
        <v>144482715760</v>
      </c>
      <c r="U9" s="8">
        <v>0</v>
      </c>
      <c r="V9" s="9"/>
      <c r="W9" s="8">
        <v>0</v>
      </c>
      <c r="X9" s="9"/>
      <c r="Y9" s="8">
        <v>0</v>
      </c>
      <c r="Z9" s="9"/>
      <c r="AA9" s="8">
        <v>0</v>
      </c>
      <c r="AB9" s="9"/>
      <c r="AC9" s="8">
        <v>153995</v>
      </c>
      <c r="AD9" s="9"/>
      <c r="AE9" s="8">
        <v>938400</v>
      </c>
      <c r="AF9" s="9"/>
      <c r="AG9" s="8">
        <v>153996539950</v>
      </c>
      <c r="AH9" s="9"/>
      <c r="AI9" s="8">
        <v>144482715760</v>
      </c>
      <c r="AK9" s="4" t="s">
        <v>61</v>
      </c>
    </row>
    <row r="10" spans="1:37" ht="18.75" x14ac:dyDescent="0.45">
      <c r="A10" s="2" t="s">
        <v>62</v>
      </c>
      <c r="C10" s="9" t="s">
        <v>58</v>
      </c>
      <c r="D10" s="9"/>
      <c r="E10" s="9" t="s">
        <v>58</v>
      </c>
      <c r="G10" s="9" t="s">
        <v>63</v>
      </c>
      <c r="H10" s="9"/>
      <c r="I10" s="9" t="s">
        <v>64</v>
      </c>
      <c r="J10" s="9"/>
      <c r="K10" s="8">
        <v>0</v>
      </c>
      <c r="L10" s="9"/>
      <c r="M10" s="8">
        <v>0</v>
      </c>
      <c r="N10" s="9"/>
      <c r="O10" s="8">
        <v>384052</v>
      </c>
      <c r="P10" s="9"/>
      <c r="Q10" s="8">
        <v>225878707319</v>
      </c>
      <c r="R10" s="9"/>
      <c r="S10" s="8">
        <v>226549610439</v>
      </c>
      <c r="U10" s="8">
        <v>94720</v>
      </c>
      <c r="V10" s="9"/>
      <c r="W10" s="8">
        <v>56368614957</v>
      </c>
      <c r="X10" s="9"/>
      <c r="Y10" s="8">
        <v>0</v>
      </c>
      <c r="Z10" s="9"/>
      <c r="AA10" s="8">
        <v>0</v>
      </c>
      <c r="AB10" s="9"/>
      <c r="AC10" s="8">
        <v>478772</v>
      </c>
      <c r="AD10" s="9"/>
      <c r="AE10" s="8">
        <v>604000</v>
      </c>
      <c r="AF10" s="9"/>
      <c r="AG10" s="8">
        <v>282247322276</v>
      </c>
      <c r="AH10" s="9"/>
      <c r="AI10" s="8">
        <v>289125874435</v>
      </c>
      <c r="AK10" s="4" t="s">
        <v>65</v>
      </c>
    </row>
    <row r="11" spans="1:37" ht="18.75" x14ac:dyDescent="0.45">
      <c r="A11" s="2" t="s">
        <v>66</v>
      </c>
      <c r="C11" s="9" t="s">
        <v>58</v>
      </c>
      <c r="D11" s="9"/>
      <c r="E11" s="9" t="s">
        <v>58</v>
      </c>
      <c r="G11" s="9" t="s">
        <v>67</v>
      </c>
      <c r="H11" s="9"/>
      <c r="I11" s="9" t="s">
        <v>68</v>
      </c>
      <c r="J11" s="9"/>
      <c r="K11" s="8">
        <v>0</v>
      </c>
      <c r="L11" s="9"/>
      <c r="M11" s="8">
        <v>0</v>
      </c>
      <c r="N11" s="9"/>
      <c r="O11" s="8">
        <v>65410</v>
      </c>
      <c r="P11" s="9"/>
      <c r="Q11" s="8">
        <v>37487107350</v>
      </c>
      <c r="R11" s="9"/>
      <c r="S11" s="8">
        <v>37930923773</v>
      </c>
      <c r="U11" s="8">
        <v>0</v>
      </c>
      <c r="V11" s="9"/>
      <c r="W11" s="8">
        <v>0</v>
      </c>
      <c r="X11" s="9"/>
      <c r="Y11" s="8">
        <v>0</v>
      </c>
      <c r="Z11" s="9"/>
      <c r="AA11" s="8">
        <v>0</v>
      </c>
      <c r="AB11" s="9"/>
      <c r="AC11" s="8">
        <v>65410</v>
      </c>
      <c r="AD11" s="9"/>
      <c r="AE11" s="8">
        <v>589000</v>
      </c>
      <c r="AF11" s="9"/>
      <c r="AG11" s="8">
        <v>37487107350</v>
      </c>
      <c r="AH11" s="9"/>
      <c r="AI11" s="8">
        <v>38519507073</v>
      </c>
      <c r="AK11" s="4" t="s">
        <v>69</v>
      </c>
    </row>
    <row r="12" spans="1:37" ht="18.75" x14ac:dyDescent="0.45">
      <c r="A12" s="2" t="s">
        <v>70</v>
      </c>
      <c r="C12" s="9" t="s">
        <v>58</v>
      </c>
      <c r="D12" s="9"/>
      <c r="E12" s="9" t="s">
        <v>58</v>
      </c>
      <c r="G12" s="9" t="s">
        <v>71</v>
      </c>
      <c r="H12" s="9"/>
      <c r="I12" s="9" t="s">
        <v>72</v>
      </c>
      <c r="J12" s="9"/>
      <c r="K12" s="8">
        <v>17</v>
      </c>
      <c r="L12" s="9"/>
      <c r="M12" s="8">
        <v>17</v>
      </c>
      <c r="N12" s="9"/>
      <c r="O12" s="8">
        <v>1063000</v>
      </c>
      <c r="P12" s="9"/>
      <c r="Q12" s="8">
        <v>999220000000</v>
      </c>
      <c r="R12" s="9"/>
      <c r="S12" s="8">
        <v>999928461111</v>
      </c>
      <c r="U12" s="8">
        <v>0</v>
      </c>
      <c r="V12" s="9"/>
      <c r="W12" s="8">
        <v>0</v>
      </c>
      <c r="X12" s="9"/>
      <c r="Y12" s="8">
        <v>0</v>
      </c>
      <c r="Z12" s="9"/>
      <c r="AA12" s="8">
        <v>0</v>
      </c>
      <c r="AB12" s="9"/>
      <c r="AC12" s="8">
        <v>1063000</v>
      </c>
      <c r="AD12" s="9"/>
      <c r="AE12" s="8">
        <v>945183</v>
      </c>
      <c r="AF12" s="9"/>
      <c r="AG12" s="8">
        <v>999220000000</v>
      </c>
      <c r="AH12" s="9"/>
      <c r="AI12" s="8">
        <v>1004547421772</v>
      </c>
      <c r="AK12" s="4" t="s">
        <v>73</v>
      </c>
    </row>
    <row r="13" spans="1:37" ht="18.75" x14ac:dyDescent="0.45">
      <c r="A13" s="2" t="s">
        <v>74</v>
      </c>
      <c r="C13" s="9" t="s">
        <v>58</v>
      </c>
      <c r="D13" s="9"/>
      <c r="E13" s="9" t="s">
        <v>58</v>
      </c>
      <c r="G13" s="9" t="s">
        <v>75</v>
      </c>
      <c r="H13" s="9"/>
      <c r="I13" s="9" t="s">
        <v>76</v>
      </c>
      <c r="J13" s="9"/>
      <c r="K13" s="8">
        <v>17</v>
      </c>
      <c r="L13" s="9"/>
      <c r="M13" s="8">
        <v>17</v>
      </c>
      <c r="N13" s="9"/>
      <c r="O13" s="8">
        <v>101200</v>
      </c>
      <c r="P13" s="9"/>
      <c r="Q13" s="8">
        <v>100315770672</v>
      </c>
      <c r="R13" s="9"/>
      <c r="S13" s="8">
        <v>96122574625</v>
      </c>
      <c r="U13" s="8">
        <v>0</v>
      </c>
      <c r="V13" s="9"/>
      <c r="W13" s="8">
        <v>0</v>
      </c>
      <c r="X13" s="9"/>
      <c r="Y13" s="8">
        <v>0</v>
      </c>
      <c r="Z13" s="9"/>
      <c r="AA13" s="8">
        <v>0</v>
      </c>
      <c r="AB13" s="9"/>
      <c r="AC13" s="8">
        <v>101200</v>
      </c>
      <c r="AD13" s="9"/>
      <c r="AE13" s="8">
        <v>1004000</v>
      </c>
      <c r="AF13" s="9"/>
      <c r="AG13" s="8">
        <v>100315770672</v>
      </c>
      <c r="AH13" s="9"/>
      <c r="AI13" s="8">
        <v>101586384130</v>
      </c>
      <c r="AK13" s="4" t="s">
        <v>77</v>
      </c>
    </row>
    <row r="14" spans="1:37" ht="18.75" x14ac:dyDescent="0.45">
      <c r="A14" s="2" t="s">
        <v>78</v>
      </c>
      <c r="C14" s="9" t="s">
        <v>58</v>
      </c>
      <c r="D14" s="9"/>
      <c r="E14" s="9" t="s">
        <v>58</v>
      </c>
      <c r="G14" s="9" t="s">
        <v>79</v>
      </c>
      <c r="H14" s="9"/>
      <c r="I14" s="9" t="s">
        <v>80</v>
      </c>
      <c r="J14" s="9"/>
      <c r="K14" s="8">
        <v>16</v>
      </c>
      <c r="L14" s="9"/>
      <c r="M14" s="8">
        <v>16</v>
      </c>
      <c r="N14" s="9"/>
      <c r="O14" s="8">
        <v>539000</v>
      </c>
      <c r="P14" s="9"/>
      <c r="Q14" s="8">
        <v>500111207000</v>
      </c>
      <c r="R14" s="9"/>
      <c r="S14" s="8">
        <v>515101146992</v>
      </c>
      <c r="U14" s="8">
        <v>0</v>
      </c>
      <c r="V14" s="9"/>
      <c r="W14" s="8">
        <v>0</v>
      </c>
      <c r="X14" s="9"/>
      <c r="Y14" s="8">
        <v>0</v>
      </c>
      <c r="Z14" s="9"/>
      <c r="AA14" s="8">
        <v>0</v>
      </c>
      <c r="AB14" s="9"/>
      <c r="AC14" s="8">
        <v>539000</v>
      </c>
      <c r="AD14" s="9"/>
      <c r="AE14" s="8">
        <v>955834</v>
      </c>
      <c r="AF14" s="9"/>
      <c r="AG14" s="8">
        <v>500111207000</v>
      </c>
      <c r="AH14" s="9"/>
      <c r="AI14" s="8">
        <v>515101146992</v>
      </c>
      <c r="AK14" s="4" t="s">
        <v>81</v>
      </c>
    </row>
    <row r="15" spans="1:37" ht="18.75" x14ac:dyDescent="0.45">
      <c r="A15" s="2" t="s">
        <v>82</v>
      </c>
      <c r="C15" s="9" t="s">
        <v>58</v>
      </c>
      <c r="D15" s="9"/>
      <c r="E15" s="9" t="s">
        <v>58</v>
      </c>
      <c r="G15" s="9" t="s">
        <v>83</v>
      </c>
      <c r="H15" s="9"/>
      <c r="I15" s="9" t="s">
        <v>84</v>
      </c>
      <c r="J15" s="9"/>
      <c r="K15" s="8">
        <v>18</v>
      </c>
      <c r="L15" s="9"/>
      <c r="M15" s="8">
        <v>18</v>
      </c>
      <c r="N15" s="9"/>
      <c r="O15" s="8">
        <v>1500</v>
      </c>
      <c r="P15" s="9"/>
      <c r="Q15" s="8">
        <v>1466265712</v>
      </c>
      <c r="R15" s="9"/>
      <c r="S15" s="8">
        <v>1499728125</v>
      </c>
      <c r="U15" s="8">
        <v>0</v>
      </c>
      <c r="V15" s="9"/>
      <c r="W15" s="8">
        <v>0</v>
      </c>
      <c r="X15" s="9"/>
      <c r="Y15" s="8">
        <v>0</v>
      </c>
      <c r="Z15" s="9"/>
      <c r="AA15" s="8">
        <v>0</v>
      </c>
      <c r="AB15" s="9"/>
      <c r="AC15" s="8">
        <v>1500</v>
      </c>
      <c r="AD15" s="9"/>
      <c r="AE15" s="8">
        <v>1000000</v>
      </c>
      <c r="AF15" s="9"/>
      <c r="AG15" s="8">
        <v>1466265712</v>
      </c>
      <c r="AH15" s="9"/>
      <c r="AI15" s="8">
        <v>1499728125</v>
      </c>
      <c r="AK15" s="4" t="s">
        <v>85</v>
      </c>
    </row>
    <row r="16" spans="1:37" ht="18.75" x14ac:dyDescent="0.45">
      <c r="A16" s="2" t="s">
        <v>86</v>
      </c>
      <c r="C16" s="9" t="s">
        <v>58</v>
      </c>
      <c r="D16" s="9"/>
      <c r="E16" s="9" t="s">
        <v>58</v>
      </c>
      <c r="G16" s="9" t="s">
        <v>87</v>
      </c>
      <c r="H16" s="9"/>
      <c r="I16" s="9" t="s">
        <v>88</v>
      </c>
      <c r="J16" s="9"/>
      <c r="K16" s="8">
        <v>19</v>
      </c>
      <c r="L16" s="9"/>
      <c r="M16" s="8">
        <v>19</v>
      </c>
      <c r="N16" s="9"/>
      <c r="O16" s="8">
        <v>336280</v>
      </c>
      <c r="P16" s="9"/>
      <c r="Q16" s="8">
        <v>296887585188</v>
      </c>
      <c r="R16" s="9"/>
      <c r="S16" s="8">
        <v>336219049250</v>
      </c>
      <c r="U16" s="8">
        <v>0</v>
      </c>
      <c r="V16" s="9"/>
      <c r="W16" s="8">
        <v>0</v>
      </c>
      <c r="X16" s="9"/>
      <c r="Y16" s="8">
        <v>0</v>
      </c>
      <c r="Z16" s="9"/>
      <c r="AA16" s="8">
        <v>0</v>
      </c>
      <c r="AB16" s="9"/>
      <c r="AC16" s="8">
        <v>336280</v>
      </c>
      <c r="AD16" s="9"/>
      <c r="AE16" s="8">
        <v>1000000</v>
      </c>
      <c r="AF16" s="9"/>
      <c r="AG16" s="8">
        <v>296887585188</v>
      </c>
      <c r="AH16" s="9"/>
      <c r="AI16" s="8">
        <v>336219049250</v>
      </c>
      <c r="AK16" s="4" t="s">
        <v>89</v>
      </c>
    </row>
    <row r="17" spans="1:37" ht="18.75" x14ac:dyDescent="0.45">
      <c r="A17" s="2" t="s">
        <v>90</v>
      </c>
      <c r="C17" s="9" t="s">
        <v>58</v>
      </c>
      <c r="D17" s="9"/>
      <c r="E17" s="9" t="s">
        <v>58</v>
      </c>
      <c r="G17" s="9" t="s">
        <v>91</v>
      </c>
      <c r="H17" s="9"/>
      <c r="I17" s="9" t="s">
        <v>92</v>
      </c>
      <c r="J17" s="9"/>
      <c r="K17" s="8">
        <v>18</v>
      </c>
      <c r="L17" s="9"/>
      <c r="M17" s="8">
        <v>18</v>
      </c>
      <c r="N17" s="9"/>
      <c r="O17" s="8">
        <v>1839750</v>
      </c>
      <c r="P17" s="9"/>
      <c r="Q17" s="8">
        <v>499999896000</v>
      </c>
      <c r="R17" s="9"/>
      <c r="S17" s="8">
        <v>508753294478</v>
      </c>
      <c r="U17" s="8">
        <v>0</v>
      </c>
      <c r="V17" s="9"/>
      <c r="W17" s="8">
        <v>0</v>
      </c>
      <c r="X17" s="9"/>
      <c r="Y17" s="8">
        <v>0</v>
      </c>
      <c r="Z17" s="9"/>
      <c r="AA17" s="8">
        <v>0</v>
      </c>
      <c r="AB17" s="9"/>
      <c r="AC17" s="8">
        <v>1839750</v>
      </c>
      <c r="AD17" s="9"/>
      <c r="AE17" s="8">
        <v>280482</v>
      </c>
      <c r="AF17" s="9"/>
      <c r="AG17" s="8">
        <v>499999896000</v>
      </c>
      <c r="AH17" s="9"/>
      <c r="AI17" s="8">
        <v>515924124315</v>
      </c>
      <c r="AK17" s="4" t="s">
        <v>93</v>
      </c>
    </row>
    <row r="18" spans="1:37" ht="18.75" x14ac:dyDescent="0.45">
      <c r="A18" s="2" t="s">
        <v>94</v>
      </c>
      <c r="C18" s="9" t="s">
        <v>58</v>
      </c>
      <c r="D18" s="9"/>
      <c r="E18" s="9" t="s">
        <v>58</v>
      </c>
      <c r="G18" s="9" t="s">
        <v>95</v>
      </c>
      <c r="H18" s="9"/>
      <c r="I18" s="9" t="s">
        <v>96</v>
      </c>
      <c r="J18" s="9"/>
      <c r="K18" s="8">
        <v>0</v>
      </c>
      <c r="L18" s="9"/>
      <c r="M18" s="8">
        <v>0</v>
      </c>
      <c r="N18" s="9"/>
      <c r="O18" s="8">
        <v>0</v>
      </c>
      <c r="P18" s="9"/>
      <c r="Q18" s="8">
        <v>0</v>
      </c>
      <c r="R18" s="9"/>
      <c r="S18" s="8">
        <v>0</v>
      </c>
      <c r="U18" s="8">
        <v>85270</v>
      </c>
      <c r="V18" s="9"/>
      <c r="W18" s="8">
        <v>51431599271</v>
      </c>
      <c r="X18" s="9"/>
      <c r="Y18" s="8">
        <v>0</v>
      </c>
      <c r="Z18" s="9"/>
      <c r="AA18" s="8">
        <v>0</v>
      </c>
      <c r="AB18" s="9"/>
      <c r="AC18" s="8">
        <v>85270</v>
      </c>
      <c r="AD18" s="9"/>
      <c r="AE18" s="8">
        <v>614800</v>
      </c>
      <c r="AF18" s="9"/>
      <c r="AG18" s="8">
        <v>51431599271</v>
      </c>
      <c r="AH18" s="9"/>
      <c r="AI18" s="8">
        <v>52414494150</v>
      </c>
      <c r="AK18" s="4" t="s">
        <v>97</v>
      </c>
    </row>
    <row r="19" spans="1:37" ht="18.75" x14ac:dyDescent="0.45">
      <c r="A19" s="2" t="s">
        <v>98</v>
      </c>
      <c r="C19" s="9" t="s">
        <v>58</v>
      </c>
      <c r="D19" s="9"/>
      <c r="E19" s="9" t="s">
        <v>58</v>
      </c>
      <c r="G19" s="9" t="s">
        <v>99</v>
      </c>
      <c r="H19" s="9"/>
      <c r="I19" s="9" t="s">
        <v>100</v>
      </c>
      <c r="J19" s="9"/>
      <c r="K19" s="8">
        <v>0</v>
      </c>
      <c r="L19" s="9"/>
      <c r="M19" s="8">
        <v>0</v>
      </c>
      <c r="N19" s="9"/>
      <c r="O19" s="8">
        <v>0</v>
      </c>
      <c r="P19" s="9"/>
      <c r="Q19" s="8">
        <v>0</v>
      </c>
      <c r="R19" s="9"/>
      <c r="S19" s="8">
        <v>0</v>
      </c>
      <c r="U19" s="8">
        <v>90000</v>
      </c>
      <c r="V19" s="9"/>
      <c r="W19" s="8">
        <v>62471320847</v>
      </c>
      <c r="X19" s="9"/>
      <c r="Y19" s="8">
        <v>0</v>
      </c>
      <c r="Z19" s="9"/>
      <c r="AA19" s="8">
        <v>0</v>
      </c>
      <c r="AB19" s="9"/>
      <c r="AC19" s="8">
        <v>90000</v>
      </c>
      <c r="AD19" s="9"/>
      <c r="AE19" s="8">
        <v>702000</v>
      </c>
      <c r="AF19" s="9"/>
      <c r="AG19" s="8">
        <v>62471320847</v>
      </c>
      <c r="AH19" s="9"/>
      <c r="AI19" s="8">
        <v>63168548625</v>
      </c>
      <c r="AK19" s="4" t="s">
        <v>101</v>
      </c>
    </row>
    <row r="20" spans="1:37" ht="18.75" thickBot="1" x14ac:dyDescent="0.45">
      <c r="Q20" s="6">
        <f>SUM(Q9:Q19)</f>
        <v>2815363079191</v>
      </c>
      <c r="S20" s="6">
        <f>SUM(S9:S19)</f>
        <v>2866587504553</v>
      </c>
      <c r="W20" s="6">
        <f>SUM(W9:W19)</f>
        <v>170271535075</v>
      </c>
      <c r="AG20" s="6">
        <f>SUM(AG9:AG19)</f>
        <v>2985634614266</v>
      </c>
      <c r="AI20" s="6">
        <f>SUM(AI9:AI19)</f>
        <v>3062588994627</v>
      </c>
    </row>
    <row r="21" spans="1:37" ht="18.75" thickTop="1" x14ac:dyDescent="0.4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ignoredErrors>
    <ignoredError sqref="AK9:AK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rightToLeft="1" topLeftCell="A4" workbookViewId="0">
      <selection activeCell="I8" sqref="I8:I10"/>
    </sheetView>
  </sheetViews>
  <sheetFormatPr defaultRowHeight="18" x14ac:dyDescent="0.4"/>
  <cols>
    <col min="1" max="1" width="30.570312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7.75" x14ac:dyDescent="0.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27.75" x14ac:dyDescent="0.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6" spans="1:12" ht="27.75" x14ac:dyDescent="0.4">
      <c r="A6" s="17" t="s">
        <v>3</v>
      </c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 t="s">
        <v>6</v>
      </c>
      <c r="J6" s="17" t="s">
        <v>6</v>
      </c>
      <c r="K6" s="17" t="s">
        <v>6</v>
      </c>
      <c r="L6" s="17" t="s">
        <v>6</v>
      </c>
    </row>
    <row r="7" spans="1:12" ht="27.75" x14ac:dyDescent="0.4">
      <c r="A7" s="17" t="s">
        <v>3</v>
      </c>
      <c r="C7" s="17" t="s">
        <v>7</v>
      </c>
      <c r="E7" s="17" t="s">
        <v>102</v>
      </c>
      <c r="G7" s="17" t="s">
        <v>103</v>
      </c>
      <c r="I7" s="17" t="s">
        <v>104</v>
      </c>
      <c r="K7" s="17" t="s">
        <v>105</v>
      </c>
    </row>
    <row r="8" spans="1:12" ht="18.75" x14ac:dyDescent="0.45">
      <c r="A8" s="2" t="s">
        <v>86</v>
      </c>
      <c r="C8" s="8">
        <v>336280</v>
      </c>
      <c r="D8" s="9"/>
      <c r="E8" s="8">
        <v>980000</v>
      </c>
      <c r="F8" s="9"/>
      <c r="G8" s="8">
        <v>1000000</v>
      </c>
      <c r="H8" s="9"/>
      <c r="I8" s="9" t="s">
        <v>106</v>
      </c>
      <c r="K8" s="8">
        <v>336280000000</v>
      </c>
    </row>
    <row r="9" spans="1:12" ht="18.75" x14ac:dyDescent="0.45">
      <c r="A9" s="2" t="s">
        <v>70</v>
      </c>
      <c r="C9" s="8">
        <v>1063000</v>
      </c>
      <c r="D9" s="9"/>
      <c r="E9" s="8">
        <v>955460</v>
      </c>
      <c r="F9" s="9"/>
      <c r="G9" s="8">
        <v>945183</v>
      </c>
      <c r="H9" s="9"/>
      <c r="I9" s="9" t="s">
        <v>107</v>
      </c>
      <c r="K9" s="8">
        <v>1004729529000</v>
      </c>
    </row>
    <row r="10" spans="1:12" ht="18.75" thickBot="1" x14ac:dyDescent="0.45">
      <c r="C10" s="9"/>
      <c r="D10" s="9"/>
      <c r="E10" s="9"/>
      <c r="F10" s="9"/>
      <c r="G10" s="9"/>
      <c r="H10" s="9"/>
      <c r="I10" s="9"/>
      <c r="K10" s="10">
        <f>SUM(K8:K9)</f>
        <v>1341009529000</v>
      </c>
    </row>
    <row r="11" spans="1:12" ht="18.75" thickTop="1" x14ac:dyDescent="0.4"/>
  </sheetData>
  <mergeCells count="10">
    <mergeCell ref="A3:L3"/>
    <mergeCell ref="A4:L4"/>
    <mergeCell ref="A2:L2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I8:I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topLeftCell="D7" workbookViewId="0">
      <selection activeCell="X1" sqref="X1:X1048576"/>
    </sheetView>
  </sheetViews>
  <sheetFormatPr defaultRowHeight="18" x14ac:dyDescent="0.4"/>
  <cols>
    <col min="1" max="1" width="52.5703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27.75" x14ac:dyDescent="0.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ht="27.75" x14ac:dyDescent="0.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6" spans="1:31" ht="27.75" x14ac:dyDescent="0.4">
      <c r="A6" s="17" t="s">
        <v>108</v>
      </c>
      <c r="B6" s="17" t="s">
        <v>108</v>
      </c>
      <c r="C6" s="17" t="s">
        <v>108</v>
      </c>
      <c r="D6" s="17" t="s">
        <v>108</v>
      </c>
      <c r="E6" s="17" t="s">
        <v>108</v>
      </c>
      <c r="F6" s="17" t="s">
        <v>108</v>
      </c>
      <c r="G6" s="17" t="s">
        <v>108</v>
      </c>
      <c r="H6" s="17" t="s">
        <v>108</v>
      </c>
      <c r="I6" s="17" t="s">
        <v>108</v>
      </c>
      <c r="K6" s="17" t="s">
        <v>4</v>
      </c>
      <c r="L6" s="17" t="s">
        <v>4</v>
      </c>
      <c r="M6" s="17" t="s">
        <v>4</v>
      </c>
      <c r="N6" s="17" t="s">
        <v>4</v>
      </c>
      <c r="O6" s="17" t="s">
        <v>4</v>
      </c>
      <c r="Q6" s="17" t="s">
        <v>5</v>
      </c>
      <c r="R6" s="17" t="s">
        <v>5</v>
      </c>
      <c r="S6" s="17" t="s">
        <v>5</v>
      </c>
      <c r="T6" s="17" t="s">
        <v>5</v>
      </c>
      <c r="U6" s="17" t="s">
        <v>5</v>
      </c>
      <c r="V6" s="17" t="s">
        <v>5</v>
      </c>
      <c r="W6" s="17" t="s">
        <v>5</v>
      </c>
      <c r="Y6" s="17" t="s">
        <v>6</v>
      </c>
      <c r="Z6" s="17" t="s">
        <v>6</v>
      </c>
      <c r="AA6" s="17" t="s">
        <v>6</v>
      </c>
      <c r="AB6" s="17" t="s">
        <v>6</v>
      </c>
      <c r="AC6" s="17" t="s">
        <v>6</v>
      </c>
      <c r="AD6" s="17" t="s">
        <v>6</v>
      </c>
      <c r="AE6" s="17" t="s">
        <v>6</v>
      </c>
    </row>
    <row r="7" spans="1:31" ht="27.75" x14ac:dyDescent="0.4">
      <c r="A7" s="17" t="s">
        <v>109</v>
      </c>
      <c r="C7" s="17" t="s">
        <v>54</v>
      </c>
      <c r="E7" s="17" t="s">
        <v>55</v>
      </c>
      <c r="G7" s="17" t="s">
        <v>110</v>
      </c>
      <c r="I7" s="17" t="s">
        <v>52</v>
      </c>
      <c r="K7" s="17" t="s">
        <v>7</v>
      </c>
      <c r="M7" s="17" t="s">
        <v>8</v>
      </c>
      <c r="O7" s="17" t="s">
        <v>9</v>
      </c>
      <c r="Q7" s="17" t="s">
        <v>10</v>
      </c>
      <c r="R7" s="17" t="s">
        <v>10</v>
      </c>
      <c r="S7" s="17" t="s">
        <v>10</v>
      </c>
      <c r="U7" s="17" t="s">
        <v>11</v>
      </c>
      <c r="V7" s="17" t="s">
        <v>11</v>
      </c>
      <c r="W7" s="17" t="s">
        <v>11</v>
      </c>
      <c r="Y7" s="17" t="s">
        <v>7</v>
      </c>
      <c r="AA7" s="17" t="s">
        <v>8</v>
      </c>
      <c r="AC7" s="17" t="s">
        <v>9</v>
      </c>
      <c r="AE7" s="17" t="s">
        <v>111</v>
      </c>
    </row>
    <row r="8" spans="1:31" ht="27.75" x14ac:dyDescent="0.4">
      <c r="A8" s="17" t="s">
        <v>109</v>
      </c>
      <c r="C8" s="17" t="s">
        <v>54</v>
      </c>
      <c r="E8" s="17" t="s">
        <v>55</v>
      </c>
      <c r="G8" s="17" t="s">
        <v>110</v>
      </c>
      <c r="I8" s="17" t="s">
        <v>52</v>
      </c>
      <c r="K8" s="17" t="s">
        <v>7</v>
      </c>
      <c r="M8" s="17" t="s">
        <v>8</v>
      </c>
      <c r="O8" s="17" t="s">
        <v>9</v>
      </c>
      <c r="Q8" s="17" t="s">
        <v>7</v>
      </c>
      <c r="S8" s="17" t="s">
        <v>8</v>
      </c>
      <c r="U8" s="17" t="s">
        <v>7</v>
      </c>
      <c r="W8" s="17" t="s">
        <v>14</v>
      </c>
      <c r="Y8" s="17" t="s">
        <v>7</v>
      </c>
      <c r="AA8" s="17" t="s">
        <v>8</v>
      </c>
      <c r="AC8" s="17" t="s">
        <v>9</v>
      </c>
      <c r="AE8" s="17" t="s">
        <v>111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2"/>
  <sheetViews>
    <sheetView rightToLeft="1" topLeftCell="A10" workbookViewId="0">
      <selection activeCell="Q21" sqref="Q21"/>
    </sheetView>
  </sheetViews>
  <sheetFormatPr defaultRowHeight="18" x14ac:dyDescent="0.4"/>
  <cols>
    <col min="1" max="1" width="24.140625" style="1" bestFit="1" customWidth="1"/>
    <col min="2" max="2" width="1" style="1" customWidth="1"/>
    <col min="3" max="3" width="18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7.75" x14ac:dyDescent="0.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7.75" x14ac:dyDescent="0.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7.75" x14ac:dyDescent="0.4">
      <c r="A6" s="17" t="s">
        <v>112</v>
      </c>
      <c r="C6" s="17" t="s">
        <v>113</v>
      </c>
      <c r="D6" s="17" t="s">
        <v>113</v>
      </c>
      <c r="E6" s="17" t="s">
        <v>113</v>
      </c>
      <c r="F6" s="17" t="s">
        <v>113</v>
      </c>
      <c r="G6" s="17" t="s">
        <v>113</v>
      </c>
      <c r="H6" s="17" t="s">
        <v>113</v>
      </c>
      <c r="I6" s="17" t="s">
        <v>113</v>
      </c>
      <c r="K6" s="17" t="s">
        <v>4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19" ht="27.75" x14ac:dyDescent="0.4">
      <c r="A7" s="17" t="s">
        <v>112</v>
      </c>
      <c r="C7" s="17" t="s">
        <v>114</v>
      </c>
      <c r="E7" s="17" t="s">
        <v>115</v>
      </c>
      <c r="G7" s="17" t="s">
        <v>116</v>
      </c>
      <c r="I7" s="17" t="s">
        <v>55</v>
      </c>
      <c r="K7" s="17" t="s">
        <v>117</v>
      </c>
      <c r="M7" s="17" t="s">
        <v>118</v>
      </c>
      <c r="O7" s="17" t="s">
        <v>119</v>
      </c>
      <c r="Q7" s="17" t="s">
        <v>117</v>
      </c>
      <c r="S7" s="17" t="s">
        <v>111</v>
      </c>
    </row>
    <row r="8" spans="1:19" ht="18.75" x14ac:dyDescent="0.45">
      <c r="A8" s="2" t="s">
        <v>120</v>
      </c>
      <c r="C8" s="1" t="s">
        <v>121</v>
      </c>
      <c r="E8" s="1" t="s">
        <v>122</v>
      </c>
      <c r="G8" s="9" t="s">
        <v>123</v>
      </c>
      <c r="H8" s="9"/>
      <c r="I8" s="9">
        <v>0</v>
      </c>
      <c r="J8" s="9"/>
      <c r="K8" s="8">
        <v>9502440</v>
      </c>
      <c r="L8" s="9"/>
      <c r="M8" s="8">
        <v>21206627651</v>
      </c>
      <c r="N8" s="9"/>
      <c r="O8" s="8">
        <v>21206059817</v>
      </c>
      <c r="P8" s="9"/>
      <c r="Q8" s="8">
        <v>10070274</v>
      </c>
      <c r="R8" s="9"/>
      <c r="S8" s="11">
        <v>0</v>
      </c>
    </row>
    <row r="9" spans="1:19" ht="18.75" x14ac:dyDescent="0.45">
      <c r="A9" s="2" t="s">
        <v>124</v>
      </c>
      <c r="C9" s="1" t="s">
        <v>125</v>
      </c>
      <c r="E9" s="1" t="s">
        <v>126</v>
      </c>
      <c r="G9" s="9" t="s">
        <v>127</v>
      </c>
      <c r="H9" s="9"/>
      <c r="I9" s="9">
        <v>0</v>
      </c>
      <c r="J9" s="9"/>
      <c r="K9" s="8">
        <v>28473250</v>
      </c>
      <c r="L9" s="9"/>
      <c r="M9" s="8">
        <v>0</v>
      </c>
      <c r="N9" s="9"/>
      <c r="O9" s="8">
        <v>0</v>
      </c>
      <c r="P9" s="9"/>
      <c r="Q9" s="8">
        <v>28473250</v>
      </c>
      <c r="R9" s="9"/>
      <c r="S9" s="11">
        <v>0</v>
      </c>
    </row>
    <row r="10" spans="1:19" ht="18.75" x14ac:dyDescent="0.45">
      <c r="A10" s="2" t="s">
        <v>128</v>
      </c>
      <c r="C10" s="1" t="s">
        <v>129</v>
      </c>
      <c r="E10" s="1" t="s">
        <v>122</v>
      </c>
      <c r="G10" s="9" t="s">
        <v>123</v>
      </c>
      <c r="H10" s="9"/>
      <c r="I10" s="9">
        <v>0</v>
      </c>
      <c r="J10" s="9"/>
      <c r="K10" s="8">
        <v>112893018536</v>
      </c>
      <c r="L10" s="9"/>
      <c r="M10" s="8">
        <v>965912629062</v>
      </c>
      <c r="N10" s="9"/>
      <c r="O10" s="8">
        <v>1061977559775</v>
      </c>
      <c r="P10" s="9"/>
      <c r="Q10" s="8">
        <v>16828087823</v>
      </c>
      <c r="R10" s="9"/>
      <c r="S10" s="11">
        <v>2.7000000000000001E-3</v>
      </c>
    </row>
    <row r="11" spans="1:19" ht="18.75" x14ac:dyDescent="0.45">
      <c r="A11" s="2" t="s">
        <v>130</v>
      </c>
      <c r="C11" s="1" t="s">
        <v>131</v>
      </c>
      <c r="E11" s="1" t="s">
        <v>122</v>
      </c>
      <c r="G11" s="9" t="s">
        <v>123</v>
      </c>
      <c r="H11" s="9"/>
      <c r="I11" s="9">
        <v>0</v>
      </c>
      <c r="J11" s="9"/>
      <c r="K11" s="8">
        <v>10000000</v>
      </c>
      <c r="L11" s="9"/>
      <c r="M11" s="8">
        <v>19362744562</v>
      </c>
      <c r="N11" s="9"/>
      <c r="O11" s="8">
        <v>19371744562</v>
      </c>
      <c r="P11" s="9"/>
      <c r="Q11" s="8">
        <v>1000000</v>
      </c>
      <c r="R11" s="9"/>
      <c r="S11" s="11">
        <v>0</v>
      </c>
    </row>
    <row r="12" spans="1:19" ht="18.75" x14ac:dyDescent="0.45">
      <c r="A12" s="2" t="s">
        <v>132</v>
      </c>
      <c r="C12" s="1" t="s">
        <v>133</v>
      </c>
      <c r="E12" s="1" t="s">
        <v>122</v>
      </c>
      <c r="G12" s="9" t="s">
        <v>123</v>
      </c>
      <c r="H12" s="9"/>
      <c r="I12" s="9">
        <v>0</v>
      </c>
      <c r="J12" s="9"/>
      <c r="K12" s="8">
        <v>1367468</v>
      </c>
      <c r="L12" s="9"/>
      <c r="M12" s="8">
        <v>11209</v>
      </c>
      <c r="N12" s="9"/>
      <c r="O12" s="8">
        <v>0</v>
      </c>
      <c r="P12" s="9"/>
      <c r="Q12" s="8">
        <v>1378677</v>
      </c>
      <c r="R12" s="9"/>
      <c r="S12" s="11">
        <v>0</v>
      </c>
    </row>
    <row r="13" spans="1:19" ht="18.75" x14ac:dyDescent="0.45">
      <c r="A13" s="2" t="s">
        <v>134</v>
      </c>
      <c r="C13" s="1" t="s">
        <v>135</v>
      </c>
      <c r="E13" s="1" t="s">
        <v>122</v>
      </c>
      <c r="G13" s="9" t="s">
        <v>123</v>
      </c>
      <c r="H13" s="9"/>
      <c r="I13" s="9">
        <v>0</v>
      </c>
      <c r="J13" s="9"/>
      <c r="K13" s="8">
        <v>5501969178</v>
      </c>
      <c r="L13" s="9"/>
      <c r="M13" s="8">
        <v>78081</v>
      </c>
      <c r="N13" s="9"/>
      <c r="O13" s="8">
        <v>5500250000</v>
      </c>
      <c r="P13" s="9"/>
      <c r="Q13" s="8">
        <v>1797259</v>
      </c>
      <c r="R13" s="9"/>
      <c r="S13" s="11">
        <v>0</v>
      </c>
    </row>
    <row r="14" spans="1:19" ht="18.75" x14ac:dyDescent="0.45">
      <c r="A14" s="2" t="s">
        <v>136</v>
      </c>
      <c r="C14" s="1" t="s">
        <v>137</v>
      </c>
      <c r="E14" s="1" t="s">
        <v>122</v>
      </c>
      <c r="G14" s="9" t="s">
        <v>123</v>
      </c>
      <c r="H14" s="9"/>
      <c r="I14" s="9">
        <v>0</v>
      </c>
      <c r="J14" s="9"/>
      <c r="K14" s="8">
        <v>580000</v>
      </c>
      <c r="L14" s="9"/>
      <c r="M14" s="8">
        <v>0</v>
      </c>
      <c r="N14" s="9"/>
      <c r="O14" s="8">
        <v>0</v>
      </c>
      <c r="P14" s="9"/>
      <c r="Q14" s="8">
        <v>580000</v>
      </c>
      <c r="R14" s="9"/>
      <c r="S14" s="11">
        <v>0</v>
      </c>
    </row>
    <row r="15" spans="1:19" ht="18.75" x14ac:dyDescent="0.45">
      <c r="A15" s="2" t="s">
        <v>134</v>
      </c>
      <c r="C15" s="1" t="s">
        <v>138</v>
      </c>
      <c r="E15" s="1" t="s">
        <v>139</v>
      </c>
      <c r="G15" s="9" t="s">
        <v>123</v>
      </c>
      <c r="H15" s="9"/>
      <c r="I15" s="9">
        <v>20</v>
      </c>
      <c r="J15" s="9"/>
      <c r="K15" s="8">
        <v>334110000000</v>
      </c>
      <c r="L15" s="9"/>
      <c r="M15" s="8">
        <v>0</v>
      </c>
      <c r="N15" s="9"/>
      <c r="O15" s="8">
        <v>0</v>
      </c>
      <c r="P15" s="9"/>
      <c r="Q15" s="8">
        <v>334110000000</v>
      </c>
      <c r="R15" s="9"/>
      <c r="S15" s="11">
        <v>5.3699999999999998E-2</v>
      </c>
    </row>
    <row r="16" spans="1:19" ht="18.75" x14ac:dyDescent="0.45">
      <c r="A16" s="2" t="s">
        <v>130</v>
      </c>
      <c r="C16" s="1" t="s">
        <v>140</v>
      </c>
      <c r="E16" s="1" t="s">
        <v>139</v>
      </c>
      <c r="G16" s="9" t="s">
        <v>141</v>
      </c>
      <c r="H16" s="9"/>
      <c r="I16" s="9">
        <v>18</v>
      </c>
      <c r="J16" s="9"/>
      <c r="K16" s="8">
        <v>461000000000</v>
      </c>
      <c r="L16" s="9"/>
      <c r="M16" s="8">
        <v>0</v>
      </c>
      <c r="N16" s="9"/>
      <c r="O16" s="8">
        <v>0</v>
      </c>
      <c r="P16" s="9"/>
      <c r="Q16" s="8">
        <v>461000000000</v>
      </c>
      <c r="R16" s="9"/>
      <c r="S16" s="11">
        <v>7.4099999999999999E-2</v>
      </c>
    </row>
    <row r="17" spans="1:19" ht="18.75" x14ac:dyDescent="0.45">
      <c r="A17" s="2" t="s">
        <v>142</v>
      </c>
      <c r="C17" s="1" t="s">
        <v>143</v>
      </c>
      <c r="E17" s="1" t="s">
        <v>139</v>
      </c>
      <c r="G17" s="9" t="s">
        <v>144</v>
      </c>
      <c r="H17" s="9"/>
      <c r="I17" s="9">
        <v>18</v>
      </c>
      <c r="J17" s="9"/>
      <c r="K17" s="8">
        <v>480000000000</v>
      </c>
      <c r="L17" s="9"/>
      <c r="M17" s="8">
        <v>0</v>
      </c>
      <c r="N17" s="9"/>
      <c r="O17" s="8">
        <v>0</v>
      </c>
      <c r="P17" s="9"/>
      <c r="Q17" s="8">
        <v>480000000000</v>
      </c>
      <c r="R17" s="9"/>
      <c r="S17" s="11">
        <v>7.7100000000000002E-2</v>
      </c>
    </row>
    <row r="18" spans="1:19" ht="18.75" x14ac:dyDescent="0.45">
      <c r="A18" s="2" t="s">
        <v>130</v>
      </c>
      <c r="C18" s="1" t="s">
        <v>145</v>
      </c>
      <c r="E18" s="1" t="s">
        <v>139</v>
      </c>
      <c r="G18" s="9" t="s">
        <v>146</v>
      </c>
      <c r="H18" s="9"/>
      <c r="I18" s="9">
        <v>19</v>
      </c>
      <c r="J18" s="9"/>
      <c r="K18" s="8">
        <v>140000000000</v>
      </c>
      <c r="L18" s="9"/>
      <c r="M18" s="8">
        <v>0</v>
      </c>
      <c r="N18" s="9"/>
      <c r="O18" s="8">
        <v>0</v>
      </c>
      <c r="P18" s="9"/>
      <c r="Q18" s="8">
        <v>140000000000</v>
      </c>
      <c r="R18" s="9"/>
      <c r="S18" s="11">
        <v>2.2499999999999999E-2</v>
      </c>
    </row>
    <row r="19" spans="1:19" ht="18.75" x14ac:dyDescent="0.45">
      <c r="A19" s="2" t="s">
        <v>130</v>
      </c>
      <c r="C19" s="1" t="s">
        <v>147</v>
      </c>
      <c r="E19" s="1" t="s">
        <v>139</v>
      </c>
      <c r="G19" s="9" t="s">
        <v>148</v>
      </c>
      <c r="H19" s="9"/>
      <c r="I19" s="9">
        <v>18</v>
      </c>
      <c r="J19" s="9"/>
      <c r="K19" s="8">
        <v>700000000000</v>
      </c>
      <c r="L19" s="9"/>
      <c r="M19" s="8">
        <v>0</v>
      </c>
      <c r="N19" s="9"/>
      <c r="O19" s="8">
        <v>0</v>
      </c>
      <c r="P19" s="9"/>
      <c r="Q19" s="8">
        <v>700000000000</v>
      </c>
      <c r="R19" s="9"/>
      <c r="S19" s="11">
        <v>0.1125</v>
      </c>
    </row>
    <row r="20" spans="1:19" ht="18.75" x14ac:dyDescent="0.45">
      <c r="A20" s="2" t="s">
        <v>149</v>
      </c>
      <c r="C20" s="1" t="s">
        <v>150</v>
      </c>
      <c r="E20" s="1" t="s">
        <v>139</v>
      </c>
      <c r="G20" s="9" t="s">
        <v>151</v>
      </c>
      <c r="H20" s="9"/>
      <c r="I20" s="9">
        <v>20</v>
      </c>
      <c r="J20" s="9"/>
      <c r="K20" s="8">
        <v>0</v>
      </c>
      <c r="L20" s="9"/>
      <c r="M20" s="8">
        <v>680000000000</v>
      </c>
      <c r="N20" s="9"/>
      <c r="O20" s="8">
        <v>0</v>
      </c>
      <c r="P20" s="9"/>
      <c r="Q20" s="8">
        <v>680000000000</v>
      </c>
      <c r="R20" s="9"/>
      <c r="S20" s="11">
        <v>0.10920000000000001</v>
      </c>
    </row>
    <row r="21" spans="1:19" ht="18.75" thickBot="1" x14ac:dyDescent="0.45">
      <c r="K21" s="7">
        <f>SUM(K8:K20)</f>
        <v>2233554910872</v>
      </c>
      <c r="M21" s="7">
        <f>SUM(M8:M20)</f>
        <v>1686482090565</v>
      </c>
      <c r="O21" s="7">
        <f>SUM(O8:O20)</f>
        <v>1108055614154</v>
      </c>
      <c r="Q21" s="7">
        <f>SUM(Q8:Q20)</f>
        <v>2811981387283</v>
      </c>
    </row>
    <row r="22" spans="1:19" ht="18.75" thickTop="1" x14ac:dyDescent="0.4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9"/>
  <sheetViews>
    <sheetView rightToLeft="1" topLeftCell="A4" workbookViewId="0">
      <selection activeCell="S8" sqref="S8:S14"/>
    </sheetView>
  </sheetViews>
  <sheetFormatPr defaultRowHeight="18" x14ac:dyDescent="0.4"/>
  <cols>
    <col min="1" max="1" width="32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7.75" x14ac:dyDescent="0.4">
      <c r="A3" s="17" t="s">
        <v>152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7.75" x14ac:dyDescent="0.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7.75" x14ac:dyDescent="0.4">
      <c r="A6" s="17" t="s">
        <v>153</v>
      </c>
      <c r="B6" s="17" t="s">
        <v>153</v>
      </c>
      <c r="C6" s="17" t="s">
        <v>153</v>
      </c>
      <c r="D6" s="17" t="s">
        <v>153</v>
      </c>
      <c r="E6" s="17" t="s">
        <v>153</v>
      </c>
      <c r="F6" s="17" t="s">
        <v>153</v>
      </c>
      <c r="G6" s="17" t="s">
        <v>153</v>
      </c>
      <c r="I6" s="17" t="s">
        <v>154</v>
      </c>
      <c r="J6" s="17" t="s">
        <v>154</v>
      </c>
      <c r="K6" s="17" t="s">
        <v>154</v>
      </c>
      <c r="L6" s="17" t="s">
        <v>154</v>
      </c>
      <c r="M6" s="17" t="s">
        <v>154</v>
      </c>
      <c r="O6" s="17" t="s">
        <v>155</v>
      </c>
      <c r="P6" s="17" t="s">
        <v>155</v>
      </c>
      <c r="Q6" s="17" t="s">
        <v>155</v>
      </c>
      <c r="R6" s="17" t="s">
        <v>155</v>
      </c>
      <c r="S6" s="17" t="s">
        <v>155</v>
      </c>
    </row>
    <row r="7" spans="1:19" ht="27.75" x14ac:dyDescent="0.4">
      <c r="A7" s="17" t="s">
        <v>156</v>
      </c>
      <c r="C7" s="17" t="s">
        <v>157</v>
      </c>
      <c r="E7" s="17" t="s">
        <v>54</v>
      </c>
      <c r="G7" s="17" t="s">
        <v>55</v>
      </c>
      <c r="I7" s="17" t="s">
        <v>158</v>
      </c>
      <c r="K7" s="17" t="s">
        <v>159</v>
      </c>
      <c r="M7" s="17" t="s">
        <v>160</v>
      </c>
      <c r="O7" s="17" t="s">
        <v>158</v>
      </c>
      <c r="Q7" s="17" t="s">
        <v>159</v>
      </c>
      <c r="S7" s="17" t="s">
        <v>160</v>
      </c>
    </row>
    <row r="8" spans="1:19" ht="18.75" x14ac:dyDescent="0.45">
      <c r="A8" s="2" t="s">
        <v>78</v>
      </c>
      <c r="C8" s="9" t="s">
        <v>234</v>
      </c>
      <c r="D8" s="9"/>
      <c r="E8" s="9" t="s">
        <v>80</v>
      </c>
      <c r="F8" s="9"/>
      <c r="G8" s="8">
        <v>16</v>
      </c>
      <c r="H8" s="9"/>
      <c r="I8" s="8">
        <v>6940375475</v>
      </c>
      <c r="J8" s="9"/>
      <c r="K8" s="12">
        <v>0</v>
      </c>
      <c r="L8" s="12"/>
      <c r="M8" s="12">
        <v>6940375475</v>
      </c>
      <c r="N8" s="12"/>
      <c r="O8" s="12">
        <v>19114051364</v>
      </c>
      <c r="P8" s="9"/>
      <c r="Q8" s="9">
        <v>0</v>
      </c>
      <c r="R8" s="9"/>
      <c r="S8" s="8">
        <v>19114051364</v>
      </c>
    </row>
    <row r="9" spans="1:19" ht="18.75" x14ac:dyDescent="0.45">
      <c r="A9" s="2" t="s">
        <v>86</v>
      </c>
      <c r="C9" s="9" t="s">
        <v>234</v>
      </c>
      <c r="D9" s="9"/>
      <c r="E9" s="9" t="s">
        <v>88</v>
      </c>
      <c r="F9" s="9"/>
      <c r="G9" s="8">
        <v>19</v>
      </c>
      <c r="H9" s="9"/>
      <c r="I9" s="8">
        <v>4910899006</v>
      </c>
      <c r="J9" s="9"/>
      <c r="K9" s="12">
        <v>0</v>
      </c>
      <c r="L9" s="12"/>
      <c r="M9" s="12">
        <v>4910899006</v>
      </c>
      <c r="N9" s="12"/>
      <c r="O9" s="12">
        <v>15697625666</v>
      </c>
      <c r="P9" s="9"/>
      <c r="Q9" s="9">
        <v>0</v>
      </c>
      <c r="R9" s="9"/>
      <c r="S9" s="8">
        <v>15697625666</v>
      </c>
    </row>
    <row r="10" spans="1:19" ht="18.75" x14ac:dyDescent="0.45">
      <c r="A10" s="2" t="s">
        <v>74</v>
      </c>
      <c r="C10" s="9" t="s">
        <v>234</v>
      </c>
      <c r="D10" s="9"/>
      <c r="E10" s="9" t="s">
        <v>76</v>
      </c>
      <c r="F10" s="9"/>
      <c r="G10" s="8">
        <v>17</v>
      </c>
      <c r="H10" s="9"/>
      <c r="I10" s="8">
        <v>1442793559</v>
      </c>
      <c r="J10" s="9"/>
      <c r="K10" s="12">
        <v>0</v>
      </c>
      <c r="L10" s="12"/>
      <c r="M10" s="12">
        <v>1442793559</v>
      </c>
      <c r="N10" s="12"/>
      <c r="O10" s="12">
        <v>4208516746</v>
      </c>
      <c r="P10" s="9"/>
      <c r="Q10" s="9">
        <v>0</v>
      </c>
      <c r="R10" s="9"/>
      <c r="S10" s="8">
        <v>4208516746</v>
      </c>
    </row>
    <row r="11" spans="1:19" ht="18.75" x14ac:dyDescent="0.45">
      <c r="A11" s="2" t="s">
        <v>162</v>
      </c>
      <c r="C11" s="9" t="s">
        <v>234</v>
      </c>
      <c r="D11" s="9"/>
      <c r="E11" s="9" t="s">
        <v>163</v>
      </c>
      <c r="F11" s="9"/>
      <c r="G11" s="8">
        <v>20</v>
      </c>
      <c r="H11" s="9"/>
      <c r="I11" s="8">
        <v>0</v>
      </c>
      <c r="J11" s="9"/>
      <c r="K11" s="12">
        <v>0</v>
      </c>
      <c r="L11" s="12"/>
      <c r="M11" s="12">
        <v>0</v>
      </c>
      <c r="N11" s="12"/>
      <c r="O11" s="12">
        <v>18237259428</v>
      </c>
      <c r="P11" s="9"/>
      <c r="Q11" s="9">
        <v>0</v>
      </c>
      <c r="R11" s="9"/>
      <c r="S11" s="8">
        <v>18237259428</v>
      </c>
    </row>
    <row r="12" spans="1:19" ht="18.75" x14ac:dyDescent="0.45">
      <c r="A12" s="2" t="s">
        <v>57</v>
      </c>
      <c r="C12" s="9" t="s">
        <v>234</v>
      </c>
      <c r="D12" s="9"/>
      <c r="E12" s="9" t="s">
        <v>60</v>
      </c>
      <c r="F12" s="9"/>
      <c r="G12" s="8">
        <v>18</v>
      </c>
      <c r="H12" s="9"/>
      <c r="I12" s="8">
        <v>2252744887</v>
      </c>
      <c r="J12" s="9"/>
      <c r="K12" s="12">
        <v>0</v>
      </c>
      <c r="L12" s="12"/>
      <c r="M12" s="12">
        <v>2252744887</v>
      </c>
      <c r="N12" s="12"/>
      <c r="O12" s="12">
        <v>6815043760</v>
      </c>
      <c r="P12" s="9"/>
      <c r="Q12" s="9">
        <v>0</v>
      </c>
      <c r="R12" s="9"/>
      <c r="S12" s="8">
        <v>6815043760</v>
      </c>
    </row>
    <row r="13" spans="1:19" ht="18.75" x14ac:dyDescent="0.45">
      <c r="A13" s="2" t="s">
        <v>70</v>
      </c>
      <c r="C13" s="9" t="s">
        <v>234</v>
      </c>
      <c r="D13" s="9"/>
      <c r="E13" s="9" t="s">
        <v>72</v>
      </c>
      <c r="F13" s="9"/>
      <c r="G13" s="8">
        <v>17</v>
      </c>
      <c r="H13" s="9"/>
      <c r="I13" s="8">
        <v>14069252083</v>
      </c>
      <c r="J13" s="9"/>
      <c r="K13" s="12">
        <v>0</v>
      </c>
      <c r="L13" s="12"/>
      <c r="M13" s="12">
        <v>14069252083</v>
      </c>
      <c r="N13" s="12"/>
      <c r="O13" s="12">
        <v>44088591127</v>
      </c>
      <c r="P13" s="9"/>
      <c r="Q13" s="9">
        <v>0</v>
      </c>
      <c r="R13" s="9"/>
      <c r="S13" s="8">
        <v>44088591127</v>
      </c>
    </row>
    <row r="14" spans="1:19" ht="18.75" x14ac:dyDescent="0.45">
      <c r="A14" s="2" t="s">
        <v>82</v>
      </c>
      <c r="C14" s="9" t="s">
        <v>234</v>
      </c>
      <c r="D14" s="9"/>
      <c r="E14" s="9" t="s">
        <v>84</v>
      </c>
      <c r="F14" s="9"/>
      <c r="G14" s="8">
        <v>18</v>
      </c>
      <c r="H14" s="9"/>
      <c r="I14" s="8">
        <v>22588174</v>
      </c>
      <c r="J14" s="9"/>
      <c r="K14" s="12">
        <v>0</v>
      </c>
      <c r="L14" s="12"/>
      <c r="M14" s="12">
        <v>22588174</v>
      </c>
      <c r="N14" s="12"/>
      <c r="O14" s="12">
        <v>65794788</v>
      </c>
      <c r="P14" s="9"/>
      <c r="Q14" s="9">
        <v>0</v>
      </c>
      <c r="R14" s="9"/>
      <c r="S14" s="8">
        <v>65794788</v>
      </c>
    </row>
    <row r="15" spans="1:19" ht="18.75" x14ac:dyDescent="0.45">
      <c r="A15" s="2" t="s">
        <v>120</v>
      </c>
      <c r="C15" s="8">
        <v>27</v>
      </c>
      <c r="D15" s="9"/>
      <c r="E15" s="9" t="s">
        <v>234</v>
      </c>
      <c r="F15" s="9"/>
      <c r="G15" s="9">
        <v>0</v>
      </c>
      <c r="H15" s="9"/>
      <c r="I15" s="8">
        <v>70274</v>
      </c>
      <c r="J15" s="9"/>
      <c r="K15" s="12">
        <v>0</v>
      </c>
      <c r="L15" s="12"/>
      <c r="M15" s="12">
        <v>70274</v>
      </c>
      <c r="N15" s="12"/>
      <c r="O15" s="12">
        <v>75156</v>
      </c>
      <c r="P15" s="9"/>
      <c r="Q15" s="8">
        <v>0</v>
      </c>
      <c r="R15" s="9"/>
      <c r="S15" s="8">
        <v>75156</v>
      </c>
    </row>
    <row r="16" spans="1:19" ht="18.75" x14ac:dyDescent="0.45">
      <c r="A16" s="2" t="s">
        <v>128</v>
      </c>
      <c r="C16" s="8">
        <v>30</v>
      </c>
      <c r="D16" s="9"/>
      <c r="E16" s="9" t="s">
        <v>234</v>
      </c>
      <c r="F16" s="9"/>
      <c r="G16" s="9">
        <v>0</v>
      </c>
      <c r="H16" s="9"/>
      <c r="I16" s="8">
        <v>5859201</v>
      </c>
      <c r="J16" s="9"/>
      <c r="K16" s="12">
        <v>0</v>
      </c>
      <c r="L16" s="12"/>
      <c r="M16" s="12">
        <v>5859201</v>
      </c>
      <c r="N16" s="12"/>
      <c r="O16" s="12">
        <v>7735285</v>
      </c>
      <c r="P16" s="9"/>
      <c r="Q16" s="8">
        <v>0</v>
      </c>
      <c r="R16" s="9"/>
      <c r="S16" s="8">
        <v>7735285</v>
      </c>
    </row>
    <row r="17" spans="1:19" ht="18.75" x14ac:dyDescent="0.45">
      <c r="A17" s="2" t="s">
        <v>130</v>
      </c>
      <c r="C17" s="8">
        <v>31</v>
      </c>
      <c r="D17" s="9"/>
      <c r="E17" s="9" t="s">
        <v>234</v>
      </c>
      <c r="F17" s="9"/>
      <c r="G17" s="9">
        <v>0</v>
      </c>
      <c r="H17" s="9"/>
      <c r="I17" s="8">
        <v>4835</v>
      </c>
      <c r="J17" s="9"/>
      <c r="K17" s="12">
        <v>0</v>
      </c>
      <c r="L17" s="12"/>
      <c r="M17" s="12">
        <v>4835</v>
      </c>
      <c r="N17" s="12"/>
      <c r="O17" s="12">
        <v>11631516</v>
      </c>
      <c r="P17" s="9"/>
      <c r="Q17" s="8">
        <v>0</v>
      </c>
      <c r="R17" s="9"/>
      <c r="S17" s="8">
        <v>11631516</v>
      </c>
    </row>
    <row r="18" spans="1:19" ht="18.75" x14ac:dyDescent="0.45">
      <c r="A18" s="2" t="s">
        <v>130</v>
      </c>
      <c r="C18" s="8">
        <v>31</v>
      </c>
      <c r="D18" s="9"/>
      <c r="E18" s="9" t="s">
        <v>234</v>
      </c>
      <c r="F18" s="9"/>
      <c r="G18" s="9">
        <v>20</v>
      </c>
      <c r="H18" s="9"/>
      <c r="I18" s="8">
        <v>0</v>
      </c>
      <c r="J18" s="9"/>
      <c r="K18" s="12">
        <v>2991740</v>
      </c>
      <c r="L18" s="12"/>
      <c r="M18" s="12">
        <v>-2991740</v>
      </c>
      <c r="N18" s="12"/>
      <c r="O18" s="12">
        <v>191780832</v>
      </c>
      <c r="P18" s="9"/>
      <c r="Q18" s="8">
        <v>2991740</v>
      </c>
      <c r="R18" s="9"/>
      <c r="S18" s="8">
        <v>188789092</v>
      </c>
    </row>
    <row r="19" spans="1:19" ht="18.75" x14ac:dyDescent="0.45">
      <c r="A19" s="2" t="s">
        <v>130</v>
      </c>
      <c r="C19" s="8">
        <v>31</v>
      </c>
      <c r="D19" s="9"/>
      <c r="E19" s="9" t="s">
        <v>234</v>
      </c>
      <c r="F19" s="9"/>
      <c r="G19" s="9">
        <v>20</v>
      </c>
      <c r="H19" s="9"/>
      <c r="I19" s="8">
        <v>0</v>
      </c>
      <c r="J19" s="9"/>
      <c r="K19" s="12">
        <v>2991740</v>
      </c>
      <c r="L19" s="12"/>
      <c r="M19" s="12">
        <v>-2991740</v>
      </c>
      <c r="N19" s="12"/>
      <c r="O19" s="12">
        <v>191780832</v>
      </c>
      <c r="P19" s="9"/>
      <c r="Q19" s="8">
        <v>2991740</v>
      </c>
      <c r="R19" s="9"/>
      <c r="S19" s="8">
        <v>188789092</v>
      </c>
    </row>
    <row r="20" spans="1:19" ht="18.75" x14ac:dyDescent="0.45">
      <c r="A20" s="2" t="s">
        <v>132</v>
      </c>
      <c r="C20" s="8">
        <v>30</v>
      </c>
      <c r="D20" s="9"/>
      <c r="E20" s="9" t="s">
        <v>234</v>
      </c>
      <c r="F20" s="9"/>
      <c r="G20" s="9">
        <v>0</v>
      </c>
      <c r="H20" s="9"/>
      <c r="I20" s="8">
        <v>11209</v>
      </c>
      <c r="J20" s="9"/>
      <c r="K20" s="12">
        <v>0</v>
      </c>
      <c r="L20" s="12"/>
      <c r="M20" s="12">
        <v>11209</v>
      </c>
      <c r="N20" s="12"/>
      <c r="O20" s="12">
        <v>30442</v>
      </c>
      <c r="P20" s="9"/>
      <c r="Q20" s="8">
        <v>0</v>
      </c>
      <c r="R20" s="9"/>
      <c r="S20" s="8">
        <v>30442</v>
      </c>
    </row>
    <row r="21" spans="1:19" ht="18.75" x14ac:dyDescent="0.45">
      <c r="A21" s="2" t="s">
        <v>134</v>
      </c>
      <c r="C21" s="8">
        <v>30</v>
      </c>
      <c r="D21" s="9"/>
      <c r="E21" s="9" t="s">
        <v>234</v>
      </c>
      <c r="F21" s="9"/>
      <c r="G21" s="9">
        <v>0</v>
      </c>
      <c r="H21" s="9"/>
      <c r="I21" s="8">
        <v>78081</v>
      </c>
      <c r="J21" s="9"/>
      <c r="K21" s="12">
        <v>0</v>
      </c>
      <c r="L21" s="12"/>
      <c r="M21" s="12">
        <v>78081</v>
      </c>
      <c r="N21" s="12"/>
      <c r="O21" s="12">
        <v>100751</v>
      </c>
      <c r="P21" s="9"/>
      <c r="Q21" s="8">
        <v>0</v>
      </c>
      <c r="R21" s="9"/>
      <c r="S21" s="8">
        <v>100751</v>
      </c>
    </row>
    <row r="22" spans="1:19" ht="18.75" x14ac:dyDescent="0.45">
      <c r="A22" s="2" t="s">
        <v>134</v>
      </c>
      <c r="C22" s="8">
        <v>31</v>
      </c>
      <c r="D22" s="9"/>
      <c r="E22" s="9" t="s">
        <v>234</v>
      </c>
      <c r="F22" s="9"/>
      <c r="G22" s="9">
        <v>20</v>
      </c>
      <c r="H22" s="9"/>
      <c r="I22" s="8">
        <v>5492219160</v>
      </c>
      <c r="J22" s="9"/>
      <c r="K22" s="12">
        <v>81048788</v>
      </c>
      <c r="L22" s="12"/>
      <c r="M22" s="12">
        <v>5411170372</v>
      </c>
      <c r="N22" s="12"/>
      <c r="O22" s="12">
        <v>18317753376</v>
      </c>
      <c r="P22" s="9"/>
      <c r="Q22" s="8">
        <v>81048788</v>
      </c>
      <c r="R22" s="9"/>
      <c r="S22" s="8">
        <v>18236704588</v>
      </c>
    </row>
    <row r="23" spans="1:19" ht="18.75" x14ac:dyDescent="0.45">
      <c r="A23" s="2" t="s">
        <v>130</v>
      </c>
      <c r="C23" s="8">
        <v>14</v>
      </c>
      <c r="D23" s="9"/>
      <c r="E23" s="9" t="s">
        <v>234</v>
      </c>
      <c r="F23" s="9"/>
      <c r="G23" s="9">
        <v>18</v>
      </c>
      <c r="H23" s="9"/>
      <c r="I23" s="8">
        <v>6820273973</v>
      </c>
      <c r="J23" s="9"/>
      <c r="K23" s="12">
        <v>0</v>
      </c>
      <c r="L23" s="12"/>
      <c r="M23" s="12">
        <v>6820273973</v>
      </c>
      <c r="N23" s="12"/>
      <c r="O23" s="12">
        <v>20460821919</v>
      </c>
      <c r="P23" s="9"/>
      <c r="Q23" s="8">
        <v>26428284</v>
      </c>
      <c r="R23" s="9"/>
      <c r="S23" s="8">
        <v>20434393635</v>
      </c>
    </row>
    <row r="24" spans="1:19" ht="18.75" x14ac:dyDescent="0.45">
      <c r="A24" s="2" t="s">
        <v>142</v>
      </c>
      <c r="C24" s="8">
        <v>5</v>
      </c>
      <c r="D24" s="9"/>
      <c r="E24" s="9" t="s">
        <v>234</v>
      </c>
      <c r="F24" s="9"/>
      <c r="G24" s="9">
        <v>18</v>
      </c>
      <c r="H24" s="9"/>
      <c r="I24" s="8">
        <v>7101369840</v>
      </c>
      <c r="J24" s="9"/>
      <c r="K24" s="12">
        <v>530153</v>
      </c>
      <c r="L24" s="12"/>
      <c r="M24" s="12">
        <v>7100839687</v>
      </c>
      <c r="N24" s="12"/>
      <c r="O24" s="12">
        <v>23010410890</v>
      </c>
      <c r="P24" s="9"/>
      <c r="Q24" s="8">
        <v>1563832</v>
      </c>
      <c r="R24" s="9"/>
      <c r="S24" s="8">
        <v>23008847058</v>
      </c>
    </row>
    <row r="25" spans="1:19" ht="18.75" x14ac:dyDescent="0.45">
      <c r="A25" s="2" t="s">
        <v>130</v>
      </c>
      <c r="C25" s="8">
        <v>6</v>
      </c>
      <c r="D25" s="9"/>
      <c r="E25" s="9" t="s">
        <v>234</v>
      </c>
      <c r="F25" s="9"/>
      <c r="G25" s="9">
        <v>19</v>
      </c>
      <c r="H25" s="9"/>
      <c r="I25" s="8">
        <v>2186301360</v>
      </c>
      <c r="J25" s="9"/>
      <c r="K25" s="12">
        <v>0</v>
      </c>
      <c r="L25" s="12"/>
      <c r="M25" s="12">
        <v>2186301360</v>
      </c>
      <c r="N25" s="12"/>
      <c r="O25" s="12">
        <v>6121643808</v>
      </c>
      <c r="P25" s="9"/>
      <c r="Q25" s="8">
        <v>5430917</v>
      </c>
      <c r="R25" s="9"/>
      <c r="S25" s="8">
        <v>6116212891</v>
      </c>
    </row>
    <row r="26" spans="1:19" ht="18.75" x14ac:dyDescent="0.45">
      <c r="A26" s="2" t="s">
        <v>130</v>
      </c>
      <c r="C26" s="8">
        <v>19</v>
      </c>
      <c r="D26" s="9"/>
      <c r="E26" s="9" t="s">
        <v>234</v>
      </c>
      <c r="F26" s="9"/>
      <c r="G26" s="9">
        <v>18</v>
      </c>
      <c r="H26" s="9"/>
      <c r="I26" s="8">
        <v>10356164370</v>
      </c>
      <c r="J26" s="9"/>
      <c r="K26" s="12">
        <v>0</v>
      </c>
      <c r="L26" s="12"/>
      <c r="M26" s="12">
        <v>10356164370</v>
      </c>
      <c r="N26" s="12"/>
      <c r="O26" s="12">
        <v>14153424639</v>
      </c>
      <c r="P26" s="9"/>
      <c r="Q26" s="8">
        <v>35154107</v>
      </c>
      <c r="R26" s="9"/>
      <c r="S26" s="8">
        <v>14118270532</v>
      </c>
    </row>
    <row r="27" spans="1:19" ht="18.75" x14ac:dyDescent="0.45">
      <c r="A27" s="2" t="s">
        <v>149</v>
      </c>
      <c r="C27" s="8">
        <v>28</v>
      </c>
      <c r="D27" s="9"/>
      <c r="E27" s="9" t="s">
        <v>234</v>
      </c>
      <c r="F27" s="9"/>
      <c r="G27" s="9">
        <v>20</v>
      </c>
      <c r="H27" s="9"/>
      <c r="I27" s="8">
        <v>745205478</v>
      </c>
      <c r="J27" s="9"/>
      <c r="K27" s="12">
        <v>11230222</v>
      </c>
      <c r="L27" s="12"/>
      <c r="M27" s="12">
        <v>733975256</v>
      </c>
      <c r="N27" s="12"/>
      <c r="O27" s="12">
        <v>745205478</v>
      </c>
      <c r="P27" s="9"/>
      <c r="Q27" s="8">
        <v>11230222</v>
      </c>
      <c r="R27" s="9"/>
      <c r="S27" s="8">
        <v>733975256</v>
      </c>
    </row>
    <row r="28" spans="1:19" ht="18.75" thickBot="1" x14ac:dyDescent="0.45">
      <c r="I28" s="10">
        <f>SUM(I8:I27)</f>
        <v>62346210965</v>
      </c>
      <c r="J28" s="9"/>
      <c r="K28" s="13">
        <f>SUM(K15:K27)</f>
        <v>98792643</v>
      </c>
      <c r="L28" s="12"/>
      <c r="M28" s="13">
        <f>SUM(M8:M27)</f>
        <v>62247418322</v>
      </c>
      <c r="N28" s="12"/>
      <c r="O28" s="13">
        <f>SUM(O8:O27)</f>
        <v>191439277803</v>
      </c>
      <c r="P28" s="9"/>
      <c r="Q28" s="10">
        <f>SUM(Q15:Q27)</f>
        <v>166839630</v>
      </c>
      <c r="R28" s="9"/>
      <c r="S28" s="10">
        <f>SUM(S8:S27)</f>
        <v>191272438173</v>
      </c>
    </row>
    <row r="29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ignoredErrors>
    <ignoredError sqref="Q2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rightToLeft="1" topLeftCell="F1" workbookViewId="0">
      <selection activeCell="I8" sqref="I8:S9"/>
    </sheetView>
  </sheetViews>
  <sheetFormatPr defaultRowHeight="18" x14ac:dyDescent="0.4"/>
  <cols>
    <col min="1" max="1" width="22.710937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7.75" x14ac:dyDescent="0.4">
      <c r="A3" s="17" t="s">
        <v>152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7.75" x14ac:dyDescent="0.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7.75" x14ac:dyDescent="0.4">
      <c r="A6" s="17" t="s">
        <v>3</v>
      </c>
      <c r="C6" s="17" t="s">
        <v>164</v>
      </c>
      <c r="D6" s="17" t="s">
        <v>164</v>
      </c>
      <c r="E6" s="17" t="s">
        <v>164</v>
      </c>
      <c r="F6" s="17" t="s">
        <v>164</v>
      </c>
      <c r="G6" s="17" t="s">
        <v>164</v>
      </c>
      <c r="I6" s="17" t="s">
        <v>154</v>
      </c>
      <c r="J6" s="17" t="s">
        <v>154</v>
      </c>
      <c r="K6" s="17" t="s">
        <v>154</v>
      </c>
      <c r="L6" s="17" t="s">
        <v>154</v>
      </c>
      <c r="M6" s="17" t="s">
        <v>154</v>
      </c>
      <c r="O6" s="17" t="s">
        <v>155</v>
      </c>
      <c r="P6" s="17" t="s">
        <v>155</v>
      </c>
      <c r="Q6" s="17" t="s">
        <v>155</v>
      </c>
      <c r="R6" s="17" t="s">
        <v>155</v>
      </c>
      <c r="S6" s="17" t="s">
        <v>155</v>
      </c>
    </row>
    <row r="7" spans="1:19" ht="27.75" x14ac:dyDescent="0.4">
      <c r="A7" s="17" t="s">
        <v>3</v>
      </c>
      <c r="C7" s="17" t="s">
        <v>165</v>
      </c>
      <c r="E7" s="17" t="s">
        <v>166</v>
      </c>
      <c r="G7" s="17" t="s">
        <v>167</v>
      </c>
      <c r="I7" s="17" t="s">
        <v>168</v>
      </c>
      <c r="K7" s="17" t="s">
        <v>159</v>
      </c>
      <c r="M7" s="17" t="s">
        <v>169</v>
      </c>
      <c r="O7" s="17" t="s">
        <v>168</v>
      </c>
      <c r="Q7" s="17" t="s">
        <v>159</v>
      </c>
      <c r="S7" s="17" t="s">
        <v>169</v>
      </c>
    </row>
    <row r="8" spans="1:19" ht="18.75" x14ac:dyDescent="0.45">
      <c r="A8" s="2" t="s">
        <v>38</v>
      </c>
      <c r="C8" s="1" t="s">
        <v>170</v>
      </c>
      <c r="E8" s="3">
        <v>1500000</v>
      </c>
      <c r="G8" s="3">
        <v>800</v>
      </c>
      <c r="I8" s="8">
        <v>1200000000</v>
      </c>
      <c r="J8" s="9"/>
      <c r="K8" s="8">
        <v>25737265</v>
      </c>
      <c r="L8" s="9"/>
      <c r="M8" s="8">
        <v>1174262735</v>
      </c>
      <c r="N8" s="9"/>
      <c r="O8" s="8">
        <v>1200000000</v>
      </c>
      <c r="P8" s="9"/>
      <c r="Q8" s="8">
        <v>25737265</v>
      </c>
      <c r="R8" s="9"/>
      <c r="S8" s="8">
        <v>1174262735</v>
      </c>
    </row>
    <row r="9" spans="1:19" ht="18.75" thickBot="1" x14ac:dyDescent="0.45">
      <c r="I9" s="10">
        <f>SUM(I8)</f>
        <v>1200000000</v>
      </c>
      <c r="J9" s="9"/>
      <c r="K9" s="10">
        <f>SUM(K8)</f>
        <v>25737265</v>
      </c>
      <c r="L9" s="9"/>
      <c r="M9" s="10">
        <f>SUM(M8)</f>
        <v>1174262735</v>
      </c>
      <c r="N9" s="9"/>
      <c r="O9" s="10">
        <f>SUM(O8)</f>
        <v>1200000000</v>
      </c>
      <c r="P9" s="9"/>
      <c r="Q9" s="10">
        <f>SUM(Q8)</f>
        <v>25737265</v>
      </c>
      <c r="R9" s="9"/>
      <c r="S9" s="10">
        <f>SUM(S8)</f>
        <v>1174262735</v>
      </c>
    </row>
    <row r="10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7"/>
  <sheetViews>
    <sheetView rightToLeft="1" tabSelected="1" view="pageBreakPreview" topLeftCell="A26" zoomScale="96" zoomScaleNormal="100" zoomScaleSheetLayoutView="96" workbookViewId="0">
      <selection activeCell="Q39" sqref="Q39"/>
    </sheetView>
  </sheetViews>
  <sheetFormatPr defaultRowHeight="18" x14ac:dyDescent="0.4"/>
  <cols>
    <col min="1" max="1" width="32.8554687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8.42578125" style="1" customWidth="1"/>
    <col min="10" max="10" width="1" style="1" customWidth="1"/>
    <col min="11" max="11" width="9.140625" style="1" bestFit="1" customWidth="1"/>
    <col min="12" max="12" width="1" style="1" customWidth="1"/>
    <col min="13" max="13" width="16.140625" style="22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21.42578125" style="1" customWidth="1"/>
    <col min="18" max="18" width="1" style="1" customWidth="1"/>
    <col min="19" max="19" width="13.28515625" style="1" bestFit="1" customWidth="1"/>
    <col min="20" max="16384" width="9.140625" style="1"/>
  </cols>
  <sheetData>
    <row r="2" spans="1:17" ht="27.75" x14ac:dyDescent="0.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7.75" x14ac:dyDescent="0.4">
      <c r="A3" s="17" t="s">
        <v>152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7.75" x14ac:dyDescent="0.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7.75" x14ac:dyDescent="0.4">
      <c r="A6" s="17" t="s">
        <v>3</v>
      </c>
      <c r="C6" s="17" t="s">
        <v>154</v>
      </c>
      <c r="D6" s="17" t="s">
        <v>154</v>
      </c>
      <c r="E6" s="17" t="s">
        <v>154</v>
      </c>
      <c r="F6" s="17" t="s">
        <v>154</v>
      </c>
      <c r="G6" s="17" t="s">
        <v>154</v>
      </c>
      <c r="H6" s="17" t="s">
        <v>154</v>
      </c>
      <c r="I6" s="17" t="s">
        <v>154</v>
      </c>
      <c r="K6" s="17" t="s">
        <v>155</v>
      </c>
      <c r="L6" s="17" t="s">
        <v>155</v>
      </c>
      <c r="M6" s="17" t="s">
        <v>155</v>
      </c>
      <c r="N6" s="17" t="s">
        <v>155</v>
      </c>
      <c r="O6" s="17" t="s">
        <v>155</v>
      </c>
      <c r="P6" s="17" t="s">
        <v>155</v>
      </c>
      <c r="Q6" s="17" t="s">
        <v>155</v>
      </c>
    </row>
    <row r="7" spans="1:17" ht="79.5" customHeight="1" x14ac:dyDescent="0.4">
      <c r="A7" s="17" t="s">
        <v>3</v>
      </c>
      <c r="C7" s="17" t="s">
        <v>7</v>
      </c>
      <c r="E7" s="17" t="s">
        <v>171</v>
      </c>
      <c r="G7" s="17" t="s">
        <v>172</v>
      </c>
      <c r="I7" s="18" t="s">
        <v>233</v>
      </c>
      <c r="K7" s="17" t="s">
        <v>7</v>
      </c>
      <c r="M7" s="19" t="s">
        <v>171</v>
      </c>
      <c r="O7" s="17" t="s">
        <v>172</v>
      </c>
      <c r="Q7" s="18" t="s">
        <v>233</v>
      </c>
    </row>
    <row r="8" spans="1:17" ht="18.75" x14ac:dyDescent="0.45">
      <c r="A8" s="2" t="s">
        <v>31</v>
      </c>
      <c r="C8" s="8">
        <v>30434</v>
      </c>
      <c r="D8" s="9"/>
      <c r="E8" s="8">
        <v>922713989</v>
      </c>
      <c r="F8" s="9"/>
      <c r="G8" s="8">
        <v>963154363</v>
      </c>
      <c r="H8" s="9"/>
      <c r="I8" s="12">
        <v>-40440373</v>
      </c>
      <c r="J8" s="12"/>
      <c r="K8" s="12">
        <v>30434</v>
      </c>
      <c r="L8" s="12"/>
      <c r="M8" s="20">
        <v>922713989</v>
      </c>
      <c r="N8" s="12"/>
      <c r="O8" s="12">
        <v>1103079989</v>
      </c>
      <c r="P8" s="12"/>
      <c r="Q8" s="12">
        <v>-180365999</v>
      </c>
    </row>
    <row r="9" spans="1:17" ht="18.75" x14ac:dyDescent="0.45">
      <c r="A9" s="2" t="s">
        <v>29</v>
      </c>
      <c r="C9" s="8">
        <v>2929830</v>
      </c>
      <c r="D9" s="9"/>
      <c r="E9" s="8">
        <v>33026587780</v>
      </c>
      <c r="F9" s="9"/>
      <c r="G9" s="8">
        <v>31220901323</v>
      </c>
      <c r="H9" s="9"/>
      <c r="I9" s="12">
        <v>1805686457</v>
      </c>
      <c r="J9" s="12"/>
      <c r="K9" s="12">
        <v>2929830</v>
      </c>
      <c r="L9" s="12"/>
      <c r="M9" s="20">
        <v>33026587780</v>
      </c>
      <c r="N9" s="12"/>
      <c r="O9" s="12">
        <v>36375844918</v>
      </c>
      <c r="P9" s="12"/>
      <c r="Q9" s="12">
        <v>-3349257137</v>
      </c>
    </row>
    <row r="10" spans="1:17" ht="18.75" x14ac:dyDescent="0.45">
      <c r="A10" s="2" t="s">
        <v>43</v>
      </c>
      <c r="C10" s="8">
        <v>160000</v>
      </c>
      <c r="D10" s="9"/>
      <c r="E10" s="8">
        <v>2258481600</v>
      </c>
      <c r="F10" s="9"/>
      <c r="G10" s="8">
        <v>2778720000</v>
      </c>
      <c r="H10" s="9"/>
      <c r="I10" s="12">
        <v>-520238400</v>
      </c>
      <c r="J10" s="12"/>
      <c r="K10" s="12">
        <v>160000</v>
      </c>
      <c r="L10" s="12"/>
      <c r="M10" s="20">
        <v>2258481600</v>
      </c>
      <c r="N10" s="12"/>
      <c r="O10" s="12">
        <v>2778720000</v>
      </c>
      <c r="P10" s="12"/>
      <c r="Q10" s="12">
        <v>-520238400</v>
      </c>
    </row>
    <row r="11" spans="1:17" ht="18.75" x14ac:dyDescent="0.45">
      <c r="A11" s="2" t="s">
        <v>39</v>
      </c>
      <c r="C11" s="8">
        <v>1500000</v>
      </c>
      <c r="D11" s="9"/>
      <c r="E11" s="8">
        <v>15850127250</v>
      </c>
      <c r="F11" s="9"/>
      <c r="G11" s="8">
        <v>15949541402</v>
      </c>
      <c r="H11" s="9"/>
      <c r="I11" s="12">
        <v>-99414152</v>
      </c>
      <c r="J11" s="12"/>
      <c r="K11" s="12">
        <v>1500000</v>
      </c>
      <c r="L11" s="12"/>
      <c r="M11" s="20">
        <v>15850127250</v>
      </c>
      <c r="N11" s="12"/>
      <c r="O11" s="12">
        <v>16036977101</v>
      </c>
      <c r="P11" s="12"/>
      <c r="Q11" s="12">
        <v>-186849851</v>
      </c>
    </row>
    <row r="12" spans="1:17" ht="18.75" x14ac:dyDescent="0.45">
      <c r="A12" s="2" t="s">
        <v>22</v>
      </c>
      <c r="C12" s="8">
        <v>200000</v>
      </c>
      <c r="D12" s="9"/>
      <c r="E12" s="8">
        <v>6858945000</v>
      </c>
      <c r="F12" s="9"/>
      <c r="G12" s="8">
        <v>6575277046</v>
      </c>
      <c r="H12" s="9"/>
      <c r="I12" s="12">
        <v>283667954</v>
      </c>
      <c r="J12" s="12"/>
      <c r="K12" s="12">
        <v>200000</v>
      </c>
      <c r="L12" s="12"/>
      <c r="M12" s="20">
        <v>6858945000</v>
      </c>
      <c r="N12" s="12"/>
      <c r="O12" s="12">
        <v>6674709970</v>
      </c>
      <c r="P12" s="12"/>
      <c r="Q12" s="12">
        <v>184235030</v>
      </c>
    </row>
    <row r="13" spans="1:17" ht="18.75" x14ac:dyDescent="0.45">
      <c r="A13" s="2" t="s">
        <v>40</v>
      </c>
      <c r="C13" s="8">
        <v>639000</v>
      </c>
      <c r="D13" s="9"/>
      <c r="E13" s="8">
        <v>10906348801</v>
      </c>
      <c r="F13" s="9"/>
      <c r="G13" s="8">
        <v>10844153299</v>
      </c>
      <c r="H13" s="9"/>
      <c r="I13" s="12">
        <v>62195502</v>
      </c>
      <c r="J13" s="12"/>
      <c r="K13" s="12">
        <v>639000</v>
      </c>
      <c r="L13" s="12"/>
      <c r="M13" s="20">
        <v>10906348801</v>
      </c>
      <c r="N13" s="12"/>
      <c r="O13" s="12">
        <v>11056564595</v>
      </c>
      <c r="P13" s="12"/>
      <c r="Q13" s="12">
        <v>-150215793</v>
      </c>
    </row>
    <row r="14" spans="1:17" ht="18.75" x14ac:dyDescent="0.45">
      <c r="A14" s="2" t="s">
        <v>20</v>
      </c>
      <c r="C14" s="8">
        <v>72000</v>
      </c>
      <c r="D14" s="9"/>
      <c r="E14" s="8">
        <v>2711847924</v>
      </c>
      <c r="F14" s="9"/>
      <c r="G14" s="8">
        <v>2710807931</v>
      </c>
      <c r="H14" s="9"/>
      <c r="I14" s="12">
        <v>1039993</v>
      </c>
      <c r="J14" s="12"/>
      <c r="K14" s="12">
        <v>72000</v>
      </c>
      <c r="L14" s="12"/>
      <c r="M14" s="20">
        <v>2711847924</v>
      </c>
      <c r="N14" s="12"/>
      <c r="O14" s="12">
        <v>2642052064</v>
      </c>
      <c r="P14" s="12"/>
      <c r="Q14" s="12">
        <v>69795860</v>
      </c>
    </row>
    <row r="15" spans="1:17" ht="18.75" x14ac:dyDescent="0.45">
      <c r="A15" s="2" t="s">
        <v>33</v>
      </c>
      <c r="C15" s="8">
        <v>500000</v>
      </c>
      <c r="D15" s="9"/>
      <c r="E15" s="8">
        <v>10884847500</v>
      </c>
      <c r="F15" s="9"/>
      <c r="G15" s="8">
        <v>10833830859</v>
      </c>
      <c r="H15" s="9"/>
      <c r="I15" s="12">
        <v>51016641</v>
      </c>
      <c r="J15" s="12"/>
      <c r="K15" s="12">
        <v>500000</v>
      </c>
      <c r="L15" s="12"/>
      <c r="M15" s="20">
        <v>10884847500</v>
      </c>
      <c r="N15" s="12"/>
      <c r="O15" s="12">
        <v>10883134931</v>
      </c>
      <c r="P15" s="12"/>
      <c r="Q15" s="12">
        <v>1712569</v>
      </c>
    </row>
    <row r="16" spans="1:17" ht="18.75" x14ac:dyDescent="0.45">
      <c r="A16" s="2" t="s">
        <v>26</v>
      </c>
      <c r="C16" s="8">
        <v>2300000</v>
      </c>
      <c r="D16" s="9"/>
      <c r="E16" s="8">
        <v>17833257000</v>
      </c>
      <c r="F16" s="9"/>
      <c r="G16" s="8">
        <v>17781026168</v>
      </c>
      <c r="H16" s="9"/>
      <c r="I16" s="12">
        <v>52230832</v>
      </c>
      <c r="J16" s="12"/>
      <c r="K16" s="12">
        <v>2300000</v>
      </c>
      <c r="L16" s="12"/>
      <c r="M16" s="20">
        <v>17833257000</v>
      </c>
      <c r="N16" s="12"/>
      <c r="O16" s="12">
        <v>17759638357</v>
      </c>
      <c r="P16" s="12"/>
      <c r="Q16" s="12">
        <v>73618643</v>
      </c>
    </row>
    <row r="17" spans="1:17" ht="18.75" x14ac:dyDescent="0.45">
      <c r="A17" s="2" t="s">
        <v>23</v>
      </c>
      <c r="C17" s="8">
        <v>500000</v>
      </c>
      <c r="D17" s="9"/>
      <c r="E17" s="8">
        <v>33971658750</v>
      </c>
      <c r="F17" s="9"/>
      <c r="G17" s="8">
        <v>33355057670</v>
      </c>
      <c r="H17" s="9"/>
      <c r="I17" s="12">
        <v>616601080</v>
      </c>
      <c r="J17" s="12"/>
      <c r="K17" s="12">
        <v>500000</v>
      </c>
      <c r="L17" s="12"/>
      <c r="M17" s="20">
        <v>33971658750</v>
      </c>
      <c r="N17" s="12"/>
      <c r="O17" s="12">
        <v>33862750322</v>
      </c>
      <c r="P17" s="12"/>
      <c r="Q17" s="12">
        <v>108908428</v>
      </c>
    </row>
    <row r="18" spans="1:17" ht="18.75" x14ac:dyDescent="0.45">
      <c r="A18" s="2" t="s">
        <v>25</v>
      </c>
      <c r="C18" s="8">
        <v>400000</v>
      </c>
      <c r="D18" s="9"/>
      <c r="E18" s="8">
        <v>36581040000</v>
      </c>
      <c r="F18" s="9"/>
      <c r="G18" s="8">
        <v>35721445207</v>
      </c>
      <c r="H18" s="9"/>
      <c r="I18" s="12">
        <v>859594793</v>
      </c>
      <c r="J18" s="12"/>
      <c r="K18" s="12">
        <v>400000</v>
      </c>
      <c r="L18" s="12"/>
      <c r="M18" s="20">
        <v>36581040000</v>
      </c>
      <c r="N18" s="12"/>
      <c r="O18" s="12">
        <v>35881370596</v>
      </c>
      <c r="P18" s="12"/>
      <c r="Q18" s="12">
        <v>699669404</v>
      </c>
    </row>
    <row r="19" spans="1:17" ht="18.75" x14ac:dyDescent="0.45">
      <c r="A19" s="2" t="s">
        <v>34</v>
      </c>
      <c r="C19" s="8">
        <v>1294</v>
      </c>
      <c r="D19" s="9"/>
      <c r="E19" s="8">
        <v>85190409</v>
      </c>
      <c r="F19" s="9"/>
      <c r="G19" s="8">
        <v>86785368</v>
      </c>
      <c r="H19" s="9"/>
      <c r="I19" s="12">
        <v>-1594958</v>
      </c>
      <c r="J19" s="12"/>
      <c r="K19" s="12">
        <v>1294</v>
      </c>
      <c r="L19" s="12"/>
      <c r="M19" s="20">
        <v>85190409</v>
      </c>
      <c r="N19" s="12"/>
      <c r="O19" s="12">
        <v>86040816</v>
      </c>
      <c r="P19" s="12"/>
      <c r="Q19" s="12">
        <v>-850406</v>
      </c>
    </row>
    <row r="20" spans="1:17" ht="18.75" x14ac:dyDescent="0.45">
      <c r="A20" s="2" t="s">
        <v>37</v>
      </c>
      <c r="C20" s="8">
        <v>1389403</v>
      </c>
      <c r="D20" s="9"/>
      <c r="E20" s="8">
        <v>17043218883</v>
      </c>
      <c r="F20" s="9"/>
      <c r="G20" s="8">
        <v>17180165660</v>
      </c>
      <c r="H20" s="9"/>
      <c r="I20" s="12">
        <v>-136946776</v>
      </c>
      <c r="J20" s="12"/>
      <c r="K20" s="12">
        <v>1389403</v>
      </c>
      <c r="L20" s="12"/>
      <c r="M20" s="20">
        <v>17043218883</v>
      </c>
      <c r="N20" s="12"/>
      <c r="O20" s="12">
        <v>17113593748</v>
      </c>
      <c r="P20" s="12"/>
      <c r="Q20" s="12">
        <v>-70374864</v>
      </c>
    </row>
    <row r="21" spans="1:17" ht="18.75" x14ac:dyDescent="0.45">
      <c r="A21" s="2" t="s">
        <v>27</v>
      </c>
      <c r="C21" s="8">
        <v>600000</v>
      </c>
      <c r="D21" s="9"/>
      <c r="E21" s="8">
        <v>7431517800</v>
      </c>
      <c r="F21" s="9"/>
      <c r="G21" s="8">
        <v>7397808888</v>
      </c>
      <c r="H21" s="9"/>
      <c r="I21" s="12">
        <v>33708912</v>
      </c>
      <c r="J21" s="12"/>
      <c r="K21" s="12">
        <v>600000</v>
      </c>
      <c r="L21" s="12"/>
      <c r="M21" s="20">
        <v>7431517800</v>
      </c>
      <c r="N21" s="12"/>
      <c r="O21" s="12">
        <v>7477216619</v>
      </c>
      <c r="P21" s="12"/>
      <c r="Q21" s="12">
        <v>-45698819</v>
      </c>
    </row>
    <row r="22" spans="1:17" ht="18.75" x14ac:dyDescent="0.45">
      <c r="A22" s="2" t="s">
        <v>36</v>
      </c>
      <c r="C22" s="8">
        <v>1071084</v>
      </c>
      <c r="D22" s="9"/>
      <c r="E22" s="8">
        <v>23253289336</v>
      </c>
      <c r="F22" s="9"/>
      <c r="G22" s="8">
        <v>23487101789</v>
      </c>
      <c r="H22" s="9"/>
      <c r="I22" s="12">
        <v>-233812452</v>
      </c>
      <c r="J22" s="12"/>
      <c r="K22" s="12">
        <v>1071084</v>
      </c>
      <c r="L22" s="12"/>
      <c r="M22" s="20">
        <v>23253289336</v>
      </c>
      <c r="N22" s="12"/>
      <c r="O22" s="12">
        <v>23686703251</v>
      </c>
      <c r="P22" s="12"/>
      <c r="Q22" s="12">
        <v>-433413914</v>
      </c>
    </row>
    <row r="23" spans="1:17" ht="18.75" x14ac:dyDescent="0.45">
      <c r="A23" s="2" t="s">
        <v>38</v>
      </c>
      <c r="C23" s="8">
        <v>1500000</v>
      </c>
      <c r="D23" s="9"/>
      <c r="E23" s="8">
        <v>17520131250</v>
      </c>
      <c r="F23" s="9"/>
      <c r="G23" s="8">
        <v>18729393215</v>
      </c>
      <c r="H23" s="9"/>
      <c r="I23" s="12">
        <v>-1209261965</v>
      </c>
      <c r="J23" s="12"/>
      <c r="K23" s="12">
        <v>1500000</v>
      </c>
      <c r="L23" s="12"/>
      <c r="M23" s="20">
        <v>17520131250</v>
      </c>
      <c r="N23" s="12"/>
      <c r="O23" s="12">
        <v>18753726087</v>
      </c>
      <c r="P23" s="12"/>
      <c r="Q23" s="12">
        <v>-1233594837</v>
      </c>
    </row>
    <row r="24" spans="1:17" ht="18.75" x14ac:dyDescent="0.45">
      <c r="A24" s="2" t="s">
        <v>35</v>
      </c>
      <c r="C24" s="8">
        <v>1700000</v>
      </c>
      <c r="D24" s="9"/>
      <c r="E24" s="8">
        <v>15344155800</v>
      </c>
      <c r="F24" s="9"/>
      <c r="G24" s="12">
        <v>15231113114</v>
      </c>
      <c r="H24" s="9"/>
      <c r="I24" s="12">
        <v>113042686</v>
      </c>
      <c r="J24" s="12"/>
      <c r="K24" s="12">
        <v>1700000</v>
      </c>
      <c r="L24" s="12"/>
      <c r="M24" s="20">
        <v>15344155800</v>
      </c>
      <c r="N24" s="12"/>
      <c r="O24" s="12">
        <v>15342567710</v>
      </c>
      <c r="P24" s="12"/>
      <c r="Q24" s="12">
        <v>1588090</v>
      </c>
    </row>
    <row r="25" spans="1:17" ht="18.75" x14ac:dyDescent="0.45">
      <c r="A25" s="2" t="s">
        <v>15</v>
      </c>
      <c r="C25" s="8">
        <v>400000</v>
      </c>
      <c r="D25" s="9"/>
      <c r="E25" s="8">
        <v>6043824000</v>
      </c>
      <c r="F25" s="9"/>
      <c r="G25" s="12">
        <v>5492049266</v>
      </c>
      <c r="H25" s="9"/>
      <c r="I25" s="12">
        <v>551774734</v>
      </c>
      <c r="J25" s="12"/>
      <c r="K25" s="12">
        <v>400000</v>
      </c>
      <c r="L25" s="12"/>
      <c r="M25" s="20">
        <v>6043824000</v>
      </c>
      <c r="N25" s="12"/>
      <c r="O25" s="12">
        <v>5592632296</v>
      </c>
      <c r="P25" s="12"/>
      <c r="Q25" s="12">
        <v>451191704</v>
      </c>
    </row>
    <row r="26" spans="1:17" ht="18.75" x14ac:dyDescent="0.45">
      <c r="A26" s="2" t="s">
        <v>17</v>
      </c>
      <c r="C26" s="8">
        <v>4800000</v>
      </c>
      <c r="D26" s="9"/>
      <c r="E26" s="8">
        <v>20660335200</v>
      </c>
      <c r="F26" s="9"/>
      <c r="G26" s="12">
        <v>20509359886</v>
      </c>
      <c r="H26" s="9"/>
      <c r="I26" s="12">
        <v>150975314</v>
      </c>
      <c r="J26" s="12"/>
      <c r="K26" s="12">
        <v>4800000</v>
      </c>
      <c r="L26" s="12"/>
      <c r="M26" s="20">
        <v>20660335200</v>
      </c>
      <c r="N26" s="12"/>
      <c r="O26" s="12">
        <v>20573049932</v>
      </c>
      <c r="P26" s="12"/>
      <c r="Q26" s="12">
        <v>87285268</v>
      </c>
    </row>
    <row r="27" spans="1:17" ht="18.75" x14ac:dyDescent="0.45">
      <c r="A27" s="2" t="s">
        <v>18</v>
      </c>
      <c r="C27" s="8">
        <v>0</v>
      </c>
      <c r="D27" s="9"/>
      <c r="E27" s="8">
        <v>0</v>
      </c>
      <c r="F27" s="9"/>
      <c r="G27" s="12">
        <v>-30792187</v>
      </c>
      <c r="H27" s="9"/>
      <c r="I27" s="12">
        <v>30792187</v>
      </c>
      <c r="J27" s="12"/>
      <c r="K27" s="12">
        <v>0</v>
      </c>
      <c r="L27" s="12"/>
      <c r="M27" s="20">
        <v>0</v>
      </c>
      <c r="N27" s="12"/>
      <c r="O27" s="12">
        <v>0</v>
      </c>
      <c r="P27" s="12"/>
      <c r="Q27" s="12">
        <v>0</v>
      </c>
    </row>
    <row r="28" spans="1:17" ht="18.75" x14ac:dyDescent="0.45">
      <c r="A28" s="2" t="s">
        <v>24</v>
      </c>
      <c r="C28" s="8">
        <v>0</v>
      </c>
      <c r="D28" s="9"/>
      <c r="E28" s="8">
        <v>0</v>
      </c>
      <c r="F28" s="9"/>
      <c r="G28" s="12">
        <v>-142868076</v>
      </c>
      <c r="H28" s="9"/>
      <c r="I28" s="12">
        <v>142868076</v>
      </c>
      <c r="J28" s="12"/>
      <c r="K28" s="12">
        <v>0</v>
      </c>
      <c r="L28" s="12"/>
      <c r="M28" s="20">
        <v>0</v>
      </c>
      <c r="N28" s="12"/>
      <c r="O28" s="12">
        <v>0</v>
      </c>
      <c r="P28" s="12"/>
      <c r="Q28" s="12">
        <v>0</v>
      </c>
    </row>
    <row r="29" spans="1:17" ht="18.75" x14ac:dyDescent="0.45">
      <c r="A29" s="2" t="s">
        <v>42</v>
      </c>
      <c r="C29" s="8">
        <v>0</v>
      </c>
      <c r="D29" s="9"/>
      <c r="E29" s="8">
        <v>0</v>
      </c>
      <c r="F29" s="9"/>
      <c r="G29" s="12">
        <v>-142293444</v>
      </c>
      <c r="H29" s="9"/>
      <c r="I29" s="12">
        <v>142293444</v>
      </c>
      <c r="J29" s="12"/>
      <c r="K29" s="12">
        <v>0</v>
      </c>
      <c r="L29" s="12"/>
      <c r="M29" s="20">
        <v>0</v>
      </c>
      <c r="N29" s="12"/>
      <c r="O29" s="12">
        <v>0</v>
      </c>
      <c r="P29" s="12"/>
      <c r="Q29" s="12">
        <v>0</v>
      </c>
    </row>
    <row r="30" spans="1:17" ht="18.75" x14ac:dyDescent="0.45">
      <c r="A30" s="2" t="s">
        <v>41</v>
      </c>
      <c r="C30" s="8">
        <v>0</v>
      </c>
      <c r="D30" s="9"/>
      <c r="E30" s="8">
        <v>0</v>
      </c>
      <c r="F30" s="9"/>
      <c r="G30" s="12">
        <v>164693367</v>
      </c>
      <c r="H30" s="9"/>
      <c r="I30" s="12">
        <v>-164693367</v>
      </c>
      <c r="J30" s="12"/>
      <c r="K30" s="12">
        <v>0</v>
      </c>
      <c r="L30" s="12"/>
      <c r="M30" s="20">
        <v>0</v>
      </c>
      <c r="N30" s="12"/>
      <c r="O30" s="12">
        <v>0</v>
      </c>
      <c r="P30" s="12"/>
      <c r="Q30" s="12">
        <v>0</v>
      </c>
    </row>
    <row r="31" spans="1:17" ht="18.75" x14ac:dyDescent="0.45">
      <c r="A31" s="2" t="s">
        <v>74</v>
      </c>
      <c r="C31" s="8">
        <v>101200</v>
      </c>
      <c r="D31" s="9"/>
      <c r="E31" s="8">
        <v>101586384130</v>
      </c>
      <c r="F31" s="9"/>
      <c r="G31" s="12">
        <v>96122574625</v>
      </c>
      <c r="H31" s="9"/>
      <c r="I31" s="12">
        <v>5463809505</v>
      </c>
      <c r="J31" s="12"/>
      <c r="K31" s="12">
        <v>101200</v>
      </c>
      <c r="L31" s="12"/>
      <c r="M31" s="20">
        <v>101586384130</v>
      </c>
      <c r="N31" s="12"/>
      <c r="O31" s="12">
        <v>97876558657</v>
      </c>
      <c r="P31" s="12"/>
      <c r="Q31" s="12">
        <v>3709825473</v>
      </c>
    </row>
    <row r="32" spans="1:17" ht="18.75" x14ac:dyDescent="0.45">
      <c r="A32" s="2" t="s">
        <v>62</v>
      </c>
      <c r="C32" s="8">
        <v>478772</v>
      </c>
      <c r="D32" s="9"/>
      <c r="E32" s="8">
        <v>289125874435</v>
      </c>
      <c r="F32" s="9"/>
      <c r="G32" s="12">
        <v>282918225396</v>
      </c>
      <c r="H32" s="9"/>
      <c r="I32" s="12">
        <v>6207649039</v>
      </c>
      <c r="J32" s="12"/>
      <c r="K32" s="12">
        <v>478772</v>
      </c>
      <c r="L32" s="12"/>
      <c r="M32" s="20">
        <v>289125874435</v>
      </c>
      <c r="N32" s="12"/>
      <c r="O32" s="12">
        <v>282096365615</v>
      </c>
      <c r="P32" s="12"/>
      <c r="Q32" s="12">
        <v>7029508820</v>
      </c>
    </row>
    <row r="33" spans="1:19" ht="18.75" x14ac:dyDescent="0.45">
      <c r="A33" s="2" t="s">
        <v>66</v>
      </c>
      <c r="C33" s="8">
        <v>65410</v>
      </c>
      <c r="D33" s="9"/>
      <c r="E33" s="8">
        <v>38519507073</v>
      </c>
      <c r="F33" s="9"/>
      <c r="G33" s="12">
        <v>37930923773</v>
      </c>
      <c r="H33" s="9"/>
      <c r="I33" s="12">
        <v>588583300</v>
      </c>
      <c r="J33" s="12"/>
      <c r="K33" s="12">
        <v>65410</v>
      </c>
      <c r="L33" s="12"/>
      <c r="M33" s="20">
        <v>38519507073</v>
      </c>
      <c r="N33" s="12"/>
      <c r="O33" s="12">
        <v>37572149559</v>
      </c>
      <c r="P33" s="12"/>
      <c r="Q33" s="12">
        <v>947357514</v>
      </c>
    </row>
    <row r="34" spans="1:19" ht="18.75" x14ac:dyDescent="0.45">
      <c r="A34" s="2" t="s">
        <v>70</v>
      </c>
      <c r="C34" s="8">
        <v>1063000</v>
      </c>
      <c r="D34" s="9"/>
      <c r="E34" s="8">
        <v>1004547421772</v>
      </c>
      <c r="F34" s="9"/>
      <c r="G34" s="8">
        <v>999928461111</v>
      </c>
      <c r="H34" s="9"/>
      <c r="I34" s="12">
        <v>4618960661</v>
      </c>
      <c r="J34" s="12"/>
      <c r="K34" s="12">
        <v>1063000</v>
      </c>
      <c r="L34" s="12"/>
      <c r="M34" s="20">
        <v>1004547421772</v>
      </c>
      <c r="N34" s="12"/>
      <c r="O34" s="12">
        <v>957843416408</v>
      </c>
      <c r="P34" s="12"/>
      <c r="Q34" s="12">
        <v>46704005364</v>
      </c>
    </row>
    <row r="35" spans="1:19" ht="18.75" x14ac:dyDescent="0.45">
      <c r="A35" s="2" t="s">
        <v>98</v>
      </c>
      <c r="C35" s="8">
        <v>90000</v>
      </c>
      <c r="D35" s="9"/>
      <c r="E35" s="8">
        <v>63168548625</v>
      </c>
      <c r="F35" s="9"/>
      <c r="G35" s="8">
        <v>62471320847</v>
      </c>
      <c r="H35" s="9"/>
      <c r="I35" s="12">
        <v>697227778</v>
      </c>
      <c r="J35" s="12"/>
      <c r="K35" s="12">
        <v>90000</v>
      </c>
      <c r="L35" s="12"/>
      <c r="M35" s="20">
        <v>63168548625</v>
      </c>
      <c r="N35" s="12"/>
      <c r="O35" s="12">
        <v>62471320847</v>
      </c>
      <c r="P35" s="12"/>
      <c r="Q35" s="12">
        <v>697227778</v>
      </c>
    </row>
    <row r="36" spans="1:19" ht="18.75" x14ac:dyDescent="0.45">
      <c r="A36" s="2" t="s">
        <v>94</v>
      </c>
      <c r="C36" s="8">
        <v>85270</v>
      </c>
      <c r="D36" s="9"/>
      <c r="E36" s="8">
        <v>52414494150</v>
      </c>
      <c r="F36" s="9"/>
      <c r="G36" s="8">
        <v>51431599271</v>
      </c>
      <c r="H36" s="9"/>
      <c r="I36" s="12">
        <v>982894879</v>
      </c>
      <c r="J36" s="12"/>
      <c r="K36" s="12">
        <v>85270</v>
      </c>
      <c r="L36" s="12"/>
      <c r="M36" s="20">
        <v>52414494150</v>
      </c>
      <c r="N36" s="12"/>
      <c r="O36" s="12">
        <v>51431599271</v>
      </c>
      <c r="P36" s="12"/>
      <c r="Q36" s="12">
        <v>982894879</v>
      </c>
    </row>
    <row r="37" spans="1:19" ht="18.75" x14ac:dyDescent="0.45">
      <c r="A37" s="2" t="s">
        <v>90</v>
      </c>
      <c r="C37" s="8">
        <v>1839750</v>
      </c>
      <c r="D37" s="9"/>
      <c r="E37" s="8">
        <v>515924124315</v>
      </c>
      <c r="F37" s="9"/>
      <c r="G37" s="8">
        <v>508753294478</v>
      </c>
      <c r="H37" s="9"/>
      <c r="I37" s="12">
        <v>7170829837</v>
      </c>
      <c r="J37" s="12"/>
      <c r="K37" s="12">
        <v>1839750</v>
      </c>
      <c r="L37" s="12"/>
      <c r="M37" s="20">
        <v>515924124315</v>
      </c>
      <c r="N37" s="12"/>
      <c r="O37" s="12">
        <v>499999896000</v>
      </c>
      <c r="P37" s="12"/>
      <c r="Q37" s="12">
        <v>15924228315</v>
      </c>
      <c r="S37" s="14"/>
    </row>
    <row r="38" spans="1:19" ht="18.75" x14ac:dyDescent="0.45">
      <c r="A38" s="2" t="s">
        <v>78</v>
      </c>
      <c r="C38" s="8">
        <v>0</v>
      </c>
      <c r="D38" s="9"/>
      <c r="E38" s="8">
        <v>0</v>
      </c>
      <c r="F38" s="9"/>
      <c r="G38" s="8">
        <v>0</v>
      </c>
      <c r="H38" s="9"/>
      <c r="I38" s="12">
        <v>0</v>
      </c>
      <c r="J38" s="12"/>
      <c r="K38" s="12">
        <v>539000</v>
      </c>
      <c r="L38" s="12"/>
      <c r="M38" s="20">
        <f>515101146992-1287</f>
        <v>515101145705</v>
      </c>
      <c r="N38" s="12"/>
      <c r="O38" s="12">
        <v>500111207000</v>
      </c>
      <c r="P38" s="12"/>
      <c r="Q38" s="12">
        <f>M38-O38+1281</f>
        <v>14989939986</v>
      </c>
      <c r="S38" s="14"/>
    </row>
    <row r="39" spans="1:19" ht="18.75" thickBot="1" x14ac:dyDescent="0.45">
      <c r="C39" s="9"/>
      <c r="D39" s="9"/>
      <c r="E39" s="10">
        <f>SUM(E8:E38)</f>
        <v>2344473872772</v>
      </c>
      <c r="F39" s="9"/>
      <c r="G39" s="10">
        <f>SUM(G8:G38)</f>
        <v>2316252831615</v>
      </c>
      <c r="H39" s="9"/>
      <c r="I39" s="13">
        <f>SUM(I8:I38)</f>
        <v>28221041161</v>
      </c>
      <c r="J39" s="12"/>
      <c r="K39" s="12"/>
      <c r="L39" s="12"/>
      <c r="M39" s="21">
        <f>SUM(M8:M38)</f>
        <v>2859575018477</v>
      </c>
      <c r="N39" s="12"/>
      <c r="O39" s="13">
        <f>SUM(O8:O38)</f>
        <v>2773082886659</v>
      </c>
      <c r="P39" s="12"/>
      <c r="Q39" s="13">
        <f>SUM(Q8:Q38)</f>
        <v>86492133105</v>
      </c>
    </row>
    <row r="40" spans="1:19" ht="18.75" thickTop="1" x14ac:dyDescent="0.4"/>
    <row r="44" spans="1:19" x14ac:dyDescent="0.4">
      <c r="M44" s="23"/>
    </row>
    <row r="46" spans="1:19" x14ac:dyDescent="0.4">
      <c r="Q46" s="14"/>
    </row>
    <row r="47" spans="1:19" x14ac:dyDescent="0.4">
      <c r="M47" s="2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Samira Moghimi asl</cp:lastModifiedBy>
  <cp:lastPrinted>2021-03-30T09:25:51Z</cp:lastPrinted>
  <dcterms:created xsi:type="dcterms:W3CDTF">2021-03-28T08:42:00Z</dcterms:created>
  <dcterms:modified xsi:type="dcterms:W3CDTF">2021-03-30T09:27:01Z</dcterms:modified>
</cp:coreProperties>
</file>