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صندوق.فرزانه\نگین\نگین\گزارش پرتفوی ماهانه\99\تیر\"/>
    </mc:Choice>
  </mc:AlternateContent>
  <xr:revisionPtr revIDLastSave="0" documentId="13_ncr:1_{52CB9671-C3A9-4543-8E0C-1496BD2F006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اوراق مشارکت" sheetId="3" r:id="rId2"/>
    <sheet name="تعدیل قیمت" sheetId="4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definedNames>
    <definedName name="_xlnm.Print_Area" localSheetId="6">'درآمد ناشی از تغییر قیمت اوراق'!$A$1:$Q$26</definedName>
    <definedName name="_xlnm.Print_Area" localSheetId="7">'درآمد ناشی از فروش'!$A$1:$Q$35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2" i="8" l="1"/>
  <c r="S8" i="11"/>
  <c r="S9" i="11"/>
  <c r="S10" i="11"/>
  <c r="S11" i="11"/>
  <c r="S12" i="11"/>
  <c r="S13" i="11"/>
  <c r="S14" i="11"/>
  <c r="S15" i="11"/>
  <c r="S16" i="11"/>
  <c r="S17" i="11"/>
  <c r="S18" i="11"/>
  <c r="S19" i="11"/>
  <c r="S44" i="11" s="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M44" i="11"/>
  <c r="O44" i="11"/>
  <c r="Q44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31" i="11"/>
  <c r="I9" i="11"/>
  <c r="I10" i="11"/>
  <c r="I11" i="11"/>
  <c r="I12" i="11"/>
  <c r="I13" i="11"/>
  <c r="I14" i="11"/>
  <c r="I15" i="11"/>
  <c r="I16" i="11"/>
  <c r="I17" i="11"/>
  <c r="I18" i="11"/>
  <c r="I8" i="11"/>
  <c r="H23" i="13" l="1"/>
  <c r="E23" i="13"/>
  <c r="Q14" i="12"/>
  <c r="O14" i="12"/>
  <c r="M14" i="12"/>
  <c r="K14" i="12"/>
  <c r="I14" i="12"/>
  <c r="C8" i="15" s="1"/>
  <c r="G14" i="12"/>
  <c r="E14" i="12"/>
  <c r="C14" i="12"/>
  <c r="G44" i="11"/>
  <c r="E44" i="11"/>
  <c r="C44" i="11"/>
  <c r="I44" i="11" s="1"/>
  <c r="C7" i="15" s="1"/>
  <c r="M12" i="10"/>
  <c r="Q10" i="10"/>
  <c r="Q11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9" i="10"/>
  <c r="Q30" i="10"/>
  <c r="Q31" i="10"/>
  <c r="Q32" i="10"/>
  <c r="Q9" i="10"/>
  <c r="C33" i="10" l="1"/>
  <c r="E33" i="10"/>
  <c r="G33" i="10"/>
  <c r="I33" i="10"/>
  <c r="K33" i="10"/>
  <c r="O33" i="10"/>
  <c r="G15" i="9"/>
  <c r="G16" i="9"/>
  <c r="G17" i="9"/>
  <c r="G18" i="9"/>
  <c r="G19" i="9"/>
  <c r="G20" i="9"/>
  <c r="G14" i="9"/>
  <c r="E9" i="9"/>
  <c r="I25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8" i="9"/>
  <c r="Q25" i="9"/>
  <c r="O25" i="9" l="1"/>
  <c r="M25" i="9"/>
  <c r="K25" i="9"/>
  <c r="C25" i="9"/>
  <c r="S10" i="8"/>
  <c r="S12" i="8"/>
  <c r="O12" i="8"/>
  <c r="M12" i="8"/>
  <c r="K12" i="8"/>
  <c r="I12" i="8"/>
  <c r="S27" i="7"/>
  <c r="Q27" i="7"/>
  <c r="O27" i="7"/>
  <c r="M27" i="7"/>
  <c r="C9" i="15" s="1"/>
  <c r="C10" i="15" s="1"/>
  <c r="K27" i="7"/>
  <c r="I27" i="7"/>
  <c r="Q24" i="6"/>
  <c r="O24" i="6"/>
  <c r="M24" i="6"/>
  <c r="K24" i="6"/>
  <c r="AI13" i="3"/>
  <c r="AG13" i="3"/>
  <c r="AE13" i="3"/>
  <c r="AC13" i="3"/>
  <c r="AA13" i="3"/>
  <c r="Y13" i="3"/>
  <c r="W13" i="3"/>
  <c r="U13" i="3"/>
  <c r="S13" i="3"/>
  <c r="Q13" i="3"/>
  <c r="O13" i="3"/>
  <c r="W22" i="1"/>
  <c r="U22" i="1"/>
  <c r="S22" i="1"/>
  <c r="Q22" i="1"/>
  <c r="O22" i="1"/>
  <c r="M22" i="1"/>
  <c r="K22" i="1"/>
  <c r="I22" i="1"/>
  <c r="G22" i="1"/>
  <c r="E22" i="1"/>
  <c r="C22" i="1"/>
  <c r="E25" i="9"/>
  <c r="G8" i="9"/>
  <c r="G25" i="9"/>
  <c r="Q33" i="10"/>
  <c r="M8" i="10"/>
  <c r="M33" i="10" s="1"/>
</calcChain>
</file>

<file path=xl/sharedStrings.xml><?xml version="1.0" encoding="utf-8"?>
<sst xmlns="http://schemas.openxmlformats.org/spreadsheetml/2006/main" count="767" uniqueCount="221">
  <si>
    <t>صندوق سرمايه گذاري با درآمد ثابت نگين سامان</t>
  </si>
  <si>
    <t>صورت وضعیت پورتفوی</t>
  </si>
  <si>
    <t>برای ماه منتهی به 1399/04/31</t>
  </si>
  <si>
    <t>نام شرکت</t>
  </si>
  <si>
    <t>1399/03/31</t>
  </si>
  <si>
    <t>تغییرات طی دوره</t>
  </si>
  <si>
    <t>1399/04/31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</si>
  <si>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</si>
  <si>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</si>
  <si>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</si>
  <si>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</si>
  <si>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</si>
  <si>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</si>
  <si>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</si>
  <si>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</si>
  <si>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 پاسارگاد</t>
  </si>
  <si>
    <t>0.00%</t>
  </si>
  <si>
    <t>بانک ملت</t>
  </si>
  <si>
    <t>پست بانک ایران</t>
  </si>
  <si>
    <t>پليمر آريا ساسول</t>
  </si>
  <si>
    <t>0.01%</t>
  </si>
  <si>
    <t>تولید برق عسلویه  مپنا</t>
  </si>
  <si>
    <t>0.51%</t>
  </si>
  <si>
    <t>سرمایه‌گذاری صنایع پتروشیمی‌</t>
  </si>
  <si>
    <t>0.78%</t>
  </si>
  <si>
    <t>سرمایه‌گذاری‌توکافولاد(هلدینگ</t>
  </si>
  <si>
    <t>3.61%</t>
  </si>
  <si>
    <t>سهامی ذوب آهن  اصفهان</t>
  </si>
  <si>
    <t>عمران و توسعه شاهد</t>
  </si>
  <si>
    <t>0.55%</t>
  </si>
  <si>
    <t>فولاد مبارکه اصفهان</t>
  </si>
  <si>
    <t>گروه مپنا (سهامی عام)</t>
  </si>
  <si>
    <t>4.42%</t>
  </si>
  <si>
    <t>کشتیرانی جمهوری اسلامی ایران</t>
  </si>
  <si>
    <t>ح . کشتیرانی ج. ا. ا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</si>
  <si>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</si>
  <si>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</si>
  <si>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</si>
  <si>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</si>
  <si>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</si>
  <si>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</si>
  <si>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</si>
  <si>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</si>
  <si>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</si>
  <si>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دومينو14040208</t>
  </si>
  <si>
    <t>بله</t>
  </si>
  <si>
    <t>1399/02/08</t>
  </si>
  <si>
    <t>1404/02/07</t>
  </si>
  <si>
    <t>2.49%</t>
  </si>
  <si>
    <t>مرابحه دولت تعاون-كاردان991118</t>
  </si>
  <si>
    <t>1395/11/18</t>
  </si>
  <si>
    <t>1399/11/18</t>
  </si>
  <si>
    <t>10.35%</t>
  </si>
  <si>
    <t>مرابحه گندم2-واجدشرايط خاص1400</t>
  </si>
  <si>
    <t>1396/08/20</t>
  </si>
  <si>
    <t>1400/08/20</t>
  </si>
  <si>
    <t>1.50%</t>
  </si>
  <si>
    <t>منفعت صبا اروند کاردان14001113</t>
  </si>
  <si>
    <t>1397/11/13</t>
  </si>
  <si>
    <t>1400/11/13</t>
  </si>
  <si>
    <t>5.24%</t>
  </si>
  <si>
    <t>قیمت پایانی</t>
  </si>
  <si>
    <t>مبلغ پس از تعدیل</t>
  </si>
  <si>
    <t>درصد تعدیل</t>
  </si>
  <si>
    <t>ارزش ناشی از تعدیل قیمت</t>
  </si>
  <si>
    <t>مرابحه دولت تعاون-کاردان991118</t>
  </si>
  <si>
    <t>-10.00%</t>
  </si>
  <si>
    <t>مرابحه گندم2-واجدشرایط خاص1400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</si>
  <si>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</si>
  <si>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</si>
  <si>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</si>
  <si>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</si>
  <si>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</si>
  <si>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</si>
  <si>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</si>
  <si>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</si>
  <si>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</si>
  <si>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</si>
  <si>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</si>
  <si>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</si>
  <si>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</si>
  <si>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826-40-13470000-1</t>
  </si>
  <si>
    <t>حساب جاری</t>
  </si>
  <si>
    <t>1396/02/04</t>
  </si>
  <si>
    <t>بانک ملی جهان کودک</t>
  </si>
  <si>
    <t>0111343018008</t>
  </si>
  <si>
    <t>1396/05/15</t>
  </si>
  <si>
    <t>بانک تجارت مطهري-مهرداد</t>
  </si>
  <si>
    <t>279928474</t>
  </si>
  <si>
    <t>12.63%</t>
  </si>
  <si>
    <t>6300221805</t>
  </si>
  <si>
    <t>سپرده بلند مدت</t>
  </si>
  <si>
    <t>0.79%</t>
  </si>
  <si>
    <t>بانک سامان ملاصدرا</t>
  </si>
  <si>
    <t>829-810-13470000-1</t>
  </si>
  <si>
    <t>4.28%</t>
  </si>
  <si>
    <t>6300221813</t>
  </si>
  <si>
    <t>0.35%</t>
  </si>
  <si>
    <t>6300221821</t>
  </si>
  <si>
    <t>0.71%</t>
  </si>
  <si>
    <t>829-111-13470000-1</t>
  </si>
  <si>
    <t>1.24%</t>
  </si>
  <si>
    <t>869-111-13470000-1</t>
  </si>
  <si>
    <t>بانک ملی مستقل حافظ</t>
  </si>
  <si>
    <t>0226057940000</t>
  </si>
  <si>
    <t>0418013120000</t>
  </si>
  <si>
    <t>15.00%</t>
  </si>
  <si>
    <t>بانک گردشگری آپادانا</t>
  </si>
  <si>
    <t>120-9967-722176-1</t>
  </si>
  <si>
    <t>0.52%</t>
  </si>
  <si>
    <t>بانک رفاه شيخ بهايي</t>
  </si>
  <si>
    <t>287155067</t>
  </si>
  <si>
    <t>287187937</t>
  </si>
  <si>
    <t>120.1197.722176.2</t>
  </si>
  <si>
    <t>15.45%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</si>
  <si>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</si>
  <si>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</si>
  <si>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</si>
  <si>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</si>
  <si>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</si>
  <si>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</si>
  <si>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</si>
  <si>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</si>
  <si>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</si>
  <si>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</si>
  <si>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</si>
  <si>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</si>
  <si>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</si>
  <si>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</si>
  <si>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</si>
  <si>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</si>
  <si>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1399/03/22</t>
  </si>
  <si>
    <t>1399/04/14</t>
  </si>
  <si>
    <t>1399/04/09</t>
  </si>
  <si>
    <t>بهای فروش</t>
  </si>
  <si>
    <t>ارزش دفتری</t>
  </si>
  <si>
    <t>سود و زیان ناشی از تغییر قیمت</t>
  </si>
  <si>
    <t>سود و زیان ناشی از فروش</t>
  </si>
  <si>
    <t>بانک‌اقتصادنوین‌</t>
  </si>
  <si>
    <t>به پرداخت ملت</t>
  </si>
  <si>
    <t>توسعه‌معادن‌وفلزات‌</t>
  </si>
  <si>
    <t>نفت ایرانول</t>
  </si>
  <si>
    <t>گروه‌بهمن‌</t>
  </si>
  <si>
    <t>بانک تجارت</t>
  </si>
  <si>
    <t>بانک سینا</t>
  </si>
  <si>
    <t>ایران‌ارقام‌</t>
  </si>
  <si>
    <t>فرآورده‌های‌نسوزآذر</t>
  </si>
  <si>
    <t>فولاد  خوزستان</t>
  </si>
  <si>
    <t>سرمایه گذاری خوارزمی</t>
  </si>
  <si>
    <t>گروه پتروشیمی س. ایرانیان</t>
  </si>
  <si>
    <t>درآمد سود سهام</t>
  </si>
  <si>
    <t>درآمد تغییر ارزش</t>
  </si>
  <si>
    <t>درآمد فروش</t>
  </si>
  <si>
    <t>درصد از کل درآمدها</t>
  </si>
  <si>
    <t>104.31%</t>
  </si>
  <si>
    <t>12.94%</t>
  </si>
  <si>
    <t>14.89%</t>
  </si>
  <si>
    <t>1.77%</t>
  </si>
  <si>
    <t>11.68%</t>
  </si>
  <si>
    <t>2.90%</t>
  </si>
  <si>
    <t>6.38%</t>
  </si>
  <si>
    <t>1.78%</t>
  </si>
  <si>
    <t>19.99%</t>
  </si>
  <si>
    <t>6.25%</t>
  </si>
  <si>
    <t>25.53%</t>
  </si>
  <si>
    <t>3.04%</t>
  </si>
  <si>
    <t>12.72%</t>
  </si>
  <si>
    <t>1.51%</t>
  </si>
  <si>
    <t>37.28%</t>
  </si>
  <si>
    <t>5.75%</t>
  </si>
  <si>
    <t>50.96%</t>
  </si>
  <si>
    <t>7.85%</t>
  </si>
  <si>
    <t>37.04%</t>
  </si>
  <si>
    <t>5.93%</t>
  </si>
  <si>
    <t>11.34%</t>
  </si>
  <si>
    <t>1.41%</t>
  </si>
  <si>
    <t>2.00%</t>
  </si>
  <si>
    <t>0.29%</t>
  </si>
  <si>
    <t>0.44%</t>
  </si>
  <si>
    <t>0.10%</t>
  </si>
  <si>
    <t>2.17%</t>
  </si>
  <si>
    <t>0.65%</t>
  </si>
  <si>
    <t>1.91%</t>
  </si>
  <si>
    <t>2.11%</t>
  </si>
  <si>
    <t>0.61%</t>
  </si>
  <si>
    <t>-0.51%</t>
  </si>
  <si>
    <t>3.53%</t>
  </si>
  <si>
    <t>0.69%</t>
  </si>
  <si>
    <t>20.48%</t>
  </si>
  <si>
    <t>16.87%</t>
  </si>
  <si>
    <t>-15.30%</t>
  </si>
  <si>
    <t>4.47%</t>
  </si>
  <si>
    <t>0.06%</t>
  </si>
  <si>
    <t>0.02%</t>
  </si>
  <si>
    <t>19.06%</t>
  </si>
  <si>
    <t>15.83%</t>
  </si>
  <si>
    <t>-0.10%</t>
  </si>
  <si>
    <t>3.07%</t>
  </si>
  <si>
    <t>0.17%</t>
  </si>
  <si>
    <t>1.53%</t>
  </si>
  <si>
    <t>-1.22%</t>
  </si>
  <si>
    <t>-0.14%</t>
  </si>
  <si>
    <t>3.09%</t>
  </si>
  <si>
    <t>-28.17%</t>
  </si>
  <si>
    <t>-10.01%</t>
  </si>
  <si>
    <t>-1.61%</t>
  </si>
  <si>
    <t>-14.07%</t>
  </si>
  <si>
    <t>-5.98%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</si>
  <si>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</si>
  <si>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</si>
  <si>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</si>
  <si>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</si>
  <si>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</si>
  <si>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120-1197-722176-1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</si>
  <si>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</si>
  <si>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</si>
  <si>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</si>
  <si>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</si>
  <si>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</si>
  <si>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</si>
  <si>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فولاد خوزستان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</si>
</sst>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\ ;\(#,##0\);\-\ ;"/>
  </numFmts>
  <fonts count="5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1" fillId="0" borderId="0" xfId="0" applyFont="1" applyFill="1"/>
    <xf numFmtId="0" fontId="3" fillId="0" borderId="0" xfId="0" applyFont="1" applyFill="1"/>
    <xf numFmtId="3" fontId="1" fillId="0" borderId="0" xfId="0" applyNumberFormat="1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1" fillId="0" borderId="2" xfId="0" applyNumberFormat="1" applyFont="1" applyBorder="1"/>
    <xf numFmtId="3" fontId="1" fillId="0" borderId="2" xfId="0" applyNumberFormat="1" applyFont="1" applyBorder="1" applyAlignment="1">
      <alignment horizontal="center"/>
    </xf>
    <xf numFmtId="165" fontId="1" fillId="0" borderId="0" xfId="0" applyNumberFormat="1" applyFont="1"/>
    <xf numFmtId="165" fontId="1" fillId="0" borderId="2" xfId="0" applyNumberFormat="1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3"/>
  <sheetViews>
    <sheetView rightToLeft="1" tabSelected="1" zoomScale="70" zoomScaleNormal="70" workbookViewId="0">
      <selection activeCell="AE12" sqref="AE12"/>
    </sheetView>
  </sheetViews>
  <sheetFormatPr defaultRowHeight="18.75" x14ac:dyDescent="0.45"/>
  <cols>
    <col min="1" max="1" width="27.140625" style="1" bestFit="1" customWidth="1"/>
    <col min="2" max="2" width="1" style="1" customWidth="1"/>
    <col min="3" max="3" width="11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8.285156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0.855468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30" x14ac:dyDescent="0.4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6" spans="1:25" ht="30" x14ac:dyDescent="0.45">
      <c r="A6" s="17" t="s">
        <v>3</v>
      </c>
      <c r="C6" s="16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5" ht="30" x14ac:dyDescent="0.45">
      <c r="A7" s="17" t="s">
        <v>3</v>
      </c>
      <c r="C7" s="17" t="s">
        <v>7</v>
      </c>
      <c r="E7" s="17" t="s">
        <v>8</v>
      </c>
      <c r="G7" s="17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25" ht="30" x14ac:dyDescent="0.45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</row>
    <row r="9" spans="1:25" ht="21" x14ac:dyDescent="0.55000000000000004">
      <c r="A9" s="2" t="s">
        <v>15</v>
      </c>
      <c r="C9" s="24">
        <v>12000000</v>
      </c>
      <c r="D9" s="24"/>
      <c r="E9" s="24">
        <v>34657070112</v>
      </c>
      <c r="F9" s="24"/>
      <c r="G9" s="24">
        <v>146534284500</v>
      </c>
      <c r="H9" s="24"/>
      <c r="I9" s="24">
        <v>0</v>
      </c>
      <c r="J9" s="24"/>
      <c r="K9" s="24">
        <v>0</v>
      </c>
      <c r="L9" s="24"/>
      <c r="M9" s="24">
        <v>-12000000</v>
      </c>
      <c r="N9" s="24"/>
      <c r="O9" s="24">
        <v>169803782819</v>
      </c>
      <c r="P9" s="24"/>
      <c r="Q9" s="24">
        <v>0</v>
      </c>
      <c r="R9" s="24"/>
      <c r="S9" s="24">
        <v>0</v>
      </c>
      <c r="T9" s="24"/>
      <c r="U9" s="24">
        <v>0</v>
      </c>
      <c r="V9" s="24"/>
      <c r="W9" s="24">
        <v>0</v>
      </c>
      <c r="Y9" s="4" t="s">
        <v>16</v>
      </c>
    </row>
    <row r="10" spans="1:25" ht="21" x14ac:dyDescent="0.55000000000000004">
      <c r="A10" s="2" t="s">
        <v>17</v>
      </c>
      <c r="C10" s="24">
        <v>8000000</v>
      </c>
      <c r="D10" s="24"/>
      <c r="E10" s="24">
        <v>87360382378</v>
      </c>
      <c r="F10" s="24"/>
      <c r="G10" s="24">
        <v>186635476000</v>
      </c>
      <c r="H10" s="24"/>
      <c r="I10" s="24">
        <v>0</v>
      </c>
      <c r="J10" s="24"/>
      <c r="K10" s="24">
        <v>0</v>
      </c>
      <c r="L10" s="24"/>
      <c r="M10" s="24">
        <v>-8000000</v>
      </c>
      <c r="N10" s="24"/>
      <c r="O10" s="24">
        <v>210083109415</v>
      </c>
      <c r="P10" s="24"/>
      <c r="Q10" s="24">
        <v>0</v>
      </c>
      <c r="R10" s="24"/>
      <c r="S10" s="24">
        <v>0</v>
      </c>
      <c r="T10" s="24"/>
      <c r="U10" s="24">
        <v>0</v>
      </c>
      <c r="V10" s="24"/>
      <c r="W10" s="24">
        <v>0</v>
      </c>
      <c r="Y10" s="4" t="s">
        <v>16</v>
      </c>
    </row>
    <row r="11" spans="1:25" ht="21" x14ac:dyDescent="0.55000000000000004">
      <c r="A11" s="2" t="s">
        <v>18</v>
      </c>
      <c r="C11" s="24">
        <v>1000000</v>
      </c>
      <c r="D11" s="24"/>
      <c r="E11" s="24">
        <v>8553646985</v>
      </c>
      <c r="F11" s="24"/>
      <c r="G11" s="24">
        <v>21163413750</v>
      </c>
      <c r="H11" s="24"/>
      <c r="I11" s="24">
        <v>0</v>
      </c>
      <c r="J11" s="24"/>
      <c r="K11" s="24">
        <v>0</v>
      </c>
      <c r="L11" s="24"/>
      <c r="M11" s="24">
        <v>-1000000</v>
      </c>
      <c r="N11" s="24"/>
      <c r="O11" s="24">
        <v>21570967549</v>
      </c>
      <c r="P11" s="24"/>
      <c r="Q11" s="24">
        <v>0</v>
      </c>
      <c r="R11" s="24"/>
      <c r="S11" s="24">
        <v>0</v>
      </c>
      <c r="T11" s="24"/>
      <c r="U11" s="24">
        <v>0</v>
      </c>
      <c r="V11" s="24"/>
      <c r="W11" s="24">
        <v>0</v>
      </c>
      <c r="Y11" s="4" t="s">
        <v>16</v>
      </c>
    </row>
    <row r="12" spans="1:25" ht="21" x14ac:dyDescent="0.55000000000000004">
      <c r="A12" s="2" t="s">
        <v>19</v>
      </c>
      <c r="C12" s="24">
        <v>4170</v>
      </c>
      <c r="D12" s="24"/>
      <c r="E12" s="24">
        <v>271895164</v>
      </c>
      <c r="F12" s="24"/>
      <c r="G12" s="24">
        <v>376933067.12812501</v>
      </c>
      <c r="H12" s="24"/>
      <c r="I12" s="24">
        <v>0</v>
      </c>
      <c r="J12" s="24"/>
      <c r="K12" s="24">
        <v>0</v>
      </c>
      <c r="L12" s="24"/>
      <c r="M12" s="24">
        <v>0</v>
      </c>
      <c r="N12" s="24"/>
      <c r="O12" s="24">
        <v>0</v>
      </c>
      <c r="P12" s="24"/>
      <c r="Q12" s="24">
        <v>4170</v>
      </c>
      <c r="R12" s="24"/>
      <c r="S12" s="24">
        <v>118192</v>
      </c>
      <c r="T12" s="24"/>
      <c r="U12" s="24">
        <v>271895164</v>
      </c>
      <c r="V12" s="24"/>
      <c r="W12" s="24">
        <v>489700171.14600003</v>
      </c>
      <c r="Y12" s="4" t="s">
        <v>20</v>
      </c>
    </row>
    <row r="13" spans="1:25" ht="21" x14ac:dyDescent="0.55000000000000004">
      <c r="A13" s="2" t="s">
        <v>21</v>
      </c>
      <c r="C13" s="24">
        <v>700000</v>
      </c>
      <c r="D13" s="24"/>
      <c r="E13" s="24">
        <v>63295566928</v>
      </c>
      <c r="F13" s="24"/>
      <c r="G13" s="24">
        <v>117247895502.5</v>
      </c>
      <c r="H13" s="24"/>
      <c r="I13" s="24">
        <v>0</v>
      </c>
      <c r="J13" s="24"/>
      <c r="K13" s="24">
        <v>0</v>
      </c>
      <c r="L13" s="24"/>
      <c r="M13" s="24">
        <v>-520000</v>
      </c>
      <c r="N13" s="24"/>
      <c r="O13" s="24">
        <v>85662794723</v>
      </c>
      <c r="P13" s="24"/>
      <c r="Q13" s="24">
        <v>180000</v>
      </c>
      <c r="R13" s="24"/>
      <c r="S13" s="24">
        <v>161764</v>
      </c>
      <c r="T13" s="24"/>
      <c r="U13" s="24">
        <v>16276002899</v>
      </c>
      <c r="V13" s="24"/>
      <c r="W13" s="24">
        <v>28930803903</v>
      </c>
      <c r="Y13" s="4" t="s">
        <v>22</v>
      </c>
    </row>
    <row r="14" spans="1:25" ht="21" x14ac:dyDescent="0.55000000000000004">
      <c r="A14" s="2" t="s">
        <v>23</v>
      </c>
      <c r="C14" s="24">
        <v>2000000</v>
      </c>
      <c r="D14" s="24"/>
      <c r="E14" s="24">
        <v>21142549612</v>
      </c>
      <c r="F14" s="24"/>
      <c r="G14" s="24">
        <v>47572969500</v>
      </c>
      <c r="H14" s="24"/>
      <c r="I14" s="24">
        <v>0</v>
      </c>
      <c r="J14" s="24"/>
      <c r="K14" s="24">
        <v>0</v>
      </c>
      <c r="L14" s="24"/>
      <c r="M14" s="24">
        <v>-500000</v>
      </c>
      <c r="N14" s="24"/>
      <c r="O14" s="24">
        <v>15172081298</v>
      </c>
      <c r="P14" s="24"/>
      <c r="Q14" s="24">
        <v>1500000</v>
      </c>
      <c r="R14" s="24"/>
      <c r="S14" s="24">
        <v>29670</v>
      </c>
      <c r="T14" s="24"/>
      <c r="U14" s="24">
        <v>15856912212</v>
      </c>
      <c r="V14" s="24"/>
      <c r="W14" s="24">
        <v>44219611687.5</v>
      </c>
      <c r="Y14" s="4" t="s">
        <v>24</v>
      </c>
    </row>
    <row r="15" spans="1:25" ht="21" x14ac:dyDescent="0.55000000000000004">
      <c r="A15" s="2" t="s">
        <v>25</v>
      </c>
      <c r="C15" s="24">
        <v>8853153</v>
      </c>
      <c r="D15" s="24"/>
      <c r="E15" s="24">
        <v>69354847184</v>
      </c>
      <c r="F15" s="24"/>
      <c r="G15" s="24">
        <v>190089818399.534</v>
      </c>
      <c r="H15" s="24"/>
      <c r="I15" s="24">
        <v>0</v>
      </c>
      <c r="J15" s="24"/>
      <c r="K15" s="24">
        <v>0</v>
      </c>
      <c r="L15" s="24"/>
      <c r="M15" s="24">
        <v>-1000000</v>
      </c>
      <c r="N15" s="24"/>
      <c r="O15" s="24">
        <v>32311465628</v>
      </c>
      <c r="P15" s="24"/>
      <c r="Q15" s="24">
        <v>7853153</v>
      </c>
      <c r="R15" s="24"/>
      <c r="S15" s="24">
        <v>26240</v>
      </c>
      <c r="T15" s="24"/>
      <c r="U15" s="24">
        <v>61520932285</v>
      </c>
      <c r="V15" s="24"/>
      <c r="W15" s="24">
        <v>204745331783.608</v>
      </c>
      <c r="Y15" s="4" t="s">
        <v>26</v>
      </c>
    </row>
    <row r="16" spans="1:25" ht="21" x14ac:dyDescent="0.55000000000000004">
      <c r="A16" s="2" t="s">
        <v>27</v>
      </c>
      <c r="C16" s="24">
        <v>12000000</v>
      </c>
      <c r="D16" s="24"/>
      <c r="E16" s="24">
        <v>60497639247</v>
      </c>
      <c r="F16" s="24"/>
      <c r="G16" s="24">
        <v>88469031000</v>
      </c>
      <c r="H16" s="24"/>
      <c r="I16" s="24">
        <v>0</v>
      </c>
      <c r="J16" s="24"/>
      <c r="K16" s="24">
        <v>0</v>
      </c>
      <c r="L16" s="24"/>
      <c r="M16" s="24">
        <v>-12000000</v>
      </c>
      <c r="N16" s="24"/>
      <c r="O16" s="24">
        <v>103206807748</v>
      </c>
      <c r="P16" s="24"/>
      <c r="Q16" s="24">
        <v>0</v>
      </c>
      <c r="R16" s="24"/>
      <c r="S16" s="24">
        <v>0</v>
      </c>
      <c r="T16" s="24"/>
      <c r="U16" s="24">
        <v>0</v>
      </c>
      <c r="V16" s="24"/>
      <c r="W16" s="24">
        <v>0</v>
      </c>
      <c r="Y16" s="4" t="s">
        <v>16</v>
      </c>
    </row>
    <row r="17" spans="1:25" ht="21" x14ac:dyDescent="0.55000000000000004">
      <c r="A17" s="2" t="s">
        <v>28</v>
      </c>
      <c r="C17" s="24">
        <v>1500000</v>
      </c>
      <c r="D17" s="24"/>
      <c r="E17" s="24">
        <v>10251455362</v>
      </c>
      <c r="F17" s="24"/>
      <c r="G17" s="24">
        <v>23214178350</v>
      </c>
      <c r="H17" s="24"/>
      <c r="I17" s="24">
        <v>0</v>
      </c>
      <c r="J17" s="24"/>
      <c r="K17" s="24">
        <v>0</v>
      </c>
      <c r="L17" s="24"/>
      <c r="M17" s="24">
        <v>0</v>
      </c>
      <c r="N17" s="24"/>
      <c r="O17" s="24">
        <v>0</v>
      </c>
      <c r="P17" s="24"/>
      <c r="Q17" s="24">
        <v>1500000</v>
      </c>
      <c r="R17" s="24"/>
      <c r="S17" s="24">
        <v>20757</v>
      </c>
      <c r="T17" s="24"/>
      <c r="U17" s="24">
        <v>10251455362</v>
      </c>
      <c r="V17" s="24"/>
      <c r="W17" s="24">
        <v>30935842318.745972</v>
      </c>
      <c r="Y17" s="4" t="s">
        <v>29</v>
      </c>
    </row>
    <row r="18" spans="1:25" ht="21" x14ac:dyDescent="0.55000000000000004">
      <c r="A18" s="2" t="s">
        <v>30</v>
      </c>
      <c r="C18" s="24">
        <v>3000000</v>
      </c>
      <c r="D18" s="24"/>
      <c r="E18" s="24">
        <v>12532060419</v>
      </c>
      <c r="F18" s="24"/>
      <c r="G18" s="24">
        <v>36544148250</v>
      </c>
      <c r="H18" s="24"/>
      <c r="I18" s="24">
        <v>0</v>
      </c>
      <c r="J18" s="24"/>
      <c r="K18" s="24">
        <v>0</v>
      </c>
      <c r="L18" s="24"/>
      <c r="M18" s="24">
        <v>-3000000</v>
      </c>
      <c r="N18" s="24"/>
      <c r="O18" s="24">
        <v>55302818365</v>
      </c>
      <c r="P18" s="24"/>
      <c r="Q18" s="24">
        <v>0</v>
      </c>
      <c r="R18" s="24"/>
      <c r="S18" s="24">
        <v>0</v>
      </c>
      <c r="T18" s="24"/>
      <c r="U18" s="24">
        <v>0</v>
      </c>
      <c r="V18" s="24"/>
      <c r="W18" s="24">
        <v>0</v>
      </c>
      <c r="Y18" s="4" t="s">
        <v>16</v>
      </c>
    </row>
    <row r="19" spans="1:25" ht="21" x14ac:dyDescent="0.55000000000000004">
      <c r="A19" s="2" t="s">
        <v>31</v>
      </c>
      <c r="C19" s="24">
        <v>7000000</v>
      </c>
      <c r="D19" s="24"/>
      <c r="E19" s="24">
        <v>104110443180</v>
      </c>
      <c r="F19" s="24"/>
      <c r="G19" s="24">
        <v>218738288125</v>
      </c>
      <c r="H19" s="24"/>
      <c r="I19" s="24">
        <v>0</v>
      </c>
      <c r="J19" s="24"/>
      <c r="K19" s="24">
        <v>0</v>
      </c>
      <c r="L19" s="24"/>
      <c r="M19" s="24">
        <v>-2000000</v>
      </c>
      <c r="N19" s="24"/>
      <c r="O19" s="24">
        <v>94341133507</v>
      </c>
      <c r="P19" s="24"/>
      <c r="Q19" s="24">
        <v>5000000</v>
      </c>
      <c r="R19" s="24"/>
      <c r="S19" s="24">
        <v>50390</v>
      </c>
      <c r="T19" s="24"/>
      <c r="U19" s="24">
        <v>74364600988</v>
      </c>
      <c r="V19" s="24"/>
      <c r="W19" s="24">
        <v>250334370625</v>
      </c>
      <c r="Y19" s="4" t="s">
        <v>32</v>
      </c>
    </row>
    <row r="20" spans="1:25" ht="21" x14ac:dyDescent="0.55000000000000004">
      <c r="A20" s="2" t="s">
        <v>33</v>
      </c>
      <c r="C20" s="24">
        <v>1000000</v>
      </c>
      <c r="D20" s="24"/>
      <c r="E20" s="24">
        <v>11807085975</v>
      </c>
      <c r="F20" s="24"/>
      <c r="G20" s="24">
        <v>29638715125</v>
      </c>
      <c r="H20" s="24"/>
      <c r="I20" s="24">
        <v>0</v>
      </c>
      <c r="J20" s="24"/>
      <c r="K20" s="24">
        <v>0</v>
      </c>
      <c r="L20" s="24"/>
      <c r="M20" s="24">
        <v>-1000000</v>
      </c>
      <c r="N20" s="24"/>
      <c r="O20" s="24">
        <v>54885773608</v>
      </c>
      <c r="P20" s="24"/>
      <c r="Q20" s="24">
        <v>0</v>
      </c>
      <c r="R20" s="24"/>
      <c r="S20" s="24">
        <v>0</v>
      </c>
      <c r="T20" s="24"/>
      <c r="U20" s="24">
        <v>0</v>
      </c>
      <c r="V20" s="24"/>
      <c r="W20" s="24">
        <v>0</v>
      </c>
      <c r="Y20" s="4" t="s">
        <v>16</v>
      </c>
    </row>
    <row r="21" spans="1:25" ht="21" x14ac:dyDescent="0.55000000000000004">
      <c r="A21" s="2" t="s">
        <v>34</v>
      </c>
      <c r="C21" s="24">
        <v>0</v>
      </c>
      <c r="D21" s="24"/>
      <c r="E21" s="24">
        <v>0</v>
      </c>
      <c r="F21" s="24"/>
      <c r="G21" s="24">
        <v>0</v>
      </c>
      <c r="H21" s="24"/>
      <c r="I21" s="24">
        <v>315195</v>
      </c>
      <c r="J21" s="24"/>
      <c r="K21" s="24">
        <v>0</v>
      </c>
      <c r="L21" s="24"/>
      <c r="M21" s="24">
        <v>-315195</v>
      </c>
      <c r="N21" s="24"/>
      <c r="O21" s="24">
        <v>16546510690</v>
      </c>
      <c r="P21" s="24"/>
      <c r="Q21" s="24">
        <v>0</v>
      </c>
      <c r="R21" s="24"/>
      <c r="S21" s="24">
        <v>0</v>
      </c>
      <c r="T21" s="24"/>
      <c r="U21" s="24">
        <v>0</v>
      </c>
      <c r="V21" s="24"/>
      <c r="W21" s="24">
        <v>0</v>
      </c>
      <c r="Y21" s="4" t="s">
        <v>16</v>
      </c>
    </row>
    <row r="22" spans="1:25" s="4" customFormat="1" ht="19.5" thickBot="1" x14ac:dyDescent="0.5">
      <c r="C22" s="25">
        <f>SUM(C9:C21)</f>
        <v>57057323</v>
      </c>
      <c r="D22" s="24"/>
      <c r="E22" s="25">
        <f>SUM(E9:E21)</f>
        <v>483834642546</v>
      </c>
      <c r="F22" s="24"/>
      <c r="G22" s="25">
        <f>SUM(G9:G21)</f>
        <v>1106225151569.1621</v>
      </c>
      <c r="H22" s="24"/>
      <c r="I22" s="25">
        <f>SUM(I9:I21)</f>
        <v>315195</v>
      </c>
      <c r="J22" s="24"/>
      <c r="K22" s="25">
        <f>SUM(K9:K21)</f>
        <v>0</v>
      </c>
      <c r="L22" s="24"/>
      <c r="M22" s="25">
        <f>SUM(M9:M21)</f>
        <v>-41335195</v>
      </c>
      <c r="N22" s="24"/>
      <c r="O22" s="25">
        <f>SUM(O9:O21)</f>
        <v>858887245350</v>
      </c>
      <c r="P22" s="24"/>
      <c r="Q22" s="25">
        <f>SUM(Q9:Q21)</f>
        <v>16037323</v>
      </c>
      <c r="R22" s="24"/>
      <c r="S22" s="25">
        <f>SUM(S9:S21)</f>
        <v>407013</v>
      </c>
      <c r="T22" s="24"/>
      <c r="U22" s="25">
        <f>SUM(U9:U21)</f>
        <v>178541798910</v>
      </c>
      <c r="V22" s="24"/>
      <c r="W22" s="25">
        <f>SUM(W9:W21)</f>
        <v>559655660489</v>
      </c>
    </row>
    <row r="23" spans="1:25" ht="19.5" thickTop="1" x14ac:dyDescent="0.45"/>
    <row r="24" spans="1:25" x14ac:dyDescent="0.45">
      <c r="W24" s="5"/>
    </row>
    <row r="25" spans="1:25" x14ac:dyDescent="0.45">
      <c r="Q25" s="5"/>
      <c r="R25" s="5"/>
      <c r="S25" s="5"/>
      <c r="T25" s="5"/>
      <c r="U25" s="5"/>
      <c r="V25" s="5"/>
      <c r="W25" s="5"/>
    </row>
    <row r="26" spans="1:25" x14ac:dyDescent="0.45">
      <c r="Q26" s="5"/>
      <c r="R26" s="5"/>
      <c r="S26" s="5"/>
      <c r="T26" s="5"/>
      <c r="U26" s="5"/>
      <c r="V26" s="5"/>
      <c r="W26" s="5"/>
    </row>
    <row r="27" spans="1:25" x14ac:dyDescent="0.45">
      <c r="Q27" s="5"/>
      <c r="R27" s="5"/>
      <c r="S27" s="5"/>
      <c r="T27" s="5"/>
      <c r="U27" s="5"/>
      <c r="V27" s="5"/>
      <c r="W27" s="5"/>
    </row>
    <row r="28" spans="1:25" x14ac:dyDescent="0.45">
      <c r="Q28" s="5"/>
      <c r="R28" s="5"/>
      <c r="S28" s="5"/>
      <c r="T28" s="5"/>
      <c r="U28" s="5"/>
      <c r="V28" s="5"/>
      <c r="W28" s="5"/>
    </row>
    <row r="29" spans="1:25" x14ac:dyDescent="0.45">
      <c r="Q29" s="5"/>
      <c r="R29" s="5"/>
      <c r="S29" s="5"/>
      <c r="T29" s="5"/>
      <c r="U29" s="5"/>
      <c r="V29" s="5"/>
      <c r="W29" s="5"/>
    </row>
    <row r="30" spans="1:25" x14ac:dyDescent="0.45">
      <c r="Q30" s="5"/>
      <c r="R30" s="5"/>
      <c r="S30" s="5"/>
      <c r="T30" s="5"/>
      <c r="U30" s="5"/>
      <c r="V30" s="5"/>
      <c r="W30" s="5"/>
    </row>
    <row r="31" spans="1:25" x14ac:dyDescent="0.45">
      <c r="Q31" s="5"/>
      <c r="R31" s="5"/>
      <c r="S31" s="5"/>
      <c r="T31" s="5"/>
      <c r="U31" s="5"/>
      <c r="V31" s="5"/>
      <c r="W31" s="5"/>
    </row>
    <row r="32" spans="1:25" x14ac:dyDescent="0.45">
      <c r="Q32" s="5"/>
      <c r="R32" s="5"/>
      <c r="S32" s="5"/>
      <c r="T32" s="5"/>
      <c r="U32" s="5"/>
      <c r="V32" s="5"/>
      <c r="W32" s="5"/>
    </row>
    <row r="33" spans="17:23" x14ac:dyDescent="0.45">
      <c r="Q33" s="5"/>
      <c r="R33" s="5"/>
      <c r="S33" s="5"/>
      <c r="T33" s="5"/>
      <c r="U33" s="5"/>
      <c r="V33" s="5"/>
      <c r="W33" s="5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7"/>
  <sheetViews>
    <sheetView rightToLeft="1" topLeftCell="A12" workbookViewId="0">
      <selection activeCell="M12" sqref="M12"/>
    </sheetView>
  </sheetViews>
  <sheetFormatPr defaultRowHeight="18.75" x14ac:dyDescent="0.45"/>
  <cols>
    <col min="1" max="1" width="31.28515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4.855468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">
        <v>115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30" x14ac:dyDescent="0.45">
      <c r="A6" s="17" t="s">
        <v>119</v>
      </c>
      <c r="C6" s="16" t="s">
        <v>117</v>
      </c>
      <c r="D6" s="16" t="s">
        <v>117</v>
      </c>
      <c r="E6" s="16" t="s">
        <v>117</v>
      </c>
      <c r="F6" s="16" t="s">
        <v>117</v>
      </c>
      <c r="G6" s="16" t="s">
        <v>117</v>
      </c>
      <c r="H6" s="16" t="s">
        <v>117</v>
      </c>
      <c r="I6" s="16" t="s">
        <v>117</v>
      </c>
      <c r="K6" s="16" t="s">
        <v>118</v>
      </c>
      <c r="L6" s="16" t="s">
        <v>118</v>
      </c>
      <c r="M6" s="16" t="s">
        <v>118</v>
      </c>
      <c r="N6" s="16" t="s">
        <v>118</v>
      </c>
      <c r="O6" s="16" t="s">
        <v>118</v>
      </c>
      <c r="P6" s="16" t="s">
        <v>118</v>
      </c>
      <c r="Q6" s="16" t="s">
        <v>118</v>
      </c>
    </row>
    <row r="7" spans="1:17" ht="30" x14ac:dyDescent="0.45">
      <c r="A7" s="16" t="s">
        <v>119</v>
      </c>
      <c r="C7" s="16" t="s">
        <v>208</v>
      </c>
      <c r="E7" s="16" t="s">
        <v>151</v>
      </c>
      <c r="G7" s="16" t="s">
        <v>152</v>
      </c>
      <c r="I7" s="16" t="s">
        <v>209</v>
      </c>
      <c r="K7" s="16" t="s">
        <v>208</v>
      </c>
      <c r="M7" s="16" t="s">
        <v>151</v>
      </c>
      <c r="O7" s="16" t="s">
        <v>152</v>
      </c>
      <c r="Q7" s="16" t="s">
        <v>209</v>
      </c>
    </row>
    <row r="8" spans="1:17" ht="21" x14ac:dyDescent="0.55000000000000004">
      <c r="A8" s="2" t="s">
        <v>65</v>
      </c>
      <c r="C8" s="20">
        <v>0</v>
      </c>
      <c r="D8" s="20"/>
      <c r="E8" s="20">
        <v>0</v>
      </c>
      <c r="F8" s="20"/>
      <c r="G8" s="20">
        <v>0</v>
      </c>
      <c r="H8" s="20"/>
      <c r="I8" s="20">
        <v>0</v>
      </c>
      <c r="J8" s="20"/>
      <c r="K8" s="20">
        <v>0</v>
      </c>
      <c r="L8" s="20"/>
      <c r="M8" s="20">
        <v>0</v>
      </c>
      <c r="N8" s="20"/>
      <c r="O8" s="20">
        <v>23682820</v>
      </c>
      <c r="P8" s="20"/>
      <c r="Q8" s="20">
        <v>23682820</v>
      </c>
    </row>
    <row r="9" spans="1:17" ht="21" x14ac:dyDescent="0.55000000000000004">
      <c r="A9" s="2" t="s">
        <v>57</v>
      </c>
      <c r="C9" s="20">
        <v>0</v>
      </c>
      <c r="D9" s="20"/>
      <c r="E9" s="20">
        <v>0</v>
      </c>
      <c r="F9" s="20"/>
      <c r="G9" s="20">
        <v>0</v>
      </c>
      <c r="H9" s="20"/>
      <c r="I9" s="20">
        <v>0</v>
      </c>
      <c r="J9" s="20"/>
      <c r="K9" s="20">
        <v>0</v>
      </c>
      <c r="L9" s="20"/>
      <c r="M9" s="20">
        <v>0</v>
      </c>
      <c r="N9" s="20"/>
      <c r="O9" s="20">
        <v>-61955050</v>
      </c>
      <c r="P9" s="20"/>
      <c r="Q9" s="20">
        <v>-61955050</v>
      </c>
    </row>
    <row r="10" spans="1:17" ht="21" x14ac:dyDescent="0.55000000000000004">
      <c r="A10" s="2" t="s">
        <v>57</v>
      </c>
      <c r="C10" s="20">
        <v>5783442828</v>
      </c>
      <c r="D10" s="20"/>
      <c r="E10" s="20">
        <v>0</v>
      </c>
      <c r="F10" s="20"/>
      <c r="G10" s="20">
        <v>0</v>
      </c>
      <c r="H10" s="20"/>
      <c r="I10" s="20">
        <v>5783442828</v>
      </c>
      <c r="J10" s="20"/>
      <c r="K10" s="20">
        <v>37701279189</v>
      </c>
      <c r="L10" s="20"/>
      <c r="M10" s="20">
        <v>3801398673</v>
      </c>
      <c r="N10" s="20"/>
      <c r="O10" s="20">
        <v>0</v>
      </c>
      <c r="P10" s="20"/>
      <c r="Q10" s="20">
        <v>41502677862</v>
      </c>
    </row>
    <row r="11" spans="1:17" ht="21" x14ac:dyDescent="0.55000000000000004">
      <c r="A11" s="2" t="s">
        <v>53</v>
      </c>
      <c r="C11" s="20">
        <v>1413912123</v>
      </c>
      <c r="D11" s="20"/>
      <c r="E11" s="20">
        <v>-3551577359</v>
      </c>
      <c r="F11" s="20"/>
      <c r="G11" s="20">
        <v>0</v>
      </c>
      <c r="H11" s="20"/>
      <c r="I11" s="20">
        <v>-2137665236</v>
      </c>
      <c r="J11" s="20"/>
      <c r="K11" s="20">
        <v>9986910752</v>
      </c>
      <c r="L11" s="20"/>
      <c r="M11" s="20">
        <v>-6233047167</v>
      </c>
      <c r="N11" s="20"/>
      <c r="O11" s="20">
        <v>0</v>
      </c>
      <c r="P11" s="20"/>
      <c r="Q11" s="20">
        <v>3753863585</v>
      </c>
    </row>
    <row r="12" spans="1:17" ht="21" x14ac:dyDescent="0.55000000000000004">
      <c r="A12" s="2" t="s">
        <v>49</v>
      </c>
      <c r="C12" s="20">
        <v>11665310732</v>
      </c>
      <c r="D12" s="20"/>
      <c r="E12" s="20">
        <v>-12145407846</v>
      </c>
      <c r="F12" s="20"/>
      <c r="G12" s="20">
        <v>0</v>
      </c>
      <c r="H12" s="20"/>
      <c r="I12" s="20">
        <v>-480097114</v>
      </c>
      <c r="J12" s="20"/>
      <c r="K12" s="20">
        <v>76064003523</v>
      </c>
      <c r="L12" s="20"/>
      <c r="M12" s="20">
        <v>-19622573492</v>
      </c>
      <c r="N12" s="20"/>
      <c r="O12" s="20">
        <v>0</v>
      </c>
      <c r="P12" s="20"/>
      <c r="Q12" s="20">
        <v>56441430031</v>
      </c>
    </row>
    <row r="13" spans="1:17" ht="21" x14ac:dyDescent="0.55000000000000004">
      <c r="A13" s="2" t="s">
        <v>44</v>
      </c>
      <c r="C13" s="20">
        <v>2400617957</v>
      </c>
      <c r="D13" s="20"/>
      <c r="E13" s="20">
        <v>0</v>
      </c>
      <c r="F13" s="20"/>
      <c r="G13" s="20">
        <v>0</v>
      </c>
      <c r="H13" s="20"/>
      <c r="I13" s="20">
        <v>2400617957</v>
      </c>
      <c r="J13" s="20"/>
      <c r="K13" s="20">
        <v>6412305700</v>
      </c>
      <c r="L13" s="20"/>
      <c r="M13" s="20">
        <v>-12654752793</v>
      </c>
      <c r="N13" s="20"/>
      <c r="O13" s="20">
        <v>0</v>
      </c>
      <c r="P13" s="20"/>
      <c r="Q13" s="20">
        <v>-6242447093</v>
      </c>
    </row>
    <row r="14" spans="1:17" ht="19.5" thickBot="1" x14ac:dyDescent="0.5">
      <c r="C14" s="21">
        <f>SUM(C8:C13)</f>
        <v>21263283640</v>
      </c>
      <c r="D14" s="20"/>
      <c r="E14" s="21">
        <f>SUM(E8:E13)</f>
        <v>-15696985205</v>
      </c>
      <c r="F14" s="20"/>
      <c r="G14" s="21">
        <f>SUM(G8:G13)</f>
        <v>0</v>
      </c>
      <c r="H14" s="20"/>
      <c r="I14" s="21">
        <f>SUM(I8:I13)</f>
        <v>5566298435</v>
      </c>
      <c r="J14" s="20"/>
      <c r="K14" s="21">
        <f>SUM(K8:K13)</f>
        <v>130164499164</v>
      </c>
      <c r="L14" s="20"/>
      <c r="M14" s="21">
        <f>SUM(M8:M13)</f>
        <v>-34708974779</v>
      </c>
      <c r="N14" s="20"/>
      <c r="O14" s="21">
        <f>SUM(O8:O13)</f>
        <v>-38272230</v>
      </c>
      <c r="P14" s="20"/>
      <c r="Q14" s="21">
        <f>SUM(Q8:Q13)</f>
        <v>95417252155</v>
      </c>
    </row>
    <row r="15" spans="1:17" ht="19.5" thickTop="1" x14ac:dyDescent="0.45"/>
    <row r="27" spans="5:5" x14ac:dyDescent="0.45">
      <c r="E27" s="20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24"/>
  <sheetViews>
    <sheetView rightToLeft="1" workbookViewId="0">
      <selection activeCell="P12" sqref="P12"/>
    </sheetView>
  </sheetViews>
  <sheetFormatPr defaultRowHeight="18.75" x14ac:dyDescent="0.45"/>
  <cols>
    <col min="1" max="1" width="23.85546875" style="1" bestFit="1" customWidth="1"/>
    <col min="2" max="2" width="1" style="1" customWidth="1"/>
    <col min="3" max="3" width="21" style="1" bestFit="1" customWidth="1"/>
    <col min="4" max="4" width="1" style="1" customWidth="1"/>
    <col min="5" max="5" width="41.140625" style="1" bestFit="1" customWidth="1"/>
    <col min="6" max="7" width="1" style="1" customWidth="1"/>
    <col min="8" max="8" width="41.140625" style="1" bestFit="1" customWidth="1"/>
    <col min="9" max="10" width="1" style="1" customWidth="1"/>
    <col min="11" max="11" width="9.140625" style="1" customWidth="1"/>
    <col min="12" max="16384" width="9.140625" style="1"/>
  </cols>
  <sheetData>
    <row r="2" spans="1:9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</row>
    <row r="3" spans="1:9" ht="30" x14ac:dyDescent="0.45">
      <c r="A3" s="12" t="s">
        <v>115</v>
      </c>
      <c r="B3" s="12"/>
      <c r="C3" s="12"/>
      <c r="D3" s="12"/>
      <c r="E3" s="12"/>
      <c r="F3" s="12"/>
      <c r="G3" s="12"/>
      <c r="H3" s="12"/>
      <c r="I3" s="12"/>
    </row>
    <row r="4" spans="1:9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</row>
    <row r="6" spans="1:9" ht="30" x14ac:dyDescent="0.45">
      <c r="A6" s="16" t="s">
        <v>210</v>
      </c>
      <c r="B6" s="16" t="s">
        <v>210</v>
      </c>
      <c r="C6" s="16" t="s">
        <v>210</v>
      </c>
      <c r="E6" s="16" t="s">
        <v>117</v>
      </c>
      <c r="F6" s="16" t="s">
        <v>117</v>
      </c>
      <c r="H6" s="16" t="s">
        <v>118</v>
      </c>
      <c r="I6" s="16" t="s">
        <v>118</v>
      </c>
    </row>
    <row r="7" spans="1:9" ht="30" x14ac:dyDescent="0.45">
      <c r="A7" s="16" t="s">
        <v>211</v>
      </c>
      <c r="C7" s="16" t="s">
        <v>71</v>
      </c>
      <c r="E7" s="16" t="s">
        <v>212</v>
      </c>
      <c r="H7" s="16" t="s">
        <v>212</v>
      </c>
    </row>
    <row r="8" spans="1:9" ht="21" x14ac:dyDescent="0.55000000000000004">
      <c r="A8" s="2" t="s">
        <v>77</v>
      </c>
      <c r="C8" s="1" t="s">
        <v>78</v>
      </c>
      <c r="E8" s="5">
        <v>0</v>
      </c>
      <c r="F8" s="4"/>
      <c r="G8" s="4"/>
      <c r="H8" s="5">
        <v>1551110904</v>
      </c>
    </row>
    <row r="9" spans="1:9" ht="21" x14ac:dyDescent="0.55000000000000004">
      <c r="A9" s="2" t="s">
        <v>87</v>
      </c>
      <c r="C9" s="1" t="s">
        <v>88</v>
      </c>
      <c r="E9" s="5">
        <v>328717039</v>
      </c>
      <c r="F9" s="4"/>
      <c r="G9" s="4"/>
      <c r="H9" s="5">
        <v>6285616784</v>
      </c>
    </row>
    <row r="10" spans="1:9" ht="21" x14ac:dyDescent="0.55000000000000004">
      <c r="A10" s="2" t="s">
        <v>87</v>
      </c>
      <c r="C10" s="1" t="s">
        <v>90</v>
      </c>
      <c r="E10" s="5">
        <v>764383554</v>
      </c>
      <c r="F10" s="4"/>
      <c r="G10" s="4"/>
      <c r="H10" s="5">
        <v>5245789319</v>
      </c>
    </row>
    <row r="11" spans="1:9" ht="21" x14ac:dyDescent="0.55000000000000004">
      <c r="A11" s="2" t="s">
        <v>93</v>
      </c>
      <c r="C11" s="1" t="s">
        <v>94</v>
      </c>
      <c r="E11" s="5">
        <v>552751051</v>
      </c>
      <c r="F11" s="4"/>
      <c r="G11" s="4"/>
      <c r="H11" s="5">
        <v>3692120277</v>
      </c>
    </row>
    <row r="12" spans="1:9" ht="21" x14ac:dyDescent="0.55000000000000004">
      <c r="A12" s="2" t="s">
        <v>87</v>
      </c>
      <c r="C12" s="1" t="s">
        <v>96</v>
      </c>
      <c r="E12" s="5">
        <v>339726024</v>
      </c>
      <c r="F12" s="4"/>
      <c r="G12" s="4"/>
      <c r="H12" s="5">
        <v>2320503013</v>
      </c>
    </row>
    <row r="13" spans="1:9" ht="21" x14ac:dyDescent="0.55000000000000004">
      <c r="A13" s="2" t="s">
        <v>87</v>
      </c>
      <c r="C13" s="1" t="s">
        <v>98</v>
      </c>
      <c r="E13" s="5">
        <v>679452048</v>
      </c>
      <c r="F13" s="4"/>
      <c r="G13" s="4"/>
      <c r="H13" s="5">
        <v>4662923840</v>
      </c>
    </row>
    <row r="14" spans="1:9" ht="21" x14ac:dyDescent="0.55000000000000004">
      <c r="A14" s="2" t="s">
        <v>93</v>
      </c>
      <c r="C14" s="1" t="s">
        <v>100</v>
      </c>
      <c r="E14" s="5">
        <v>1189041084</v>
      </c>
      <c r="F14" s="4"/>
      <c r="G14" s="4"/>
      <c r="H14" s="5">
        <v>8169862991</v>
      </c>
    </row>
    <row r="15" spans="1:9" ht="21" x14ac:dyDescent="0.55000000000000004">
      <c r="A15" s="2" t="s">
        <v>93</v>
      </c>
      <c r="C15" s="1" t="s">
        <v>102</v>
      </c>
      <c r="E15" s="5">
        <v>1189041084</v>
      </c>
      <c r="F15" s="4"/>
      <c r="G15" s="4"/>
      <c r="H15" s="5">
        <v>8169862991</v>
      </c>
    </row>
    <row r="16" spans="1:9" ht="21" x14ac:dyDescent="0.55000000000000004">
      <c r="A16" s="2" t="s">
        <v>103</v>
      </c>
      <c r="C16" s="1" t="s">
        <v>104</v>
      </c>
      <c r="E16" s="5">
        <v>98893595</v>
      </c>
      <c r="F16" s="4"/>
      <c r="G16" s="4"/>
      <c r="H16" s="5">
        <v>322966805</v>
      </c>
    </row>
    <row r="17" spans="1:8" ht="21" x14ac:dyDescent="0.55000000000000004">
      <c r="A17" s="2" t="s">
        <v>103</v>
      </c>
      <c r="C17" s="1" t="s">
        <v>105</v>
      </c>
      <c r="E17" s="5">
        <v>14438356144</v>
      </c>
      <c r="F17" s="4"/>
      <c r="G17" s="4"/>
      <c r="H17" s="5">
        <v>68931506752</v>
      </c>
    </row>
    <row r="18" spans="1:8" ht="21" x14ac:dyDescent="0.55000000000000004">
      <c r="A18" s="2" t="s">
        <v>107</v>
      </c>
      <c r="C18" s="1" t="s">
        <v>108</v>
      </c>
      <c r="E18" s="5">
        <v>7091</v>
      </c>
      <c r="F18" s="4"/>
      <c r="G18" s="4"/>
      <c r="H18" s="5">
        <v>50768</v>
      </c>
    </row>
    <row r="19" spans="1:8" ht="21" x14ac:dyDescent="0.55000000000000004">
      <c r="A19" s="2" t="s">
        <v>107</v>
      </c>
      <c r="C19" s="1" t="s">
        <v>213</v>
      </c>
      <c r="E19" s="5">
        <v>0</v>
      </c>
      <c r="F19" s="4"/>
      <c r="G19" s="4"/>
      <c r="H19" s="5">
        <v>25616438354</v>
      </c>
    </row>
    <row r="20" spans="1:8" ht="21" x14ac:dyDescent="0.55000000000000004">
      <c r="A20" s="2" t="s">
        <v>110</v>
      </c>
      <c r="C20" s="1" t="s">
        <v>111</v>
      </c>
      <c r="E20" s="5">
        <v>0</v>
      </c>
      <c r="F20" s="4"/>
      <c r="G20" s="4"/>
      <c r="H20" s="5">
        <v>418289382</v>
      </c>
    </row>
    <row r="21" spans="1:8" ht="21" x14ac:dyDescent="0.55000000000000004">
      <c r="A21" s="2" t="s">
        <v>110</v>
      </c>
      <c r="C21" s="1" t="s">
        <v>112</v>
      </c>
      <c r="E21" s="5">
        <v>14398907104</v>
      </c>
      <c r="F21" s="4"/>
      <c r="G21" s="4"/>
      <c r="H21" s="5">
        <v>68809342000</v>
      </c>
    </row>
    <row r="22" spans="1:8" ht="21" x14ac:dyDescent="0.55000000000000004">
      <c r="A22" s="2" t="s">
        <v>107</v>
      </c>
      <c r="C22" s="1" t="s">
        <v>113</v>
      </c>
      <c r="E22" s="5">
        <v>14873375331</v>
      </c>
      <c r="F22" s="4"/>
      <c r="G22" s="4"/>
      <c r="H22" s="5">
        <v>44620126015</v>
      </c>
    </row>
    <row r="23" spans="1:8" ht="19.5" thickBot="1" x14ac:dyDescent="0.5">
      <c r="E23" s="19">
        <f>SUM(E8:E22)</f>
        <v>48852651149</v>
      </c>
      <c r="F23" s="4"/>
      <c r="G23" s="4"/>
      <c r="H23" s="19">
        <f>SUM(H8:H22)</f>
        <v>248816510195</v>
      </c>
    </row>
    <row r="24" spans="1:8" ht="19.5" thickTop="1" x14ac:dyDescent="0.45"/>
  </sheetData>
  <mergeCells count="10">
    <mergeCell ref="A2:I2"/>
    <mergeCell ref="A3:I3"/>
    <mergeCell ref="A4:I4"/>
    <mergeCell ref="H7"/>
    <mergeCell ref="H6:I6"/>
    <mergeCell ref="A7"/>
    <mergeCell ref="C7"/>
    <mergeCell ref="A6:C6"/>
    <mergeCell ref="E7"/>
    <mergeCell ref="E6:F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L14" sqref="L14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2" style="1" bestFit="1" customWidth="1"/>
    <col min="4" max="4" width="1" style="1" customWidth="1"/>
    <col min="5" max="5" width="16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2" t="s">
        <v>0</v>
      </c>
      <c r="B2" s="12"/>
      <c r="C2" s="12"/>
      <c r="D2" s="12"/>
      <c r="E2" s="12"/>
    </row>
    <row r="3" spans="1:5" ht="30" x14ac:dyDescent="0.45">
      <c r="A3" s="12" t="s">
        <v>115</v>
      </c>
      <c r="B3" s="12"/>
      <c r="C3" s="12"/>
      <c r="D3" s="12"/>
      <c r="E3" s="12"/>
    </row>
    <row r="4" spans="1:5" ht="30" x14ac:dyDescent="0.45">
      <c r="A4" s="12" t="s">
        <v>2</v>
      </c>
      <c r="B4" s="12"/>
      <c r="C4" s="12"/>
      <c r="D4" s="12"/>
      <c r="E4" s="12"/>
    </row>
    <row r="6" spans="1:5" ht="30" x14ac:dyDescent="0.45">
      <c r="A6" s="17" t="s">
        <v>214</v>
      </c>
      <c r="C6" s="16" t="s">
        <v>117</v>
      </c>
      <c r="E6" s="16" t="s">
        <v>6</v>
      </c>
    </row>
    <row r="7" spans="1:5" ht="30" x14ac:dyDescent="0.45">
      <c r="A7" s="16" t="s">
        <v>214</v>
      </c>
      <c r="C7" s="16" t="s">
        <v>74</v>
      </c>
      <c r="E7" s="16" t="s">
        <v>74</v>
      </c>
    </row>
    <row r="8" spans="1:5" ht="21" x14ac:dyDescent="0.55000000000000004">
      <c r="A8" s="2" t="s">
        <v>214</v>
      </c>
      <c r="C8" s="3">
        <v>2046</v>
      </c>
      <c r="E8" s="3">
        <v>2046</v>
      </c>
    </row>
    <row r="9" spans="1:5" ht="21" x14ac:dyDescent="0.55000000000000004">
      <c r="A9" s="2" t="s">
        <v>215</v>
      </c>
      <c r="C9" s="3">
        <v>365464</v>
      </c>
      <c r="E9" s="3">
        <v>365464</v>
      </c>
    </row>
    <row r="10" spans="1:5" ht="21" x14ac:dyDescent="0.55000000000000004">
      <c r="A10" s="2" t="s">
        <v>216</v>
      </c>
      <c r="C10" s="3">
        <v>192289368</v>
      </c>
      <c r="E10" s="3">
        <v>1520235418</v>
      </c>
    </row>
    <row r="11" spans="1:5" ht="21.75" thickBot="1" x14ac:dyDescent="0.6">
      <c r="A11" s="2" t="s">
        <v>124</v>
      </c>
      <c r="C11" s="18">
        <v>192656878</v>
      </c>
      <c r="E11" s="18">
        <v>1520602928</v>
      </c>
    </row>
    <row r="12" spans="1:5" ht="19.5" thickTop="1" x14ac:dyDescent="0.45"/>
  </sheetData>
  <mergeCells count="8">
    <mergeCell ref="E7"/>
    <mergeCell ref="E6"/>
    <mergeCell ref="A6:A7"/>
    <mergeCell ref="C7"/>
    <mergeCell ref="C6"/>
    <mergeCell ref="A2:E2"/>
    <mergeCell ref="A3:E3"/>
    <mergeCell ref="A4:E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F10"/>
  <sheetViews>
    <sheetView rightToLeft="1" workbookViewId="0">
      <selection activeCell="Q6" sqref="Q6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6.140625" style="1" bestFit="1" customWidth="1"/>
    <col min="4" max="5" width="1" style="1" customWidth="1"/>
    <col min="6" max="6" width="9.140625" style="1" customWidth="1"/>
    <col min="7" max="16384" width="9.140625" style="1"/>
  </cols>
  <sheetData>
    <row r="2" spans="1:6" ht="24" x14ac:dyDescent="0.45">
      <c r="A2" s="15" t="s">
        <v>0</v>
      </c>
      <c r="B2" s="15"/>
      <c r="C2" s="15"/>
      <c r="D2" s="15"/>
      <c r="E2" s="15"/>
      <c r="F2" s="15"/>
    </row>
    <row r="3" spans="1:6" ht="24" x14ac:dyDescent="0.45">
      <c r="A3" s="15" t="s">
        <v>115</v>
      </c>
      <c r="B3" s="15"/>
      <c r="C3" s="15"/>
      <c r="D3" s="15"/>
      <c r="E3" s="15"/>
      <c r="F3" s="15"/>
    </row>
    <row r="4" spans="1:6" ht="24" x14ac:dyDescent="0.45">
      <c r="A4" s="15" t="s">
        <v>2</v>
      </c>
      <c r="B4" s="15"/>
      <c r="C4" s="15"/>
      <c r="D4" s="15"/>
      <c r="E4" s="15"/>
      <c r="F4" s="15"/>
    </row>
    <row r="6" spans="1:6" ht="30" x14ac:dyDescent="0.45">
      <c r="A6" s="16" t="s">
        <v>119</v>
      </c>
      <c r="C6" s="16" t="s">
        <v>74</v>
      </c>
      <c r="D6" s="16"/>
      <c r="E6" s="16"/>
      <c r="F6" s="16"/>
    </row>
    <row r="7" spans="1:6" ht="21" x14ac:dyDescent="0.55000000000000004">
      <c r="A7" s="2" t="s">
        <v>217</v>
      </c>
      <c r="C7" s="14">
        <f>'سرمایه‌گذاری در سهام'!I44</f>
        <v>203195366548</v>
      </c>
      <c r="D7" s="14"/>
      <c r="E7" s="14"/>
      <c r="F7" s="14"/>
    </row>
    <row r="8" spans="1:6" ht="21" x14ac:dyDescent="0.55000000000000004">
      <c r="A8" s="2" t="s">
        <v>218</v>
      </c>
      <c r="C8" s="14">
        <f>'سرمایه‌گذاری در اوراق بهادار'!I14</f>
        <v>5566298435</v>
      </c>
      <c r="D8" s="14"/>
      <c r="E8" s="14"/>
      <c r="F8" s="14"/>
    </row>
    <row r="9" spans="1:6" ht="21" x14ac:dyDescent="0.55000000000000004">
      <c r="A9" s="2" t="s">
        <v>219</v>
      </c>
      <c r="C9" s="14">
        <f>'سود اوراق بهادار و سپرده بانکی'!M27</f>
        <v>70115907288</v>
      </c>
      <c r="D9" s="14"/>
      <c r="E9" s="14"/>
      <c r="F9" s="14"/>
    </row>
    <row r="10" spans="1:6" x14ac:dyDescent="0.45">
      <c r="C10" s="14">
        <f>SUM(C7:C9)</f>
        <v>278877572271</v>
      </c>
      <c r="D10" s="14"/>
      <c r="E10" s="14"/>
      <c r="F10" s="14"/>
    </row>
  </sheetData>
  <mergeCells count="9">
    <mergeCell ref="C7:F7"/>
    <mergeCell ref="C8:F8"/>
    <mergeCell ref="C9:F9"/>
    <mergeCell ref="C10:F10"/>
    <mergeCell ref="C6:F6"/>
    <mergeCell ref="A6"/>
    <mergeCell ref="A2:F2"/>
    <mergeCell ref="A3:F3"/>
    <mergeCell ref="A4:F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2"/>
  <sheetViews>
    <sheetView rightToLeft="1" zoomScale="60" zoomScaleNormal="60" workbookViewId="0">
      <selection activeCell="AG23" sqref="AG23"/>
    </sheetView>
  </sheetViews>
  <sheetFormatPr defaultRowHeight="18.75" x14ac:dyDescent="0.45"/>
  <cols>
    <col min="1" max="1" width="31.2851562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10.85546875" style="1" bestFit="1" customWidth="1"/>
    <col min="16" max="16" width="1" style="1" customWidth="1"/>
    <col min="17" max="17" width="18.85546875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8.855468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4.7109375" style="1" bestFit="1" customWidth="1"/>
    <col min="28" max="28" width="1" style="1" customWidth="1"/>
    <col min="29" max="29" width="10.85546875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18.85546875" style="1" bestFit="1" customWidth="1"/>
    <col min="34" max="34" width="1" style="1" customWidth="1"/>
    <col min="35" max="35" width="23.7109375" style="1" bestFit="1" customWidth="1"/>
    <col min="36" max="36" width="1" style="1" customWidth="1"/>
    <col min="37" max="37" width="38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30" x14ac:dyDescent="0.4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6" spans="1:37" ht="30" x14ac:dyDescent="0.45">
      <c r="A6" s="16" t="s">
        <v>36</v>
      </c>
      <c r="B6" s="16" t="s">
        <v>36</v>
      </c>
      <c r="C6" s="16" t="s">
        <v>36</v>
      </c>
      <c r="D6" s="16" t="s">
        <v>36</v>
      </c>
      <c r="E6" s="16" t="s">
        <v>36</v>
      </c>
      <c r="F6" s="16" t="s">
        <v>36</v>
      </c>
      <c r="G6" s="16" t="s">
        <v>36</v>
      </c>
      <c r="H6" s="16" t="s">
        <v>36</v>
      </c>
      <c r="I6" s="16" t="s">
        <v>36</v>
      </c>
      <c r="J6" s="16" t="s">
        <v>36</v>
      </c>
      <c r="K6" s="16" t="s">
        <v>36</v>
      </c>
      <c r="L6" s="16" t="s">
        <v>36</v>
      </c>
      <c r="M6" s="16" t="s">
        <v>36</v>
      </c>
      <c r="O6" s="16" t="s">
        <v>4</v>
      </c>
      <c r="P6" s="16" t="s">
        <v>4</v>
      </c>
      <c r="Q6" s="16" t="s">
        <v>4</v>
      </c>
      <c r="R6" s="16" t="s">
        <v>4</v>
      </c>
      <c r="S6" s="16" t="s">
        <v>4</v>
      </c>
      <c r="U6" s="16" t="s">
        <v>5</v>
      </c>
      <c r="V6" s="16" t="s">
        <v>5</v>
      </c>
      <c r="W6" s="16" t="s">
        <v>5</v>
      </c>
      <c r="X6" s="16" t="s">
        <v>5</v>
      </c>
      <c r="Y6" s="16" t="s">
        <v>5</v>
      </c>
      <c r="Z6" s="16" t="s">
        <v>5</v>
      </c>
      <c r="AA6" s="16" t="s">
        <v>5</v>
      </c>
      <c r="AC6" s="16" t="s">
        <v>6</v>
      </c>
      <c r="AD6" s="16" t="s">
        <v>6</v>
      </c>
      <c r="AE6" s="16" t="s">
        <v>6</v>
      </c>
      <c r="AF6" s="16" t="s">
        <v>6</v>
      </c>
      <c r="AG6" s="16" t="s">
        <v>6</v>
      </c>
      <c r="AH6" s="16" t="s">
        <v>6</v>
      </c>
      <c r="AI6" s="16" t="s">
        <v>6</v>
      </c>
      <c r="AJ6" s="16" t="s">
        <v>6</v>
      </c>
      <c r="AK6" s="16" t="s">
        <v>6</v>
      </c>
    </row>
    <row r="7" spans="1:37" ht="30" x14ac:dyDescent="0.45">
      <c r="A7" s="17" t="s">
        <v>37</v>
      </c>
      <c r="C7" s="17" t="s">
        <v>38</v>
      </c>
      <c r="E7" s="17" t="s">
        <v>39</v>
      </c>
      <c r="G7" s="17" t="s">
        <v>40</v>
      </c>
      <c r="I7" s="17" t="s">
        <v>41</v>
      </c>
      <c r="K7" s="17" t="s">
        <v>42</v>
      </c>
      <c r="M7" s="17" t="s">
        <v>35</v>
      </c>
      <c r="O7" s="17" t="s">
        <v>7</v>
      </c>
      <c r="Q7" s="17" t="s">
        <v>8</v>
      </c>
      <c r="S7" s="17" t="s">
        <v>9</v>
      </c>
      <c r="U7" s="16" t="s">
        <v>10</v>
      </c>
      <c r="V7" s="16" t="s">
        <v>10</v>
      </c>
      <c r="W7" s="16" t="s">
        <v>10</v>
      </c>
      <c r="Y7" s="16" t="s">
        <v>11</v>
      </c>
      <c r="Z7" s="16" t="s">
        <v>11</v>
      </c>
      <c r="AA7" s="16" t="s">
        <v>11</v>
      </c>
      <c r="AC7" s="17" t="s">
        <v>7</v>
      </c>
      <c r="AE7" s="17" t="s">
        <v>43</v>
      </c>
      <c r="AG7" s="17" t="s">
        <v>8</v>
      </c>
      <c r="AI7" s="17" t="s">
        <v>9</v>
      </c>
      <c r="AK7" s="17" t="s">
        <v>13</v>
      </c>
    </row>
    <row r="8" spans="1:37" ht="30" x14ac:dyDescent="0.45">
      <c r="A8" s="16" t="s">
        <v>37</v>
      </c>
      <c r="C8" s="16" t="s">
        <v>38</v>
      </c>
      <c r="E8" s="16" t="s">
        <v>39</v>
      </c>
      <c r="G8" s="16" t="s">
        <v>40</v>
      </c>
      <c r="I8" s="16" t="s">
        <v>41</v>
      </c>
      <c r="K8" s="16" t="s">
        <v>42</v>
      </c>
      <c r="M8" s="16" t="s">
        <v>35</v>
      </c>
      <c r="O8" s="16" t="s">
        <v>7</v>
      </c>
      <c r="Q8" s="16" t="s">
        <v>8</v>
      </c>
      <c r="S8" s="16" t="s">
        <v>9</v>
      </c>
      <c r="U8" s="16" t="s">
        <v>7</v>
      </c>
      <c r="W8" s="16" t="s">
        <v>8</v>
      </c>
      <c r="Y8" s="16" t="s">
        <v>7</v>
      </c>
      <c r="AA8" s="16" t="s">
        <v>14</v>
      </c>
      <c r="AC8" s="16" t="s">
        <v>7</v>
      </c>
      <c r="AE8" s="16" t="s">
        <v>43</v>
      </c>
      <c r="AG8" s="16" t="s">
        <v>8</v>
      </c>
      <c r="AI8" s="16" t="s">
        <v>9</v>
      </c>
      <c r="AK8" s="16" t="s">
        <v>13</v>
      </c>
    </row>
    <row r="9" spans="1:37" ht="21" x14ac:dyDescent="0.55000000000000004">
      <c r="A9" s="2" t="s">
        <v>44</v>
      </c>
      <c r="C9" s="4" t="s">
        <v>45</v>
      </c>
      <c r="D9" s="4"/>
      <c r="E9" s="4" t="s">
        <v>45</v>
      </c>
      <c r="F9" s="4"/>
      <c r="G9" s="4" t="s">
        <v>46</v>
      </c>
      <c r="H9" s="4"/>
      <c r="I9" s="4" t="s">
        <v>47</v>
      </c>
      <c r="J9" s="4"/>
      <c r="K9" s="5">
        <v>18</v>
      </c>
      <c r="L9" s="4"/>
      <c r="M9" s="5">
        <v>18</v>
      </c>
      <c r="N9" s="4"/>
      <c r="O9" s="5">
        <v>153995</v>
      </c>
      <c r="P9" s="4"/>
      <c r="Q9" s="5">
        <v>153996539950</v>
      </c>
      <c r="R9" s="4"/>
      <c r="S9" s="5">
        <v>141341787156</v>
      </c>
      <c r="T9" s="4"/>
      <c r="U9" s="5">
        <v>0</v>
      </c>
      <c r="V9" s="4"/>
      <c r="W9" s="5">
        <v>0</v>
      </c>
      <c r="X9" s="4"/>
      <c r="Y9" s="5">
        <v>0</v>
      </c>
      <c r="Z9" s="4"/>
      <c r="AA9" s="5">
        <v>0</v>
      </c>
      <c r="AB9" s="4"/>
      <c r="AC9" s="5">
        <v>153995</v>
      </c>
      <c r="AD9" s="4"/>
      <c r="AE9" s="5">
        <v>918000</v>
      </c>
      <c r="AF9" s="4"/>
      <c r="AG9" s="5">
        <v>153996539950</v>
      </c>
      <c r="AH9" s="4"/>
      <c r="AI9" s="5">
        <v>141341787156</v>
      </c>
      <c r="AJ9" s="4"/>
      <c r="AK9" s="4" t="s">
        <v>48</v>
      </c>
    </row>
    <row r="10" spans="1:37" ht="21" x14ac:dyDescent="0.55000000000000004">
      <c r="A10" s="2" t="s">
        <v>49</v>
      </c>
      <c r="C10" s="4" t="s">
        <v>45</v>
      </c>
      <c r="D10" s="4"/>
      <c r="E10" s="4" t="s">
        <v>45</v>
      </c>
      <c r="F10" s="4"/>
      <c r="G10" s="4" t="s">
        <v>50</v>
      </c>
      <c r="H10" s="4"/>
      <c r="I10" s="4" t="s">
        <v>51</v>
      </c>
      <c r="J10" s="4"/>
      <c r="K10" s="5">
        <v>20</v>
      </c>
      <c r="L10" s="4"/>
      <c r="M10" s="5">
        <v>20</v>
      </c>
      <c r="N10" s="4"/>
      <c r="O10" s="5">
        <v>645600</v>
      </c>
      <c r="P10" s="4"/>
      <c r="Q10" s="5">
        <v>597521426074</v>
      </c>
      <c r="R10" s="4"/>
      <c r="S10" s="5">
        <v>598889441210</v>
      </c>
      <c r="T10" s="4"/>
      <c r="U10" s="5">
        <v>0</v>
      </c>
      <c r="V10" s="4"/>
      <c r="W10" s="5">
        <v>0</v>
      </c>
      <c r="X10" s="4"/>
      <c r="Y10" s="5">
        <v>0</v>
      </c>
      <c r="Z10" s="4"/>
      <c r="AA10" s="5">
        <v>0</v>
      </c>
      <c r="AB10" s="4"/>
      <c r="AC10" s="5">
        <v>645600</v>
      </c>
      <c r="AD10" s="4"/>
      <c r="AE10" s="5">
        <v>909000</v>
      </c>
      <c r="AF10" s="4"/>
      <c r="AG10" s="5">
        <v>597521426074</v>
      </c>
      <c r="AH10" s="4"/>
      <c r="AI10" s="5">
        <v>586744033365</v>
      </c>
      <c r="AJ10" s="4"/>
      <c r="AK10" s="4" t="s">
        <v>52</v>
      </c>
    </row>
    <row r="11" spans="1:37" ht="21" x14ac:dyDescent="0.55000000000000004">
      <c r="A11" s="2" t="s">
        <v>53</v>
      </c>
      <c r="C11" s="4" t="s">
        <v>45</v>
      </c>
      <c r="D11" s="4"/>
      <c r="E11" s="4" t="s">
        <v>45</v>
      </c>
      <c r="F11" s="4"/>
      <c r="G11" s="4" t="s">
        <v>54</v>
      </c>
      <c r="H11" s="4"/>
      <c r="I11" s="4" t="s">
        <v>55</v>
      </c>
      <c r="J11" s="4"/>
      <c r="K11" s="5">
        <v>17</v>
      </c>
      <c r="L11" s="4"/>
      <c r="M11" s="5">
        <v>17</v>
      </c>
      <c r="N11" s="4"/>
      <c r="O11" s="5">
        <v>101200</v>
      </c>
      <c r="P11" s="4"/>
      <c r="Q11" s="5">
        <v>100315770672</v>
      </c>
      <c r="R11" s="4"/>
      <c r="S11" s="5">
        <v>88331688179</v>
      </c>
      <c r="T11" s="4"/>
      <c r="U11" s="5">
        <v>0</v>
      </c>
      <c r="V11" s="4"/>
      <c r="W11" s="5">
        <v>0</v>
      </c>
      <c r="X11" s="4"/>
      <c r="Y11" s="5">
        <v>0</v>
      </c>
      <c r="Z11" s="4"/>
      <c r="AA11" s="5">
        <v>0</v>
      </c>
      <c r="AB11" s="4"/>
      <c r="AC11" s="5">
        <v>101200</v>
      </c>
      <c r="AD11" s="4"/>
      <c r="AE11" s="5">
        <v>837900</v>
      </c>
      <c r="AF11" s="4"/>
      <c r="AG11" s="5">
        <v>100315770672</v>
      </c>
      <c r="AH11" s="4"/>
      <c r="AI11" s="5">
        <v>84780110819</v>
      </c>
      <c r="AJ11" s="4"/>
      <c r="AK11" s="4" t="s">
        <v>56</v>
      </c>
    </row>
    <row r="12" spans="1:37" ht="21" x14ac:dyDescent="0.55000000000000004">
      <c r="A12" s="2" t="s">
        <v>57</v>
      </c>
      <c r="C12" s="4" t="s">
        <v>45</v>
      </c>
      <c r="D12" s="4"/>
      <c r="E12" s="4" t="s">
        <v>45</v>
      </c>
      <c r="F12" s="4"/>
      <c r="G12" s="4" t="s">
        <v>58</v>
      </c>
      <c r="H12" s="4"/>
      <c r="I12" s="4" t="s">
        <v>59</v>
      </c>
      <c r="J12" s="4"/>
      <c r="K12" s="5">
        <v>19</v>
      </c>
      <c r="L12" s="4"/>
      <c r="M12" s="5">
        <v>19</v>
      </c>
      <c r="N12" s="4"/>
      <c r="O12" s="5">
        <v>336280</v>
      </c>
      <c r="P12" s="4"/>
      <c r="Q12" s="5">
        <v>296887585188</v>
      </c>
      <c r="R12" s="4"/>
      <c r="S12" s="5">
        <v>296660524572</v>
      </c>
      <c r="T12" s="4"/>
      <c r="U12" s="5">
        <v>0</v>
      </c>
      <c r="V12" s="4"/>
      <c r="W12" s="5">
        <v>0</v>
      </c>
      <c r="X12" s="4"/>
      <c r="Y12" s="5">
        <v>0</v>
      </c>
      <c r="Z12" s="4"/>
      <c r="AA12" s="5">
        <v>0</v>
      </c>
      <c r="AB12" s="4"/>
      <c r="AC12" s="5">
        <v>336280</v>
      </c>
      <c r="AD12" s="4"/>
      <c r="AE12" s="5">
        <v>882343</v>
      </c>
      <c r="AF12" s="4"/>
      <c r="AG12" s="5">
        <v>296887585188</v>
      </c>
      <c r="AH12" s="4"/>
      <c r="AI12" s="5">
        <v>296660524571</v>
      </c>
      <c r="AJ12" s="4"/>
      <c r="AK12" s="4" t="s">
        <v>60</v>
      </c>
    </row>
    <row r="13" spans="1:37" ht="19.5" thickBot="1" x14ac:dyDescent="0.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19">
        <f>SUM(O9:O12)</f>
        <v>1237075</v>
      </c>
      <c r="P13" s="4"/>
      <c r="Q13" s="19">
        <f>SUM(Q9:Q12)</f>
        <v>1148721321884</v>
      </c>
      <c r="R13" s="4"/>
      <c r="S13" s="19">
        <f>SUM(S9:S12)</f>
        <v>1125223441117</v>
      </c>
      <c r="T13" s="4"/>
      <c r="U13" s="19">
        <f>SUM(U9:U12)</f>
        <v>0</v>
      </c>
      <c r="V13" s="4"/>
      <c r="W13" s="19">
        <f>SUM(W9:W12)</f>
        <v>0</v>
      </c>
      <c r="X13" s="4"/>
      <c r="Y13" s="19">
        <f>SUM(Y9:Y12)</f>
        <v>0</v>
      </c>
      <c r="Z13" s="4"/>
      <c r="AA13" s="19">
        <f>SUM(AA9:AA12)</f>
        <v>0</v>
      </c>
      <c r="AB13" s="4"/>
      <c r="AC13" s="19">
        <f>SUM(AC9:AC12)</f>
        <v>1237075</v>
      </c>
      <c r="AD13" s="4"/>
      <c r="AE13" s="19">
        <f>SUM(AE9:AE12)</f>
        <v>3547243</v>
      </c>
      <c r="AF13" s="4"/>
      <c r="AG13" s="19">
        <f>SUM(AG9:AG12)</f>
        <v>1148721321884</v>
      </c>
      <c r="AH13" s="4"/>
      <c r="AI13" s="19">
        <f>SUM(AI9:AI12)</f>
        <v>1109526455911</v>
      </c>
      <c r="AJ13" s="4"/>
      <c r="AK13" s="4"/>
    </row>
    <row r="14" spans="1:37" ht="19.5" thickTop="1" x14ac:dyDescent="0.45"/>
    <row r="15" spans="1:37" x14ac:dyDescent="0.45">
      <c r="AI15" s="3"/>
    </row>
    <row r="16" spans="1:37" x14ac:dyDescent="0.45">
      <c r="AI16" s="3"/>
    </row>
    <row r="17" spans="35:35" x14ac:dyDescent="0.45">
      <c r="AI17" s="3"/>
    </row>
    <row r="18" spans="35:35" x14ac:dyDescent="0.45">
      <c r="AI18" s="3"/>
    </row>
    <row r="19" spans="35:35" x14ac:dyDescent="0.45">
      <c r="AI19" s="3"/>
    </row>
    <row r="20" spans="35:35" x14ac:dyDescent="0.45">
      <c r="AI20" s="3"/>
    </row>
    <row r="21" spans="35:35" x14ac:dyDescent="0.45">
      <c r="AI21" s="3"/>
    </row>
    <row r="22" spans="35:35" x14ac:dyDescent="0.45">
      <c r="AI22" s="3"/>
    </row>
  </sheetData>
  <mergeCells count="28">
    <mergeCell ref="A2:AK2"/>
    <mergeCell ref="A3:AK3"/>
    <mergeCell ref="A4:AK4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1"/>
  <sheetViews>
    <sheetView rightToLeft="1" workbookViewId="0">
      <selection activeCell="R6" sqref="R6"/>
    </sheetView>
  </sheetViews>
  <sheetFormatPr defaultRowHeight="18.75" x14ac:dyDescent="0.45"/>
  <cols>
    <col min="1" max="1" width="31.28515625" style="1" bestFit="1" customWidth="1"/>
    <col min="2" max="2" width="1" style="1" customWidth="1"/>
    <col min="3" max="3" width="8.2851562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3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2" ht="30" x14ac:dyDescent="0.4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6" spans="1:12" ht="30" x14ac:dyDescent="0.45">
      <c r="A6" s="27" t="s">
        <v>3</v>
      </c>
      <c r="C6" s="28" t="s">
        <v>6</v>
      </c>
      <c r="D6" s="28" t="s">
        <v>6</v>
      </c>
      <c r="E6" s="28" t="s">
        <v>6</v>
      </c>
      <c r="F6" s="28" t="s">
        <v>6</v>
      </c>
      <c r="G6" s="28" t="s">
        <v>6</v>
      </c>
      <c r="H6" s="28" t="s">
        <v>6</v>
      </c>
      <c r="I6" s="28" t="s">
        <v>6</v>
      </c>
      <c r="J6" s="28" t="s">
        <v>6</v>
      </c>
      <c r="K6" s="28" t="s">
        <v>6</v>
      </c>
      <c r="L6" s="28" t="s">
        <v>6</v>
      </c>
    </row>
    <row r="7" spans="1:12" ht="30" x14ac:dyDescent="0.45">
      <c r="A7" s="16" t="s">
        <v>3</v>
      </c>
      <c r="C7" s="16" t="s">
        <v>7</v>
      </c>
      <c r="E7" s="16" t="s">
        <v>61</v>
      </c>
      <c r="G7" s="16" t="s">
        <v>62</v>
      </c>
      <c r="I7" s="16" t="s">
        <v>63</v>
      </c>
      <c r="K7" s="16" t="s">
        <v>64</v>
      </c>
    </row>
    <row r="8" spans="1:12" ht="21" x14ac:dyDescent="0.55000000000000004">
      <c r="A8" s="2" t="s">
        <v>65</v>
      </c>
      <c r="C8" s="3">
        <v>645600</v>
      </c>
      <c r="E8" s="3">
        <v>1010000</v>
      </c>
      <c r="G8" s="3">
        <v>909000</v>
      </c>
      <c r="I8" s="1" t="s">
        <v>66</v>
      </c>
      <c r="K8" s="3">
        <v>586850400000</v>
      </c>
    </row>
    <row r="9" spans="1:12" ht="21" x14ac:dyDescent="0.55000000000000004">
      <c r="A9" s="2" t="s">
        <v>67</v>
      </c>
      <c r="C9" s="3">
        <v>101200</v>
      </c>
      <c r="E9" s="3">
        <v>931000</v>
      </c>
      <c r="G9" s="3">
        <v>837900</v>
      </c>
      <c r="I9" s="1" t="s">
        <v>66</v>
      </c>
      <c r="K9" s="3">
        <v>84795480000</v>
      </c>
    </row>
    <row r="10" spans="1:12" ht="21" x14ac:dyDescent="0.55000000000000004">
      <c r="A10" s="2" t="s">
        <v>57</v>
      </c>
      <c r="C10" s="3">
        <v>336280</v>
      </c>
      <c r="E10" s="3">
        <v>980379</v>
      </c>
      <c r="G10" s="3">
        <v>882343</v>
      </c>
      <c r="I10" s="1" t="s">
        <v>66</v>
      </c>
      <c r="K10" s="3">
        <v>296714304040</v>
      </c>
    </row>
    <row r="11" spans="1:12" ht="21" x14ac:dyDescent="0.55000000000000004">
      <c r="A11" s="2" t="s">
        <v>44</v>
      </c>
      <c r="C11" s="3">
        <v>153995</v>
      </c>
      <c r="E11" s="3">
        <v>1020000</v>
      </c>
      <c r="G11" s="3">
        <v>918000</v>
      </c>
      <c r="I11" s="1" t="s">
        <v>66</v>
      </c>
      <c r="K11" s="3">
        <v>141367410000</v>
      </c>
    </row>
  </sheetData>
  <mergeCells count="10">
    <mergeCell ref="A2:K2"/>
    <mergeCell ref="A3:K3"/>
    <mergeCell ref="A4:K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34"/>
  <sheetViews>
    <sheetView rightToLeft="1" workbookViewId="0">
      <selection activeCell="X16" sqref="X16"/>
    </sheetView>
  </sheetViews>
  <sheetFormatPr defaultRowHeight="18.75" x14ac:dyDescent="0.45"/>
  <cols>
    <col min="1" max="1" width="23.85546875" style="1" bestFit="1" customWidth="1"/>
    <col min="2" max="2" width="1" style="1" customWidth="1"/>
    <col min="3" max="3" width="21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7.7109375" style="1" bestFit="1" customWidth="1"/>
    <col min="12" max="12" width="1" style="1" customWidth="1"/>
    <col min="13" max="13" width="17.8554687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7.57031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30" x14ac:dyDescent="0.45">
      <c r="A6" s="17" t="s">
        <v>69</v>
      </c>
      <c r="C6" s="16" t="s">
        <v>70</v>
      </c>
      <c r="D6" s="16" t="s">
        <v>70</v>
      </c>
      <c r="E6" s="16" t="s">
        <v>70</v>
      </c>
      <c r="F6" s="16" t="s">
        <v>70</v>
      </c>
      <c r="G6" s="16" t="s">
        <v>70</v>
      </c>
      <c r="H6" s="16" t="s">
        <v>70</v>
      </c>
      <c r="I6" s="16" t="s">
        <v>70</v>
      </c>
      <c r="K6" s="16" t="s">
        <v>4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19" ht="30" x14ac:dyDescent="0.45">
      <c r="A7" s="16" t="s">
        <v>69</v>
      </c>
      <c r="C7" s="16" t="s">
        <v>71</v>
      </c>
      <c r="E7" s="16" t="s">
        <v>72</v>
      </c>
      <c r="G7" s="16" t="s">
        <v>73</v>
      </c>
      <c r="I7" s="16" t="s">
        <v>42</v>
      </c>
      <c r="K7" s="16" t="s">
        <v>74</v>
      </c>
      <c r="M7" s="16" t="s">
        <v>75</v>
      </c>
      <c r="O7" s="16" t="s">
        <v>76</v>
      </c>
      <c r="Q7" s="16" t="s">
        <v>74</v>
      </c>
      <c r="S7" s="16" t="s">
        <v>68</v>
      </c>
    </row>
    <row r="8" spans="1:19" ht="21" x14ac:dyDescent="0.55000000000000004">
      <c r="A8" s="2" t="s">
        <v>77</v>
      </c>
      <c r="C8" s="4" t="s">
        <v>78</v>
      </c>
      <c r="D8" s="4"/>
      <c r="E8" s="4" t="s">
        <v>79</v>
      </c>
      <c r="F8" s="4"/>
      <c r="G8" s="4" t="s">
        <v>80</v>
      </c>
      <c r="H8" s="4"/>
      <c r="I8" s="4">
        <v>0</v>
      </c>
      <c r="J8" s="4"/>
      <c r="K8" s="5">
        <v>15995186500</v>
      </c>
      <c r="L8" s="4"/>
      <c r="M8" s="5">
        <v>610000000</v>
      </c>
      <c r="N8" s="4"/>
      <c r="O8" s="5">
        <v>15995536500</v>
      </c>
      <c r="P8" s="4"/>
      <c r="Q8" s="5">
        <v>609650000</v>
      </c>
      <c r="R8" s="4"/>
      <c r="S8" s="4" t="s">
        <v>20</v>
      </c>
    </row>
    <row r="9" spans="1:19" ht="21" x14ac:dyDescent="0.55000000000000004">
      <c r="A9" s="2" t="s">
        <v>77</v>
      </c>
      <c r="C9" s="4" t="s">
        <v>81</v>
      </c>
      <c r="D9" s="4"/>
      <c r="E9" s="4" t="s">
        <v>82</v>
      </c>
      <c r="F9" s="4"/>
      <c r="G9" s="4" t="s">
        <v>83</v>
      </c>
      <c r="H9" s="4"/>
      <c r="I9" s="4">
        <v>0</v>
      </c>
      <c r="J9" s="4"/>
      <c r="K9" s="5">
        <v>623915</v>
      </c>
      <c r="L9" s="4"/>
      <c r="M9" s="5">
        <v>24970042539</v>
      </c>
      <c r="N9" s="4"/>
      <c r="O9" s="5">
        <v>24970666454</v>
      </c>
      <c r="P9" s="4"/>
      <c r="Q9" s="5">
        <v>0</v>
      </c>
      <c r="R9" s="4"/>
      <c r="S9" s="4" t="s">
        <v>16</v>
      </c>
    </row>
    <row r="10" spans="1:19" ht="21" x14ac:dyDescent="0.55000000000000004">
      <c r="A10" s="2" t="s">
        <v>84</v>
      </c>
      <c r="C10" s="4" t="s">
        <v>85</v>
      </c>
      <c r="D10" s="4"/>
      <c r="E10" s="4" t="s">
        <v>82</v>
      </c>
      <c r="F10" s="4"/>
      <c r="G10" s="4" t="s">
        <v>86</v>
      </c>
      <c r="H10" s="4"/>
      <c r="I10" s="4">
        <v>0</v>
      </c>
      <c r="J10" s="4"/>
      <c r="K10" s="5">
        <v>18493250</v>
      </c>
      <c r="L10" s="4"/>
      <c r="M10" s="5">
        <v>0</v>
      </c>
      <c r="N10" s="4"/>
      <c r="O10" s="5">
        <v>0</v>
      </c>
      <c r="P10" s="4"/>
      <c r="Q10" s="5">
        <v>18493250</v>
      </c>
      <c r="R10" s="4"/>
      <c r="S10" s="4" t="s">
        <v>16</v>
      </c>
    </row>
    <row r="11" spans="1:19" ht="21" x14ac:dyDescent="0.55000000000000004">
      <c r="A11" s="2" t="s">
        <v>87</v>
      </c>
      <c r="C11" s="4" t="s">
        <v>88</v>
      </c>
      <c r="D11" s="4"/>
      <c r="E11" s="4" t="s">
        <v>79</v>
      </c>
      <c r="F11" s="4"/>
      <c r="G11" s="4" t="s">
        <v>80</v>
      </c>
      <c r="H11" s="4"/>
      <c r="I11" s="4">
        <v>0</v>
      </c>
      <c r="J11" s="4"/>
      <c r="K11" s="5">
        <v>132698279751</v>
      </c>
      <c r="L11" s="4"/>
      <c r="M11" s="5">
        <v>971353715823</v>
      </c>
      <c r="N11" s="4"/>
      <c r="O11" s="5">
        <v>388118337871</v>
      </c>
      <c r="P11" s="4"/>
      <c r="Q11" s="5">
        <v>715933657703</v>
      </c>
      <c r="R11" s="4"/>
      <c r="S11" s="4" t="s">
        <v>89</v>
      </c>
    </row>
    <row r="12" spans="1:19" ht="21" x14ac:dyDescent="0.55000000000000004">
      <c r="A12" s="2" t="s">
        <v>87</v>
      </c>
      <c r="C12" s="4" t="s">
        <v>90</v>
      </c>
      <c r="D12" s="4"/>
      <c r="E12" s="4" t="s">
        <v>91</v>
      </c>
      <c r="F12" s="4"/>
      <c r="G12" s="4" t="s">
        <v>80</v>
      </c>
      <c r="H12" s="4"/>
      <c r="I12" s="4">
        <v>20</v>
      </c>
      <c r="J12" s="4"/>
      <c r="K12" s="5">
        <v>45000000000</v>
      </c>
      <c r="L12" s="4"/>
      <c r="M12" s="5">
        <v>0</v>
      </c>
      <c r="N12" s="4"/>
      <c r="O12" s="5">
        <v>0</v>
      </c>
      <c r="P12" s="4"/>
      <c r="Q12" s="5">
        <v>45000000000</v>
      </c>
      <c r="R12" s="4"/>
      <c r="S12" s="4" t="s">
        <v>92</v>
      </c>
    </row>
    <row r="13" spans="1:19" ht="21" x14ac:dyDescent="0.55000000000000004">
      <c r="A13" s="2" t="s">
        <v>93</v>
      </c>
      <c r="C13" s="4" t="s">
        <v>94</v>
      </c>
      <c r="D13" s="4"/>
      <c r="E13" s="4" t="s">
        <v>79</v>
      </c>
      <c r="F13" s="4"/>
      <c r="G13" s="4" t="s">
        <v>80</v>
      </c>
      <c r="H13" s="4"/>
      <c r="I13" s="4">
        <v>0</v>
      </c>
      <c r="J13" s="4"/>
      <c r="K13" s="5">
        <v>87949247011</v>
      </c>
      <c r="L13" s="4"/>
      <c r="M13" s="5">
        <v>163430833243</v>
      </c>
      <c r="N13" s="4"/>
      <c r="O13" s="5">
        <v>8975206039</v>
      </c>
      <c r="P13" s="4"/>
      <c r="Q13" s="5">
        <v>242404874215</v>
      </c>
      <c r="R13" s="4"/>
      <c r="S13" s="4" t="s">
        <v>95</v>
      </c>
    </row>
    <row r="14" spans="1:19" ht="21" x14ac:dyDescent="0.55000000000000004">
      <c r="A14" s="2" t="s">
        <v>87</v>
      </c>
      <c r="C14" s="4" t="s">
        <v>96</v>
      </c>
      <c r="D14" s="4"/>
      <c r="E14" s="4" t="s">
        <v>91</v>
      </c>
      <c r="F14" s="4"/>
      <c r="G14" s="4" t="s">
        <v>80</v>
      </c>
      <c r="H14" s="4"/>
      <c r="I14" s="4">
        <v>20</v>
      </c>
      <c r="J14" s="4"/>
      <c r="K14" s="5">
        <v>20000000000</v>
      </c>
      <c r="L14" s="4"/>
      <c r="M14" s="5">
        <v>0</v>
      </c>
      <c r="N14" s="4"/>
      <c r="O14" s="5">
        <v>0</v>
      </c>
      <c r="P14" s="4"/>
      <c r="Q14" s="5">
        <v>20000000000</v>
      </c>
      <c r="R14" s="4"/>
      <c r="S14" s="4" t="s">
        <v>97</v>
      </c>
    </row>
    <row r="15" spans="1:19" ht="21" x14ac:dyDescent="0.55000000000000004">
      <c r="A15" s="2" t="s">
        <v>87</v>
      </c>
      <c r="C15" s="4" t="s">
        <v>98</v>
      </c>
      <c r="D15" s="4"/>
      <c r="E15" s="4" t="s">
        <v>91</v>
      </c>
      <c r="F15" s="4"/>
      <c r="G15" s="4" t="s">
        <v>80</v>
      </c>
      <c r="H15" s="4"/>
      <c r="I15" s="4">
        <v>20</v>
      </c>
      <c r="J15" s="4"/>
      <c r="K15" s="5">
        <v>40000000000</v>
      </c>
      <c r="L15" s="4"/>
      <c r="M15" s="5">
        <v>0</v>
      </c>
      <c r="N15" s="4"/>
      <c r="O15" s="5">
        <v>0</v>
      </c>
      <c r="P15" s="4"/>
      <c r="Q15" s="5">
        <v>40000000000</v>
      </c>
      <c r="R15" s="4"/>
      <c r="S15" s="4" t="s">
        <v>99</v>
      </c>
    </row>
    <row r="16" spans="1:19" ht="21" x14ac:dyDescent="0.55000000000000004">
      <c r="A16" s="2" t="s">
        <v>93</v>
      </c>
      <c r="C16" s="4" t="s">
        <v>100</v>
      </c>
      <c r="D16" s="4"/>
      <c r="E16" s="4" t="s">
        <v>91</v>
      </c>
      <c r="F16" s="4"/>
      <c r="G16" s="4" t="s">
        <v>80</v>
      </c>
      <c r="H16" s="4"/>
      <c r="I16" s="4">
        <v>20</v>
      </c>
      <c r="J16" s="4"/>
      <c r="K16" s="5">
        <v>70000000000</v>
      </c>
      <c r="L16" s="4"/>
      <c r="M16" s="5">
        <v>0</v>
      </c>
      <c r="N16" s="4"/>
      <c r="O16" s="5">
        <v>0</v>
      </c>
      <c r="P16" s="4"/>
      <c r="Q16" s="5">
        <v>70000000000</v>
      </c>
      <c r="R16" s="4"/>
      <c r="S16" s="4" t="s">
        <v>101</v>
      </c>
    </row>
    <row r="17" spans="1:19" ht="21" x14ac:dyDescent="0.55000000000000004">
      <c r="A17" s="2" t="s">
        <v>93</v>
      </c>
      <c r="C17" s="4" t="s">
        <v>102</v>
      </c>
      <c r="D17" s="4"/>
      <c r="E17" s="4" t="s">
        <v>91</v>
      </c>
      <c r="F17" s="4"/>
      <c r="G17" s="4" t="s">
        <v>80</v>
      </c>
      <c r="H17" s="4"/>
      <c r="I17" s="4">
        <v>20</v>
      </c>
      <c r="J17" s="4"/>
      <c r="K17" s="5">
        <v>70000000000</v>
      </c>
      <c r="L17" s="4"/>
      <c r="M17" s="5">
        <v>0</v>
      </c>
      <c r="N17" s="4"/>
      <c r="O17" s="5">
        <v>0</v>
      </c>
      <c r="P17" s="4"/>
      <c r="Q17" s="5">
        <v>70000000000</v>
      </c>
      <c r="R17" s="4"/>
      <c r="S17" s="4" t="s">
        <v>101</v>
      </c>
    </row>
    <row r="18" spans="1:19" ht="21" x14ac:dyDescent="0.55000000000000004">
      <c r="A18" s="2" t="s">
        <v>103</v>
      </c>
      <c r="C18" s="4" t="s">
        <v>104</v>
      </c>
      <c r="D18" s="4"/>
      <c r="E18" s="4" t="s">
        <v>79</v>
      </c>
      <c r="F18" s="4"/>
      <c r="G18" s="4" t="s">
        <v>80</v>
      </c>
      <c r="H18" s="4"/>
      <c r="I18" s="4">
        <v>0</v>
      </c>
      <c r="J18" s="4"/>
      <c r="K18" s="5">
        <v>14594780623</v>
      </c>
      <c r="L18" s="4"/>
      <c r="M18" s="5">
        <v>14537249759</v>
      </c>
      <c r="N18" s="4"/>
      <c r="O18" s="5">
        <v>350000</v>
      </c>
      <c r="P18" s="4"/>
      <c r="Q18" s="5">
        <v>29131680382</v>
      </c>
      <c r="R18" s="4"/>
      <c r="S18" s="4" t="s">
        <v>22</v>
      </c>
    </row>
    <row r="19" spans="1:19" ht="21" x14ac:dyDescent="0.55000000000000004">
      <c r="A19" s="2" t="s">
        <v>103</v>
      </c>
      <c r="C19" s="4" t="s">
        <v>105</v>
      </c>
      <c r="D19" s="4"/>
      <c r="E19" s="4" t="s">
        <v>91</v>
      </c>
      <c r="F19" s="4"/>
      <c r="G19" s="4" t="s">
        <v>80</v>
      </c>
      <c r="H19" s="4"/>
      <c r="I19" s="4">
        <v>20</v>
      </c>
      <c r="J19" s="4"/>
      <c r="K19" s="5">
        <v>850000000000</v>
      </c>
      <c r="L19" s="4"/>
      <c r="M19" s="5">
        <v>0</v>
      </c>
      <c r="N19" s="4"/>
      <c r="O19" s="5">
        <v>0</v>
      </c>
      <c r="P19" s="4"/>
      <c r="Q19" s="5">
        <v>850000000000</v>
      </c>
      <c r="R19" s="4"/>
      <c r="S19" s="4" t="s">
        <v>106</v>
      </c>
    </row>
    <row r="20" spans="1:19" ht="21" x14ac:dyDescent="0.55000000000000004">
      <c r="A20" s="2" t="s">
        <v>107</v>
      </c>
      <c r="C20" s="4" t="s">
        <v>108</v>
      </c>
      <c r="D20" s="4"/>
      <c r="E20" s="4" t="s">
        <v>79</v>
      </c>
      <c r="F20" s="4"/>
      <c r="G20" s="4" t="s">
        <v>80</v>
      </c>
      <c r="H20" s="4"/>
      <c r="I20" s="4">
        <v>0</v>
      </c>
      <c r="J20" s="4"/>
      <c r="K20" s="5">
        <v>14874419019</v>
      </c>
      <c r="L20" s="4"/>
      <c r="M20" s="5">
        <v>14873382433</v>
      </c>
      <c r="N20" s="4"/>
      <c r="O20" s="5">
        <v>470000</v>
      </c>
      <c r="P20" s="4"/>
      <c r="Q20" s="5">
        <v>29747331452</v>
      </c>
      <c r="R20" s="4"/>
      <c r="S20" s="4" t="s">
        <v>109</v>
      </c>
    </row>
    <row r="21" spans="1:19" ht="21" x14ac:dyDescent="0.55000000000000004">
      <c r="A21" s="2" t="s">
        <v>110</v>
      </c>
      <c r="C21" s="4" t="s">
        <v>111</v>
      </c>
      <c r="D21" s="4"/>
      <c r="E21" s="4" t="s">
        <v>79</v>
      </c>
      <c r="F21" s="4"/>
      <c r="G21" s="4" t="s">
        <v>80</v>
      </c>
      <c r="H21" s="4"/>
      <c r="I21" s="4">
        <v>0</v>
      </c>
      <c r="J21" s="4"/>
      <c r="K21" s="5">
        <v>14818196486</v>
      </c>
      <c r="L21" s="4"/>
      <c r="M21" s="5">
        <v>14398907104</v>
      </c>
      <c r="N21" s="4"/>
      <c r="O21" s="5">
        <v>0</v>
      </c>
      <c r="P21" s="4"/>
      <c r="Q21" s="5">
        <v>29217103590</v>
      </c>
      <c r="R21" s="4"/>
      <c r="S21" s="4" t="s">
        <v>109</v>
      </c>
    </row>
    <row r="22" spans="1:19" ht="21" x14ac:dyDescent="0.55000000000000004">
      <c r="A22" s="2" t="s">
        <v>110</v>
      </c>
      <c r="C22" s="4" t="s">
        <v>112</v>
      </c>
      <c r="D22" s="4"/>
      <c r="E22" s="4" t="s">
        <v>91</v>
      </c>
      <c r="F22" s="4"/>
      <c r="G22" s="4" t="s">
        <v>80</v>
      </c>
      <c r="H22" s="4"/>
      <c r="I22" s="4">
        <v>20</v>
      </c>
      <c r="J22" s="4"/>
      <c r="K22" s="5">
        <v>850000000000</v>
      </c>
      <c r="L22" s="4"/>
      <c r="M22" s="5">
        <v>0</v>
      </c>
      <c r="N22" s="4"/>
      <c r="O22" s="5">
        <v>0</v>
      </c>
      <c r="P22" s="4"/>
      <c r="Q22" s="5">
        <v>850000000000</v>
      </c>
      <c r="R22" s="4"/>
      <c r="S22" s="4" t="s">
        <v>106</v>
      </c>
    </row>
    <row r="23" spans="1:19" ht="21" x14ac:dyDescent="0.55000000000000004">
      <c r="A23" s="2" t="s">
        <v>107</v>
      </c>
      <c r="C23" s="4" t="s">
        <v>113</v>
      </c>
      <c r="D23" s="4"/>
      <c r="E23" s="4" t="s">
        <v>91</v>
      </c>
      <c r="F23" s="4"/>
      <c r="G23" s="4" t="s">
        <v>80</v>
      </c>
      <c r="H23" s="4"/>
      <c r="I23" s="4">
        <v>20</v>
      </c>
      <c r="J23" s="4"/>
      <c r="K23" s="5">
        <v>875610000000</v>
      </c>
      <c r="L23" s="4"/>
      <c r="M23" s="5">
        <v>0</v>
      </c>
      <c r="N23" s="4"/>
      <c r="O23" s="5">
        <v>0</v>
      </c>
      <c r="P23" s="4"/>
      <c r="Q23" s="5">
        <v>875610000000</v>
      </c>
      <c r="R23" s="4"/>
      <c r="S23" s="4" t="s">
        <v>114</v>
      </c>
    </row>
    <row r="24" spans="1:19" ht="19.5" thickBot="1" x14ac:dyDescent="0.5">
      <c r="C24" s="4"/>
      <c r="D24" s="4"/>
      <c r="E24" s="4"/>
      <c r="F24" s="4"/>
      <c r="G24" s="4"/>
      <c r="H24" s="4"/>
      <c r="I24" s="4"/>
      <c r="J24" s="4"/>
      <c r="K24" s="19">
        <f>SUM(K8:K23)</f>
        <v>3101559226555</v>
      </c>
      <c r="L24" s="4"/>
      <c r="M24" s="19">
        <f>SUM(M8:M23)</f>
        <v>1204174130901</v>
      </c>
      <c r="N24" s="4"/>
      <c r="O24" s="19">
        <f>SUM(O8:O23)</f>
        <v>438060566864</v>
      </c>
      <c r="P24" s="4"/>
      <c r="Q24" s="19">
        <f>SUM(Q8:Q23)</f>
        <v>3867672790592</v>
      </c>
      <c r="R24" s="4"/>
      <c r="S24" s="4"/>
    </row>
    <row r="25" spans="1:19" ht="19.5" thickTop="1" x14ac:dyDescent="0.45">
      <c r="O25" s="3"/>
      <c r="P25" s="3"/>
      <c r="Q25" s="3"/>
    </row>
    <row r="26" spans="1:19" x14ac:dyDescent="0.45">
      <c r="O26" s="3"/>
      <c r="P26" s="3"/>
      <c r="Q26" s="3"/>
    </row>
    <row r="27" spans="1:19" x14ac:dyDescent="0.45">
      <c r="O27" s="3"/>
      <c r="P27" s="3"/>
      <c r="Q27" s="3"/>
    </row>
    <row r="28" spans="1:19" x14ac:dyDescent="0.45">
      <c r="O28" s="3"/>
      <c r="P28" s="3"/>
      <c r="Q28" s="3"/>
    </row>
    <row r="29" spans="1:19" x14ac:dyDescent="0.45">
      <c r="O29" s="3"/>
      <c r="P29" s="3"/>
      <c r="Q29" s="3"/>
    </row>
    <row r="30" spans="1:19" x14ac:dyDescent="0.45">
      <c r="O30" s="3"/>
      <c r="P30" s="3"/>
      <c r="Q30" s="3"/>
    </row>
    <row r="31" spans="1:19" x14ac:dyDescent="0.45">
      <c r="O31" s="3"/>
      <c r="P31" s="3"/>
      <c r="Q31" s="3"/>
    </row>
    <row r="32" spans="1:19" x14ac:dyDescent="0.45">
      <c r="O32" s="3"/>
      <c r="P32" s="3"/>
      <c r="Q32" s="3"/>
    </row>
    <row r="33" spans="15:17" x14ac:dyDescent="0.45">
      <c r="O33" s="3"/>
      <c r="P33" s="3"/>
      <c r="Q33" s="3"/>
    </row>
    <row r="34" spans="15:17" x14ac:dyDescent="0.45">
      <c r="O34" s="3"/>
      <c r="P34" s="3"/>
      <c r="Q34" s="3"/>
    </row>
  </sheetData>
  <mergeCells count="17"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8"/>
  <sheetViews>
    <sheetView rightToLeft="1" workbookViewId="0">
      <selection activeCell="O14" sqref="O14"/>
    </sheetView>
  </sheetViews>
  <sheetFormatPr defaultRowHeight="18.75" x14ac:dyDescent="0.45"/>
  <cols>
    <col min="1" max="1" width="31.28515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115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30" x14ac:dyDescent="0.45">
      <c r="A6" s="16" t="s">
        <v>116</v>
      </c>
      <c r="B6" s="16" t="s">
        <v>116</v>
      </c>
      <c r="C6" s="16" t="s">
        <v>116</v>
      </c>
      <c r="D6" s="16" t="s">
        <v>116</v>
      </c>
      <c r="E6" s="16" t="s">
        <v>116</v>
      </c>
      <c r="F6" s="16" t="s">
        <v>116</v>
      </c>
      <c r="G6" s="16" t="s">
        <v>116</v>
      </c>
      <c r="I6" s="16" t="s">
        <v>117</v>
      </c>
      <c r="J6" s="16" t="s">
        <v>117</v>
      </c>
      <c r="K6" s="16" t="s">
        <v>117</v>
      </c>
      <c r="L6" s="16" t="s">
        <v>117</v>
      </c>
      <c r="M6" s="16" t="s">
        <v>117</v>
      </c>
      <c r="O6" s="16" t="s">
        <v>118</v>
      </c>
      <c r="P6" s="16" t="s">
        <v>118</v>
      </c>
      <c r="Q6" s="16" t="s">
        <v>118</v>
      </c>
      <c r="R6" s="16" t="s">
        <v>118</v>
      </c>
      <c r="S6" s="16" t="s">
        <v>118</v>
      </c>
    </row>
    <row r="7" spans="1:19" ht="30" x14ac:dyDescent="0.45">
      <c r="A7" s="16" t="s">
        <v>119</v>
      </c>
      <c r="C7" s="16" t="s">
        <v>120</v>
      </c>
      <c r="E7" s="16" t="s">
        <v>41</v>
      </c>
      <c r="G7" s="16" t="s">
        <v>42</v>
      </c>
      <c r="I7" s="16" t="s">
        <v>121</v>
      </c>
      <c r="K7" s="16" t="s">
        <v>122</v>
      </c>
      <c r="M7" s="16" t="s">
        <v>123</v>
      </c>
      <c r="O7" s="16" t="s">
        <v>121</v>
      </c>
      <c r="Q7" s="16" t="s">
        <v>122</v>
      </c>
      <c r="S7" s="16" t="s">
        <v>123</v>
      </c>
    </row>
    <row r="8" spans="1:19" ht="21" x14ac:dyDescent="0.55000000000000004">
      <c r="A8" s="2" t="s">
        <v>57</v>
      </c>
      <c r="C8" s="1" t="s">
        <v>124</v>
      </c>
      <c r="E8" s="1" t="s">
        <v>59</v>
      </c>
      <c r="G8" s="3">
        <v>19</v>
      </c>
      <c r="I8" s="24">
        <v>5783442828</v>
      </c>
      <c r="J8" s="24"/>
      <c r="K8" s="24" t="s">
        <v>124</v>
      </c>
      <c r="L8" s="24"/>
      <c r="M8" s="24">
        <v>5783442828</v>
      </c>
      <c r="N8" s="24"/>
      <c r="O8" s="24">
        <v>37701279189</v>
      </c>
      <c r="P8" s="24"/>
      <c r="Q8" s="24" t="s">
        <v>124</v>
      </c>
      <c r="R8" s="24"/>
      <c r="S8" s="24">
        <v>37701279189</v>
      </c>
    </row>
    <row r="9" spans="1:19" ht="21" x14ac:dyDescent="0.55000000000000004">
      <c r="A9" s="2" t="s">
        <v>53</v>
      </c>
      <c r="C9" s="1" t="s">
        <v>124</v>
      </c>
      <c r="E9" s="1" t="s">
        <v>55</v>
      </c>
      <c r="G9" s="3">
        <v>17</v>
      </c>
      <c r="I9" s="24">
        <v>1413912123</v>
      </c>
      <c r="J9" s="24"/>
      <c r="K9" s="24" t="s">
        <v>124</v>
      </c>
      <c r="L9" s="24"/>
      <c r="M9" s="24">
        <v>1413912123</v>
      </c>
      <c r="N9" s="24"/>
      <c r="O9" s="24">
        <v>9986910752</v>
      </c>
      <c r="P9" s="24"/>
      <c r="Q9" s="24" t="s">
        <v>124</v>
      </c>
      <c r="R9" s="24"/>
      <c r="S9" s="24">
        <v>9986910752</v>
      </c>
    </row>
    <row r="10" spans="1:19" ht="21" x14ac:dyDescent="0.55000000000000004">
      <c r="A10" s="2" t="s">
        <v>49</v>
      </c>
      <c r="C10" s="1" t="s">
        <v>124</v>
      </c>
      <c r="E10" s="1" t="s">
        <v>51</v>
      </c>
      <c r="G10" s="3">
        <v>20</v>
      </c>
      <c r="I10" s="24">
        <v>11665310732</v>
      </c>
      <c r="J10" s="24"/>
      <c r="K10" s="24" t="s">
        <v>124</v>
      </c>
      <c r="L10" s="24"/>
      <c r="M10" s="24">
        <v>11665310732</v>
      </c>
      <c r="N10" s="24"/>
      <c r="O10" s="24">
        <v>76064003523</v>
      </c>
      <c r="P10" s="24"/>
      <c r="Q10" s="24" t="s">
        <v>124</v>
      </c>
      <c r="R10" s="24"/>
      <c r="S10" s="24">
        <v>76064003523</v>
      </c>
    </row>
    <row r="11" spans="1:19" ht="21" x14ac:dyDescent="0.55000000000000004">
      <c r="A11" s="2" t="s">
        <v>44</v>
      </c>
      <c r="C11" s="1" t="s">
        <v>124</v>
      </c>
      <c r="E11" s="1" t="s">
        <v>47</v>
      </c>
      <c r="G11" s="3">
        <v>18</v>
      </c>
      <c r="I11" s="24">
        <v>2400617957</v>
      </c>
      <c r="J11" s="24"/>
      <c r="K11" s="24" t="s">
        <v>124</v>
      </c>
      <c r="L11" s="24"/>
      <c r="M11" s="24">
        <v>2400617957</v>
      </c>
      <c r="N11" s="24"/>
      <c r="O11" s="24">
        <v>6412305700</v>
      </c>
      <c r="P11" s="24"/>
      <c r="Q11" s="24" t="s">
        <v>124</v>
      </c>
      <c r="R11" s="24"/>
      <c r="S11" s="24">
        <v>6412305700</v>
      </c>
    </row>
    <row r="12" spans="1:19" ht="21" x14ac:dyDescent="0.55000000000000004">
      <c r="A12" s="2" t="s">
        <v>77</v>
      </c>
      <c r="C12" s="3">
        <v>27</v>
      </c>
      <c r="E12" s="1" t="s">
        <v>124</v>
      </c>
      <c r="G12" s="1">
        <v>0</v>
      </c>
      <c r="I12" s="24">
        <v>0</v>
      </c>
      <c r="J12" s="24"/>
      <c r="K12" s="24">
        <v>0</v>
      </c>
      <c r="L12" s="24"/>
      <c r="M12" s="24">
        <v>0</v>
      </c>
      <c r="N12" s="24"/>
      <c r="O12" s="24">
        <v>1551110904</v>
      </c>
      <c r="P12" s="24"/>
      <c r="Q12" s="24">
        <v>0</v>
      </c>
      <c r="R12" s="24"/>
      <c r="S12" s="24">
        <v>1551110904</v>
      </c>
    </row>
    <row r="13" spans="1:19" ht="21" x14ac:dyDescent="0.55000000000000004">
      <c r="A13" s="2" t="s">
        <v>87</v>
      </c>
      <c r="C13" s="3">
        <v>30</v>
      </c>
      <c r="E13" s="1" t="s">
        <v>124</v>
      </c>
      <c r="G13" s="1">
        <v>0</v>
      </c>
      <c r="I13" s="24">
        <v>328717039</v>
      </c>
      <c r="J13" s="24"/>
      <c r="K13" s="24">
        <v>0</v>
      </c>
      <c r="L13" s="24"/>
      <c r="M13" s="24">
        <v>328717039</v>
      </c>
      <c r="N13" s="24"/>
      <c r="O13" s="24">
        <v>6285616784</v>
      </c>
      <c r="P13" s="24"/>
      <c r="Q13" s="24">
        <v>0</v>
      </c>
      <c r="R13" s="24"/>
      <c r="S13" s="24">
        <v>6285616784</v>
      </c>
    </row>
    <row r="14" spans="1:19" ht="21" x14ac:dyDescent="0.55000000000000004">
      <c r="A14" s="2" t="s">
        <v>87</v>
      </c>
      <c r="C14" s="3">
        <v>31</v>
      </c>
      <c r="E14" s="1" t="s">
        <v>124</v>
      </c>
      <c r="G14" s="1">
        <v>20</v>
      </c>
      <c r="I14" s="24">
        <v>764383554</v>
      </c>
      <c r="J14" s="24"/>
      <c r="K14" s="24">
        <v>0</v>
      </c>
      <c r="L14" s="24"/>
      <c r="M14" s="24">
        <v>764383554</v>
      </c>
      <c r="N14" s="24"/>
      <c r="O14" s="24">
        <v>5245789319</v>
      </c>
      <c r="P14" s="24"/>
      <c r="Q14" s="24">
        <v>0</v>
      </c>
      <c r="R14" s="24"/>
      <c r="S14" s="24">
        <v>5245789319</v>
      </c>
    </row>
    <row r="15" spans="1:19" ht="21" x14ac:dyDescent="0.55000000000000004">
      <c r="A15" s="2" t="s">
        <v>93</v>
      </c>
      <c r="C15" s="3">
        <v>31</v>
      </c>
      <c r="E15" s="1" t="s">
        <v>124</v>
      </c>
      <c r="G15" s="1">
        <v>0</v>
      </c>
      <c r="I15" s="24">
        <v>552751051</v>
      </c>
      <c r="J15" s="24"/>
      <c r="K15" s="24">
        <v>0</v>
      </c>
      <c r="L15" s="24"/>
      <c r="M15" s="24">
        <v>552751051</v>
      </c>
      <c r="N15" s="24"/>
      <c r="O15" s="24">
        <v>3692120277</v>
      </c>
      <c r="P15" s="24"/>
      <c r="Q15" s="24">
        <v>0</v>
      </c>
      <c r="R15" s="24"/>
      <c r="S15" s="24">
        <v>3692120277</v>
      </c>
    </row>
    <row r="16" spans="1:19" ht="21" x14ac:dyDescent="0.55000000000000004">
      <c r="A16" s="2" t="s">
        <v>87</v>
      </c>
      <c r="C16" s="3">
        <v>31</v>
      </c>
      <c r="E16" s="1" t="s">
        <v>124</v>
      </c>
      <c r="G16" s="1">
        <v>20</v>
      </c>
      <c r="I16" s="24">
        <v>339726024</v>
      </c>
      <c r="J16" s="24"/>
      <c r="K16" s="24">
        <v>365464</v>
      </c>
      <c r="L16" s="24"/>
      <c r="M16" s="24">
        <v>339360560</v>
      </c>
      <c r="N16" s="24"/>
      <c r="O16" s="24">
        <v>2320503013</v>
      </c>
      <c r="P16" s="24"/>
      <c r="Q16" s="24">
        <v>359459</v>
      </c>
      <c r="R16" s="24"/>
      <c r="S16" s="24">
        <v>2320143554</v>
      </c>
    </row>
    <row r="17" spans="1:19" ht="21" x14ac:dyDescent="0.55000000000000004">
      <c r="A17" s="2" t="s">
        <v>87</v>
      </c>
      <c r="C17" s="3">
        <v>31</v>
      </c>
      <c r="E17" s="1" t="s">
        <v>124</v>
      </c>
      <c r="G17" s="1">
        <v>20</v>
      </c>
      <c r="I17" s="24">
        <v>679452048</v>
      </c>
      <c r="J17" s="24"/>
      <c r="K17" s="24">
        <v>0</v>
      </c>
      <c r="L17" s="24"/>
      <c r="M17" s="24">
        <v>679452048</v>
      </c>
      <c r="N17" s="24"/>
      <c r="O17" s="24">
        <v>4662923840</v>
      </c>
      <c r="P17" s="24"/>
      <c r="Q17" s="24">
        <v>0</v>
      </c>
      <c r="R17" s="24"/>
      <c r="S17" s="24">
        <v>4662923840</v>
      </c>
    </row>
    <row r="18" spans="1:19" ht="21" x14ac:dyDescent="0.55000000000000004">
      <c r="A18" s="2" t="s">
        <v>93</v>
      </c>
      <c r="C18" s="3">
        <v>31</v>
      </c>
      <c r="E18" s="1" t="s">
        <v>124</v>
      </c>
      <c r="G18" s="1">
        <v>20</v>
      </c>
      <c r="I18" s="24">
        <v>1189041084</v>
      </c>
      <c r="J18" s="24"/>
      <c r="K18" s="24">
        <v>0</v>
      </c>
      <c r="L18" s="24"/>
      <c r="M18" s="24">
        <v>1189041084</v>
      </c>
      <c r="N18" s="24"/>
      <c r="O18" s="24">
        <v>8169862991</v>
      </c>
      <c r="P18" s="24"/>
      <c r="Q18" s="24">
        <v>0</v>
      </c>
      <c r="R18" s="24"/>
      <c r="S18" s="24">
        <v>8169862991</v>
      </c>
    </row>
    <row r="19" spans="1:19" ht="21" x14ac:dyDescent="0.55000000000000004">
      <c r="A19" s="2" t="s">
        <v>93</v>
      </c>
      <c r="C19" s="3">
        <v>31</v>
      </c>
      <c r="E19" s="1" t="s">
        <v>124</v>
      </c>
      <c r="G19" s="1">
        <v>20</v>
      </c>
      <c r="I19" s="24">
        <v>1189041084</v>
      </c>
      <c r="J19" s="24"/>
      <c r="K19" s="24">
        <v>0</v>
      </c>
      <c r="L19" s="24"/>
      <c r="M19" s="24">
        <v>1189041084</v>
      </c>
      <c r="N19" s="24"/>
      <c r="O19" s="24">
        <v>8169862991</v>
      </c>
      <c r="P19" s="24"/>
      <c r="Q19" s="24">
        <v>0</v>
      </c>
      <c r="R19" s="24"/>
      <c r="S19" s="24">
        <v>8169862991</v>
      </c>
    </row>
    <row r="20" spans="1:19" ht="21" x14ac:dyDescent="0.55000000000000004">
      <c r="A20" s="2" t="s">
        <v>103</v>
      </c>
      <c r="C20" s="3">
        <v>30</v>
      </c>
      <c r="E20" s="1" t="s">
        <v>124</v>
      </c>
      <c r="G20" s="1">
        <v>0</v>
      </c>
      <c r="I20" s="24">
        <v>98893595</v>
      </c>
      <c r="J20" s="24"/>
      <c r="K20" s="24">
        <v>0</v>
      </c>
      <c r="L20" s="24"/>
      <c r="M20" s="24">
        <v>98893595</v>
      </c>
      <c r="N20" s="24"/>
      <c r="O20" s="24">
        <v>322966805</v>
      </c>
      <c r="P20" s="24"/>
      <c r="Q20" s="24">
        <v>0</v>
      </c>
      <c r="R20" s="24"/>
      <c r="S20" s="24">
        <v>322966805</v>
      </c>
    </row>
    <row r="21" spans="1:19" ht="21" x14ac:dyDescent="0.55000000000000004">
      <c r="A21" s="2" t="s">
        <v>103</v>
      </c>
      <c r="C21" s="3">
        <v>5</v>
      </c>
      <c r="E21" s="1" t="s">
        <v>124</v>
      </c>
      <c r="G21" s="1">
        <v>20</v>
      </c>
      <c r="I21" s="24">
        <v>14438356144</v>
      </c>
      <c r="J21" s="24"/>
      <c r="K21" s="24">
        <v>-202706</v>
      </c>
      <c r="L21" s="24"/>
      <c r="M21" s="24">
        <v>14438558850</v>
      </c>
      <c r="N21" s="24"/>
      <c r="O21" s="24">
        <v>68931506752</v>
      </c>
      <c r="P21" s="24"/>
      <c r="Q21" s="24">
        <v>36993766</v>
      </c>
      <c r="R21" s="24"/>
      <c r="S21" s="24">
        <v>68894512986</v>
      </c>
    </row>
    <row r="22" spans="1:19" ht="21" x14ac:dyDescent="0.55000000000000004">
      <c r="A22" s="2" t="s">
        <v>107</v>
      </c>
      <c r="C22" s="3">
        <v>30</v>
      </c>
      <c r="E22" s="1" t="s">
        <v>124</v>
      </c>
      <c r="G22" s="1">
        <v>0</v>
      </c>
      <c r="I22" s="24">
        <v>7091</v>
      </c>
      <c r="J22" s="24"/>
      <c r="K22" s="24">
        <v>0</v>
      </c>
      <c r="L22" s="24"/>
      <c r="M22" s="24">
        <v>7091</v>
      </c>
      <c r="N22" s="24"/>
      <c r="O22" s="24">
        <v>50768</v>
      </c>
      <c r="P22" s="24"/>
      <c r="Q22" s="24">
        <v>0</v>
      </c>
      <c r="R22" s="24"/>
      <c r="S22" s="24">
        <v>50768</v>
      </c>
    </row>
    <row r="23" spans="1:19" ht="21" x14ac:dyDescent="0.55000000000000004">
      <c r="A23" s="2" t="s">
        <v>107</v>
      </c>
      <c r="C23" s="3">
        <v>5</v>
      </c>
      <c r="E23" s="1" t="s">
        <v>124</v>
      </c>
      <c r="G23" s="1">
        <v>20</v>
      </c>
      <c r="I23" s="24">
        <v>0</v>
      </c>
      <c r="J23" s="24"/>
      <c r="K23" s="24">
        <v>0</v>
      </c>
      <c r="L23" s="24"/>
      <c r="M23" s="24">
        <v>0</v>
      </c>
      <c r="N23" s="24"/>
      <c r="O23" s="24">
        <v>25616438354</v>
      </c>
      <c r="P23" s="24"/>
      <c r="Q23" s="24">
        <v>0</v>
      </c>
      <c r="R23" s="24"/>
      <c r="S23" s="24">
        <v>25616438354</v>
      </c>
    </row>
    <row r="24" spans="1:19" ht="21" x14ac:dyDescent="0.55000000000000004">
      <c r="A24" s="2" t="s">
        <v>110</v>
      </c>
      <c r="C24" s="3">
        <v>30</v>
      </c>
      <c r="E24" s="1" t="s">
        <v>124</v>
      </c>
      <c r="G24" s="1">
        <v>0</v>
      </c>
      <c r="I24" s="24">
        <v>0</v>
      </c>
      <c r="J24" s="24"/>
      <c r="K24" s="24">
        <v>0</v>
      </c>
      <c r="L24" s="24"/>
      <c r="M24" s="24">
        <v>0</v>
      </c>
      <c r="N24" s="24"/>
      <c r="O24" s="24">
        <v>418289382</v>
      </c>
      <c r="P24" s="24"/>
      <c r="Q24" s="24">
        <v>0</v>
      </c>
      <c r="R24" s="24"/>
      <c r="S24" s="24">
        <v>418289382</v>
      </c>
    </row>
    <row r="25" spans="1:19" ht="21" x14ac:dyDescent="0.55000000000000004">
      <c r="A25" s="2" t="s">
        <v>110</v>
      </c>
      <c r="C25" s="3">
        <v>4</v>
      </c>
      <c r="E25" s="1" t="s">
        <v>124</v>
      </c>
      <c r="G25" s="1">
        <v>20</v>
      </c>
      <c r="I25" s="24">
        <v>14398907104</v>
      </c>
      <c r="J25" s="24"/>
      <c r="K25" s="24">
        <v>-135257</v>
      </c>
      <c r="L25" s="24"/>
      <c r="M25" s="24">
        <v>14399042361</v>
      </c>
      <c r="N25" s="24"/>
      <c r="O25" s="24">
        <v>68809342000</v>
      </c>
      <c r="P25" s="24"/>
      <c r="Q25" s="24">
        <v>27427137</v>
      </c>
      <c r="R25" s="24"/>
      <c r="S25" s="24">
        <v>68781914863</v>
      </c>
    </row>
    <row r="26" spans="1:19" ht="21" x14ac:dyDescent="0.55000000000000004">
      <c r="A26" s="2" t="s">
        <v>107</v>
      </c>
      <c r="C26" s="3">
        <v>31</v>
      </c>
      <c r="E26" s="1" t="s">
        <v>124</v>
      </c>
      <c r="G26" s="1">
        <v>20</v>
      </c>
      <c r="I26" s="24">
        <v>14873375331</v>
      </c>
      <c r="J26" s="24"/>
      <c r="K26" s="24">
        <v>0</v>
      </c>
      <c r="L26" s="24"/>
      <c r="M26" s="24">
        <v>14873375331</v>
      </c>
      <c r="N26" s="24"/>
      <c r="O26" s="24">
        <v>44620126015</v>
      </c>
      <c r="P26" s="24"/>
      <c r="Q26" s="24">
        <v>0</v>
      </c>
      <c r="R26" s="24"/>
      <c r="S26" s="24">
        <v>44620126015</v>
      </c>
    </row>
    <row r="27" spans="1:19" ht="19.5" thickBot="1" x14ac:dyDescent="0.5">
      <c r="I27" s="25">
        <f>SUM(I8:I26)</f>
        <v>70115934789</v>
      </c>
      <c r="J27" s="24"/>
      <c r="K27" s="25">
        <f>SUM(K8:K26)</f>
        <v>27501</v>
      </c>
      <c r="L27" s="24"/>
      <c r="M27" s="25">
        <f>SUM(M8:M26)</f>
        <v>70115907288</v>
      </c>
      <c r="N27" s="24"/>
      <c r="O27" s="25">
        <f>SUM(O8:O26)</f>
        <v>378981009359</v>
      </c>
      <c r="P27" s="24"/>
      <c r="Q27" s="25">
        <f>SUM(Q8:Q26)</f>
        <v>64780362</v>
      </c>
      <c r="R27" s="24"/>
      <c r="S27" s="25">
        <f>SUM(S8:S26)</f>
        <v>378916228997</v>
      </c>
    </row>
    <row r="28" spans="1:19" ht="19.5" thickTop="1" x14ac:dyDescent="0.4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1"/>
  <sheetViews>
    <sheetView rightToLeft="1" zoomScale="90" zoomScaleNormal="90" workbookViewId="0">
      <selection activeCell="Q9" sqref="Q9"/>
    </sheetView>
  </sheetViews>
  <sheetFormatPr defaultRowHeight="18.75" x14ac:dyDescent="0.45"/>
  <cols>
    <col min="1" max="1" width="27.140625" style="9" bestFit="1" customWidth="1"/>
    <col min="2" max="2" width="1" style="9" customWidth="1"/>
    <col min="3" max="3" width="15.42578125" style="9" bestFit="1" customWidth="1"/>
    <col min="4" max="4" width="1" style="9" customWidth="1"/>
    <col min="5" max="5" width="41" style="9" bestFit="1" customWidth="1"/>
    <col min="6" max="6" width="1" style="9" customWidth="1"/>
    <col min="7" max="7" width="27.85546875" style="9" bestFit="1" customWidth="1"/>
    <col min="8" max="8" width="1" style="9" customWidth="1"/>
    <col min="9" max="9" width="27.7109375" style="9" bestFit="1" customWidth="1"/>
    <col min="10" max="10" width="1" style="9" customWidth="1"/>
    <col min="11" max="11" width="15.85546875" style="9" bestFit="1" customWidth="1"/>
    <col min="12" max="12" width="1" style="9" customWidth="1"/>
    <col min="13" max="13" width="29.140625" style="9" bestFit="1" customWidth="1"/>
    <col min="14" max="14" width="1" style="9" customWidth="1"/>
    <col min="15" max="15" width="27.7109375" style="9" bestFit="1" customWidth="1"/>
    <col min="16" max="16" width="1" style="9" customWidth="1"/>
    <col min="17" max="17" width="15.85546875" style="9" bestFit="1" customWidth="1"/>
    <col min="18" max="18" width="1" style="9" customWidth="1"/>
    <col min="19" max="19" width="29.140625" style="9" bestFit="1" customWidth="1"/>
    <col min="20" max="20" width="1" style="9" customWidth="1"/>
    <col min="21" max="21" width="9.140625" style="9" customWidth="1"/>
    <col min="22" max="16384" width="9.140625" style="9"/>
  </cols>
  <sheetData>
    <row r="2" spans="1:1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45">
      <c r="A3" s="13" t="s">
        <v>115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45">
      <c r="A6" s="23" t="s">
        <v>3</v>
      </c>
      <c r="C6" s="22" t="s">
        <v>125</v>
      </c>
      <c r="D6" s="22" t="s">
        <v>125</v>
      </c>
      <c r="E6" s="22" t="s">
        <v>125</v>
      </c>
      <c r="F6" s="22" t="s">
        <v>125</v>
      </c>
      <c r="G6" s="22" t="s">
        <v>125</v>
      </c>
      <c r="I6" s="22" t="s">
        <v>117</v>
      </c>
      <c r="J6" s="22" t="s">
        <v>117</v>
      </c>
      <c r="K6" s="22" t="s">
        <v>117</v>
      </c>
      <c r="L6" s="22" t="s">
        <v>117</v>
      </c>
      <c r="M6" s="22" t="s">
        <v>117</v>
      </c>
      <c r="O6" s="22" t="s">
        <v>118</v>
      </c>
      <c r="P6" s="22" t="s">
        <v>118</v>
      </c>
      <c r="Q6" s="22" t="s">
        <v>118</v>
      </c>
      <c r="R6" s="22" t="s">
        <v>118</v>
      </c>
      <c r="S6" s="22" t="s">
        <v>118</v>
      </c>
    </row>
    <row r="7" spans="1:19" ht="30" x14ac:dyDescent="0.45">
      <c r="A7" s="22" t="s">
        <v>3</v>
      </c>
      <c r="C7" s="22" t="s">
        <v>126</v>
      </c>
      <c r="E7" s="22" t="s">
        <v>127</v>
      </c>
      <c r="G7" s="22" t="s">
        <v>128</v>
      </c>
      <c r="I7" s="22" t="s">
        <v>129</v>
      </c>
      <c r="K7" s="22" t="s">
        <v>122</v>
      </c>
      <c r="M7" s="22" t="s">
        <v>130</v>
      </c>
      <c r="O7" s="22" t="s">
        <v>129</v>
      </c>
      <c r="Q7" s="22" t="s">
        <v>122</v>
      </c>
      <c r="S7" s="22" t="s">
        <v>130</v>
      </c>
    </row>
    <row r="8" spans="1:19" ht="21" x14ac:dyDescent="0.55000000000000004">
      <c r="A8" s="10" t="s">
        <v>25</v>
      </c>
      <c r="C8" s="6" t="s">
        <v>131</v>
      </c>
      <c r="D8" s="6"/>
      <c r="E8" s="8">
        <v>8853153</v>
      </c>
      <c r="F8" s="6"/>
      <c r="G8" s="8">
        <v>380</v>
      </c>
      <c r="H8" s="6"/>
      <c r="I8" s="8">
        <v>0</v>
      </c>
      <c r="J8" s="6"/>
      <c r="K8" s="8">
        <v>0</v>
      </c>
      <c r="L8" s="6"/>
      <c r="M8" s="8">
        <v>0</v>
      </c>
      <c r="N8" s="6"/>
      <c r="O8" s="8">
        <v>3364198140</v>
      </c>
      <c r="P8" s="6"/>
      <c r="Q8" s="24">
        <v>-261400108</v>
      </c>
      <c r="R8" s="6"/>
      <c r="S8" s="8">
        <v>3102798032</v>
      </c>
    </row>
    <row r="9" spans="1:19" ht="21" x14ac:dyDescent="0.55000000000000004">
      <c r="A9" s="10" t="s">
        <v>21</v>
      </c>
      <c r="C9" s="6" t="s">
        <v>132</v>
      </c>
      <c r="D9" s="6"/>
      <c r="E9" s="8">
        <v>180000</v>
      </c>
      <c r="F9" s="6"/>
      <c r="G9" s="8">
        <v>112</v>
      </c>
      <c r="H9" s="6"/>
      <c r="I9" s="8">
        <v>20160000</v>
      </c>
      <c r="J9" s="6"/>
      <c r="K9" s="8">
        <v>1316466</v>
      </c>
      <c r="L9" s="6"/>
      <c r="M9" s="8">
        <v>18843534</v>
      </c>
      <c r="N9" s="6"/>
      <c r="O9" s="8">
        <v>20160000</v>
      </c>
      <c r="P9" s="6"/>
      <c r="Q9" s="24">
        <v>-1316466</v>
      </c>
      <c r="R9" s="6"/>
      <c r="S9" s="8">
        <v>18843534</v>
      </c>
    </row>
    <row r="10" spans="1:19" ht="21" x14ac:dyDescent="0.55000000000000004">
      <c r="A10" s="10" t="s">
        <v>220</v>
      </c>
      <c r="C10" s="6"/>
      <c r="D10" s="6"/>
      <c r="E10" s="8"/>
      <c r="F10" s="6"/>
      <c r="G10" s="8"/>
      <c r="H10" s="6"/>
      <c r="I10" s="8"/>
      <c r="J10" s="6"/>
      <c r="K10" s="8"/>
      <c r="L10" s="6"/>
      <c r="M10" s="8"/>
      <c r="N10" s="6"/>
      <c r="O10" s="8">
        <v>0</v>
      </c>
      <c r="P10" s="6"/>
      <c r="Q10" s="24">
        <v>690458980</v>
      </c>
      <c r="R10" s="6"/>
      <c r="S10" s="8">
        <f>Q10</f>
        <v>690458980</v>
      </c>
    </row>
    <row r="11" spans="1:19" ht="21" x14ac:dyDescent="0.55000000000000004">
      <c r="A11" s="10" t="s">
        <v>19</v>
      </c>
      <c r="C11" s="6" t="s">
        <v>133</v>
      </c>
      <c r="D11" s="6"/>
      <c r="E11" s="8">
        <v>4170</v>
      </c>
      <c r="F11" s="6"/>
      <c r="G11" s="8">
        <v>8740</v>
      </c>
      <c r="H11" s="6"/>
      <c r="I11" s="8">
        <v>36445800</v>
      </c>
      <c r="J11" s="6"/>
      <c r="K11" s="8">
        <v>0</v>
      </c>
      <c r="L11" s="6"/>
      <c r="M11" s="8">
        <v>36445800</v>
      </c>
      <c r="N11" s="6"/>
      <c r="O11" s="8">
        <v>36445800</v>
      </c>
      <c r="P11" s="6"/>
      <c r="Q11" s="24">
        <v>0</v>
      </c>
      <c r="R11" s="6"/>
      <c r="S11" s="8">
        <v>36445800</v>
      </c>
    </row>
    <row r="12" spans="1:19" ht="19.5" thickBot="1" x14ac:dyDescent="0.5">
      <c r="C12" s="6"/>
      <c r="D12" s="6"/>
      <c r="E12" s="6"/>
      <c r="F12" s="6"/>
      <c r="G12" s="6"/>
      <c r="H12" s="6"/>
      <c r="I12" s="26">
        <f>SUM(I8:I11)</f>
        <v>56605800</v>
      </c>
      <c r="J12" s="6"/>
      <c r="K12" s="26">
        <f>SUM(K8:K11)</f>
        <v>1316466</v>
      </c>
      <c r="L12" s="6"/>
      <c r="M12" s="26">
        <f>SUM(M8:M11)</f>
        <v>55289334</v>
      </c>
      <c r="N12" s="6"/>
      <c r="O12" s="26">
        <f>SUM(O8:O11)</f>
        <v>3420803940</v>
      </c>
      <c r="P12" s="6"/>
      <c r="Q12" s="25">
        <f>SUM(Q8:Q11)</f>
        <v>427742406</v>
      </c>
      <c r="R12" s="6"/>
      <c r="S12" s="26">
        <f>SUM(S8:S11)</f>
        <v>3848546346</v>
      </c>
    </row>
    <row r="13" spans="1:19" ht="19.5" thickTop="1" x14ac:dyDescent="0.45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21" spans="9:9" x14ac:dyDescent="0.45">
      <c r="I21" s="24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40"/>
  <sheetViews>
    <sheetView rightToLeft="1" view="pageBreakPreview" zoomScale="90" zoomScaleNormal="100" zoomScaleSheetLayoutView="90" workbookViewId="0">
      <selection activeCell="Q14" sqref="Q14"/>
    </sheetView>
  </sheetViews>
  <sheetFormatPr defaultRowHeight="18.75" x14ac:dyDescent="0.45"/>
  <cols>
    <col min="1" max="1" width="33" style="6" bestFit="1" customWidth="1"/>
    <col min="2" max="2" width="1" style="6" customWidth="1"/>
    <col min="3" max="3" width="11.85546875" style="6" bestFit="1" customWidth="1"/>
    <col min="4" max="4" width="1" style="6" customWidth="1"/>
    <col min="5" max="5" width="19" style="6" bestFit="1" customWidth="1"/>
    <col min="6" max="6" width="1" style="6" customWidth="1"/>
    <col min="7" max="7" width="19.140625" style="6" bestFit="1" customWidth="1"/>
    <col min="8" max="8" width="1" style="6" customWidth="1"/>
    <col min="9" max="9" width="39" style="6" bestFit="1" customWidth="1"/>
    <col min="10" max="10" width="1" style="6" customWidth="1"/>
    <col min="11" max="11" width="12" style="6" bestFit="1" customWidth="1"/>
    <col min="12" max="12" width="1" style="6" customWidth="1"/>
    <col min="13" max="13" width="19" style="6" bestFit="1" customWidth="1"/>
    <col min="14" max="14" width="1" style="6" customWidth="1"/>
    <col min="15" max="15" width="19" style="6" bestFit="1" customWidth="1"/>
    <col min="16" max="16" width="1" style="6" customWidth="1"/>
    <col min="17" max="17" width="39" style="6" bestFit="1" customWidth="1"/>
    <col min="18" max="18" width="1" style="6" customWidth="1"/>
    <col min="19" max="19" width="26.140625" style="6" customWidth="1"/>
    <col min="20" max="16384" width="9.140625" style="6"/>
  </cols>
  <sheetData>
    <row r="2" spans="1:1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9" ht="30" x14ac:dyDescent="0.45">
      <c r="A3" s="13" t="s">
        <v>115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9" ht="30" x14ac:dyDescent="0.45">
      <c r="A6" s="23" t="s">
        <v>3</v>
      </c>
      <c r="C6" s="22" t="s">
        <v>117</v>
      </c>
      <c r="D6" s="22" t="s">
        <v>117</v>
      </c>
      <c r="E6" s="22" t="s">
        <v>117</v>
      </c>
      <c r="F6" s="22" t="s">
        <v>117</v>
      </c>
      <c r="G6" s="22" t="s">
        <v>117</v>
      </c>
      <c r="H6" s="22" t="s">
        <v>117</v>
      </c>
      <c r="I6" s="22" t="s">
        <v>117</v>
      </c>
      <c r="K6" s="22" t="s">
        <v>118</v>
      </c>
      <c r="L6" s="22" t="s">
        <v>118</v>
      </c>
      <c r="M6" s="22" t="s">
        <v>118</v>
      </c>
      <c r="N6" s="22" t="s">
        <v>118</v>
      </c>
      <c r="O6" s="22" t="s">
        <v>118</v>
      </c>
      <c r="P6" s="22" t="s">
        <v>118</v>
      </c>
      <c r="Q6" s="22" t="s">
        <v>118</v>
      </c>
    </row>
    <row r="7" spans="1:19" ht="30" x14ac:dyDescent="0.45">
      <c r="A7" s="22" t="s">
        <v>3</v>
      </c>
      <c r="C7" s="22" t="s">
        <v>7</v>
      </c>
      <c r="E7" s="22" t="s">
        <v>134</v>
      </c>
      <c r="G7" s="22" t="s">
        <v>135</v>
      </c>
      <c r="I7" s="22" t="s">
        <v>136</v>
      </c>
      <c r="K7" s="22" t="s">
        <v>7</v>
      </c>
      <c r="M7" s="22" t="s">
        <v>134</v>
      </c>
      <c r="O7" s="22" t="s">
        <v>135</v>
      </c>
      <c r="Q7" s="22" t="s">
        <v>136</v>
      </c>
    </row>
    <row r="8" spans="1:19" ht="21" x14ac:dyDescent="0.55000000000000004">
      <c r="A8" s="7" t="s">
        <v>21</v>
      </c>
      <c r="C8" s="24">
        <v>180000</v>
      </c>
      <c r="D8" s="24"/>
      <c r="E8" s="24">
        <v>28930803903</v>
      </c>
      <c r="F8" s="24"/>
      <c r="G8" s="24">
        <f>E8-I8</f>
        <v>41659187217</v>
      </c>
      <c r="H8" s="24"/>
      <c r="I8" s="24">
        <v>-12728383314</v>
      </c>
      <c r="J8" s="24"/>
      <c r="K8" s="24">
        <v>180000</v>
      </c>
      <c r="L8" s="24"/>
      <c r="M8" s="24">
        <v>28930803903</v>
      </c>
      <c r="N8" s="24"/>
      <c r="O8" s="24">
        <f>M8-Q8</f>
        <v>24574743978</v>
      </c>
      <c r="P8" s="24"/>
      <c r="Q8" s="24">
        <v>4356059925</v>
      </c>
      <c r="S8" s="8"/>
    </row>
    <row r="9" spans="1:19" ht="21" x14ac:dyDescent="0.55000000000000004">
      <c r="A9" s="7" t="s">
        <v>19</v>
      </c>
      <c r="C9" s="24">
        <v>4170</v>
      </c>
      <c r="D9" s="24"/>
      <c r="E9" s="24">
        <f>G9+I9</f>
        <v>469105362</v>
      </c>
      <c r="F9" s="24"/>
      <c r="G9" s="24">
        <v>464439054</v>
      </c>
      <c r="H9" s="24"/>
      <c r="I9" s="24">
        <v>4666308</v>
      </c>
      <c r="J9" s="24"/>
      <c r="K9" s="24">
        <v>4170</v>
      </c>
      <c r="L9" s="24"/>
      <c r="M9" s="24">
        <v>489700171</v>
      </c>
      <c r="N9" s="24"/>
      <c r="O9" s="24">
        <f t="shared" ref="O9:O24" si="0">M9-Q9</f>
        <v>464060234</v>
      </c>
      <c r="P9" s="24"/>
      <c r="Q9" s="24">
        <v>25639937</v>
      </c>
    </row>
    <row r="10" spans="1:19" ht="21" x14ac:dyDescent="0.55000000000000004">
      <c r="A10" s="7" t="s">
        <v>25</v>
      </c>
      <c r="C10" s="24">
        <v>7853153</v>
      </c>
      <c r="D10" s="24"/>
      <c r="E10" s="24">
        <v>204745331783</v>
      </c>
      <c r="F10" s="24"/>
      <c r="G10" s="24">
        <v>183836170863</v>
      </c>
      <c r="H10" s="24"/>
      <c r="I10" s="24">
        <v>-7740274557</v>
      </c>
      <c r="J10" s="24"/>
      <c r="K10" s="24">
        <v>7853153</v>
      </c>
      <c r="L10" s="24"/>
      <c r="M10" s="24">
        <v>204745331783</v>
      </c>
      <c r="N10" s="24"/>
      <c r="O10" s="24">
        <f t="shared" si="0"/>
        <v>133794376824</v>
      </c>
      <c r="P10" s="24"/>
      <c r="Q10" s="24">
        <v>70950954959</v>
      </c>
    </row>
    <row r="11" spans="1:19" ht="21" x14ac:dyDescent="0.55000000000000004">
      <c r="A11" s="7" t="s">
        <v>31</v>
      </c>
      <c r="C11" s="24">
        <v>5000000</v>
      </c>
      <c r="D11" s="24"/>
      <c r="E11" s="24">
        <v>250334370625</v>
      </c>
      <c r="F11" s="24"/>
      <c r="G11" s="24">
        <v>230875556016</v>
      </c>
      <c r="H11" s="24"/>
      <c r="I11" s="24">
        <v>-13101574281</v>
      </c>
      <c r="J11" s="24"/>
      <c r="K11" s="24">
        <v>5000000</v>
      </c>
      <c r="L11" s="24"/>
      <c r="M11" s="24">
        <v>250334370625</v>
      </c>
      <c r="N11" s="24"/>
      <c r="O11" s="24">
        <f t="shared" si="0"/>
        <v>211947829855</v>
      </c>
      <c r="P11" s="24"/>
      <c r="Q11" s="24">
        <v>38386540770</v>
      </c>
    </row>
    <row r="12" spans="1:19" ht="21" x14ac:dyDescent="0.55000000000000004">
      <c r="A12" s="7" t="s">
        <v>23</v>
      </c>
      <c r="C12" s="24">
        <v>1500000</v>
      </c>
      <c r="D12" s="24"/>
      <c r="E12" s="24">
        <v>44219611687</v>
      </c>
      <c r="F12" s="24"/>
      <c r="G12" s="24">
        <v>44322352238</v>
      </c>
      <c r="H12" s="24"/>
      <c r="I12" s="24">
        <v>-4425819916</v>
      </c>
      <c r="J12" s="24"/>
      <c r="K12" s="24">
        <v>1500000</v>
      </c>
      <c r="L12" s="24"/>
      <c r="M12" s="24">
        <v>44219611687</v>
      </c>
      <c r="N12" s="24"/>
      <c r="O12" s="24">
        <f t="shared" si="0"/>
        <v>30000127629</v>
      </c>
      <c r="P12" s="24"/>
      <c r="Q12" s="24">
        <v>14219484058</v>
      </c>
    </row>
    <row r="13" spans="1:19" ht="21" x14ac:dyDescent="0.55000000000000004">
      <c r="A13" s="7" t="s">
        <v>28</v>
      </c>
      <c r="C13" s="24">
        <v>1500000</v>
      </c>
      <c r="D13" s="24"/>
      <c r="E13" s="24">
        <v>30935843606</v>
      </c>
      <c r="F13" s="24"/>
      <c r="G13" s="24">
        <v>30758658584</v>
      </c>
      <c r="H13" s="24"/>
      <c r="I13" s="24">
        <v>117123355</v>
      </c>
      <c r="J13" s="24"/>
      <c r="K13" s="24">
        <v>1500000</v>
      </c>
      <c r="L13" s="24"/>
      <c r="M13" s="24">
        <v>30935843606</v>
      </c>
      <c r="N13" s="24"/>
      <c r="O13" s="24">
        <f t="shared" si="0"/>
        <v>25539353847</v>
      </c>
      <c r="P13" s="24"/>
      <c r="Q13" s="24">
        <v>5396489759</v>
      </c>
    </row>
    <row r="14" spans="1:19" ht="21" x14ac:dyDescent="0.55000000000000004">
      <c r="A14" s="7" t="s">
        <v>34</v>
      </c>
      <c r="C14" s="24">
        <v>0</v>
      </c>
      <c r="D14" s="24"/>
      <c r="E14" s="24">
        <v>0</v>
      </c>
      <c r="F14" s="24"/>
      <c r="G14" s="24">
        <f>-I14</f>
        <v>1242315076</v>
      </c>
      <c r="H14" s="24"/>
      <c r="I14" s="24">
        <v>-1242315076</v>
      </c>
      <c r="J14" s="24"/>
      <c r="K14" s="24">
        <v>0</v>
      </c>
      <c r="L14" s="24"/>
      <c r="M14" s="24">
        <v>0</v>
      </c>
      <c r="N14" s="24"/>
      <c r="O14" s="24">
        <f t="shared" si="0"/>
        <v>1242315076</v>
      </c>
      <c r="P14" s="24"/>
      <c r="Q14" s="24">
        <v>-1242315076</v>
      </c>
    </row>
    <row r="15" spans="1:19" ht="21" x14ac:dyDescent="0.55000000000000004">
      <c r="A15" s="7" t="s">
        <v>27</v>
      </c>
      <c r="C15" s="24">
        <v>0</v>
      </c>
      <c r="D15" s="24"/>
      <c r="E15" s="24">
        <v>0</v>
      </c>
      <c r="F15" s="24"/>
      <c r="G15" s="24">
        <f t="shared" ref="G15:G20" si="1">-I15</f>
        <v>6594220505</v>
      </c>
      <c r="H15" s="24"/>
      <c r="I15" s="24">
        <v>-6594220505</v>
      </c>
      <c r="J15" s="24"/>
      <c r="K15" s="24">
        <v>0</v>
      </c>
      <c r="L15" s="24"/>
      <c r="M15" s="24">
        <v>0</v>
      </c>
      <c r="N15" s="24"/>
      <c r="O15" s="24">
        <f t="shared" si="0"/>
        <v>0</v>
      </c>
      <c r="P15" s="24"/>
      <c r="Q15" s="24">
        <v>0</v>
      </c>
    </row>
    <row r="16" spans="1:19" ht="21" x14ac:dyDescent="0.55000000000000004">
      <c r="A16" s="7" t="s">
        <v>15</v>
      </c>
      <c r="C16" s="24">
        <v>0</v>
      </c>
      <c r="D16" s="24"/>
      <c r="E16" s="24">
        <v>0</v>
      </c>
      <c r="F16" s="24"/>
      <c r="G16" s="24">
        <f t="shared" si="1"/>
        <v>41233669962</v>
      </c>
      <c r="H16" s="24"/>
      <c r="I16" s="24">
        <v>-41233669962</v>
      </c>
      <c r="J16" s="24"/>
      <c r="K16" s="24">
        <v>0</v>
      </c>
      <c r="L16" s="24"/>
      <c r="M16" s="24">
        <v>0</v>
      </c>
      <c r="N16" s="24"/>
      <c r="O16" s="24">
        <f t="shared" si="0"/>
        <v>0</v>
      </c>
      <c r="P16" s="24"/>
      <c r="Q16" s="24">
        <v>0</v>
      </c>
    </row>
    <row r="17" spans="1:17" ht="21" x14ac:dyDescent="0.55000000000000004">
      <c r="A17" s="7" t="s">
        <v>33</v>
      </c>
      <c r="C17" s="24">
        <v>0</v>
      </c>
      <c r="D17" s="24"/>
      <c r="E17" s="24">
        <v>0</v>
      </c>
      <c r="F17" s="24"/>
      <c r="G17" s="24">
        <f t="shared" si="1"/>
        <v>14732494477</v>
      </c>
      <c r="H17" s="24"/>
      <c r="I17" s="24">
        <v>-14732494477</v>
      </c>
      <c r="J17" s="24"/>
      <c r="K17" s="24">
        <v>0</v>
      </c>
      <c r="L17" s="24"/>
      <c r="M17" s="24">
        <v>0</v>
      </c>
      <c r="N17" s="24"/>
      <c r="O17" s="24">
        <f t="shared" si="0"/>
        <v>0</v>
      </c>
      <c r="P17" s="24"/>
      <c r="Q17" s="24">
        <v>0</v>
      </c>
    </row>
    <row r="18" spans="1:17" ht="21" x14ac:dyDescent="0.55000000000000004">
      <c r="A18" s="7" t="s">
        <v>30</v>
      </c>
      <c r="C18" s="24">
        <v>0</v>
      </c>
      <c r="D18" s="24"/>
      <c r="E18" s="24">
        <v>0</v>
      </c>
      <c r="F18" s="24"/>
      <c r="G18" s="24">
        <f t="shared" si="1"/>
        <v>7255017735</v>
      </c>
      <c r="H18" s="24"/>
      <c r="I18" s="24">
        <v>-7255017735</v>
      </c>
      <c r="J18" s="24"/>
      <c r="K18" s="24">
        <v>0</v>
      </c>
      <c r="L18" s="24"/>
      <c r="M18" s="24">
        <v>0</v>
      </c>
      <c r="N18" s="24"/>
      <c r="O18" s="24">
        <f t="shared" si="0"/>
        <v>0</v>
      </c>
      <c r="P18" s="24"/>
      <c r="Q18" s="24">
        <v>0</v>
      </c>
    </row>
    <row r="19" spans="1:17" ht="21" x14ac:dyDescent="0.55000000000000004">
      <c r="A19" s="7" t="s">
        <v>17</v>
      </c>
      <c r="C19" s="24">
        <v>0</v>
      </c>
      <c r="D19" s="24"/>
      <c r="E19" s="24">
        <v>0</v>
      </c>
      <c r="F19" s="24"/>
      <c r="G19" s="24">
        <f t="shared" si="1"/>
        <v>20909667419</v>
      </c>
      <c r="H19" s="24"/>
      <c r="I19" s="24">
        <v>-20909667419</v>
      </c>
      <c r="J19" s="24"/>
      <c r="K19" s="24">
        <v>0</v>
      </c>
      <c r="L19" s="24"/>
      <c r="M19" s="24">
        <v>0</v>
      </c>
      <c r="N19" s="24"/>
      <c r="O19" s="24">
        <f t="shared" si="0"/>
        <v>0</v>
      </c>
      <c r="P19" s="24"/>
      <c r="Q19" s="24">
        <v>0</v>
      </c>
    </row>
    <row r="20" spans="1:17" ht="21" x14ac:dyDescent="0.55000000000000004">
      <c r="A20" s="7" t="s">
        <v>18</v>
      </c>
      <c r="C20" s="24">
        <v>0</v>
      </c>
      <c r="D20" s="24"/>
      <c r="E20" s="24">
        <v>0</v>
      </c>
      <c r="F20" s="24"/>
      <c r="G20" s="24">
        <f t="shared" si="1"/>
        <v>6038746046</v>
      </c>
      <c r="H20" s="24"/>
      <c r="I20" s="24">
        <v>-6038746046</v>
      </c>
      <c r="J20" s="24"/>
      <c r="K20" s="24">
        <v>0</v>
      </c>
      <c r="L20" s="24"/>
      <c r="M20" s="24">
        <v>0</v>
      </c>
      <c r="N20" s="24"/>
      <c r="O20" s="24">
        <f t="shared" si="0"/>
        <v>0</v>
      </c>
      <c r="P20" s="24"/>
      <c r="Q20" s="24">
        <v>0</v>
      </c>
    </row>
    <row r="21" spans="1:17" ht="21" x14ac:dyDescent="0.55000000000000004">
      <c r="A21" s="7" t="s">
        <v>65</v>
      </c>
      <c r="C21" s="24">
        <v>645600</v>
      </c>
      <c r="D21" s="24"/>
      <c r="E21" s="24">
        <v>586744033365</v>
      </c>
      <c r="F21" s="24"/>
      <c r="G21" s="24">
        <v>598889441211</v>
      </c>
      <c r="H21" s="24"/>
      <c r="I21" s="24">
        <v>-12145407846</v>
      </c>
      <c r="J21" s="24"/>
      <c r="K21" s="24">
        <v>645600</v>
      </c>
      <c r="L21" s="24"/>
      <c r="M21" s="24">
        <v>586744033365</v>
      </c>
      <c r="N21" s="24"/>
      <c r="O21" s="24">
        <f t="shared" si="0"/>
        <v>606366606857</v>
      </c>
      <c r="P21" s="24"/>
      <c r="Q21" s="24">
        <v>-19622573492</v>
      </c>
    </row>
    <row r="22" spans="1:17" ht="21" x14ac:dyDescent="0.55000000000000004">
      <c r="A22" s="7" t="s">
        <v>67</v>
      </c>
      <c r="C22" s="24">
        <v>101200</v>
      </c>
      <c r="D22" s="24"/>
      <c r="E22" s="24">
        <v>84780110819</v>
      </c>
      <c r="F22" s="24"/>
      <c r="G22" s="24">
        <v>88331688179</v>
      </c>
      <c r="H22" s="24"/>
      <c r="I22" s="24">
        <v>-3551577359</v>
      </c>
      <c r="J22" s="24"/>
      <c r="K22" s="24">
        <v>101200</v>
      </c>
      <c r="L22" s="24"/>
      <c r="M22" s="24">
        <v>84780110819</v>
      </c>
      <c r="N22" s="24"/>
      <c r="O22" s="24">
        <f t="shared" si="0"/>
        <v>91013157986</v>
      </c>
      <c r="P22" s="24"/>
      <c r="Q22" s="24">
        <v>-6233047167</v>
      </c>
    </row>
    <row r="23" spans="1:17" ht="21" x14ac:dyDescent="0.55000000000000004">
      <c r="A23" s="7" t="s">
        <v>44</v>
      </c>
      <c r="C23" s="24">
        <v>153995</v>
      </c>
      <c r="D23" s="24"/>
      <c r="E23" s="24">
        <v>141341787156</v>
      </c>
      <c r="F23" s="24"/>
      <c r="G23" s="24">
        <v>141341787157</v>
      </c>
      <c r="H23" s="24"/>
      <c r="I23" s="24">
        <v>0</v>
      </c>
      <c r="J23" s="24"/>
      <c r="K23" s="24">
        <v>153995</v>
      </c>
      <c r="L23" s="24"/>
      <c r="M23" s="24">
        <v>141341787156</v>
      </c>
      <c r="N23" s="24"/>
      <c r="O23" s="24">
        <f t="shared" si="0"/>
        <v>153996539949</v>
      </c>
      <c r="P23" s="24"/>
      <c r="Q23" s="24">
        <v>-12654752793</v>
      </c>
    </row>
    <row r="24" spans="1:17" ht="21" x14ac:dyDescent="0.55000000000000004">
      <c r="A24" s="7" t="s">
        <v>57</v>
      </c>
      <c r="C24" s="24">
        <v>0</v>
      </c>
      <c r="D24" s="24"/>
      <c r="E24" s="24">
        <v>0</v>
      </c>
      <c r="F24" s="24"/>
      <c r="G24" s="24">
        <v>0</v>
      </c>
      <c r="H24" s="24"/>
      <c r="I24" s="24">
        <v>0</v>
      </c>
      <c r="J24" s="24"/>
      <c r="K24" s="24">
        <v>336280</v>
      </c>
      <c r="L24" s="24"/>
      <c r="M24" s="24">
        <v>329622095284</v>
      </c>
      <c r="N24" s="24"/>
      <c r="O24" s="24">
        <f t="shared" si="0"/>
        <v>358782267323</v>
      </c>
      <c r="P24" s="24"/>
      <c r="Q24" s="24">
        <v>-29160172039</v>
      </c>
    </row>
    <row r="25" spans="1:17" s="8" customFormat="1" ht="19.5" thickBot="1" x14ac:dyDescent="0.5">
      <c r="C25" s="25">
        <f>SUM(C8:C24)</f>
        <v>16938118</v>
      </c>
      <c r="D25" s="24"/>
      <c r="E25" s="25">
        <f>SUM(E8:E24)</f>
        <v>1372500998306</v>
      </c>
      <c r="F25" s="24"/>
      <c r="G25" s="25">
        <f>SUM(G8:G24)</f>
        <v>1458485411739</v>
      </c>
      <c r="H25" s="24"/>
      <c r="I25" s="25">
        <f>SUM(I8:I24)</f>
        <v>-151577378830</v>
      </c>
      <c r="J25" s="24"/>
      <c r="K25" s="25">
        <f>SUM(K8:K24)</f>
        <v>17274398</v>
      </c>
      <c r="L25" s="24"/>
      <c r="M25" s="25">
        <f>SUM(M8:M24)</f>
        <v>1702143688399</v>
      </c>
      <c r="N25" s="24"/>
      <c r="O25" s="25">
        <f>SUM(O8:O24)</f>
        <v>1637721379558</v>
      </c>
      <c r="P25" s="24"/>
      <c r="Q25" s="25">
        <f>SUM(Q8:Q24)</f>
        <v>64422308841</v>
      </c>
    </row>
    <row r="26" spans="1:17" ht="19.5" thickTop="1" x14ac:dyDescent="0.45"/>
    <row r="28" spans="1:17" x14ac:dyDescent="0.45">
      <c r="Q28" s="8"/>
    </row>
    <row r="29" spans="1:17" x14ac:dyDescent="0.45">
      <c r="M29" s="8"/>
      <c r="N29" s="8"/>
      <c r="O29" s="8"/>
      <c r="P29" s="8"/>
      <c r="Q29" s="8"/>
    </row>
    <row r="30" spans="1:17" x14ac:dyDescent="0.45">
      <c r="M30" s="8"/>
      <c r="N30" s="8"/>
      <c r="O30" s="8"/>
      <c r="P30" s="8"/>
      <c r="Q30" s="8"/>
    </row>
    <row r="31" spans="1:17" x14ac:dyDescent="0.45">
      <c r="M31" s="8"/>
      <c r="N31" s="8"/>
      <c r="O31" s="8"/>
      <c r="P31" s="8"/>
      <c r="Q31" s="8"/>
    </row>
    <row r="32" spans="1:17" x14ac:dyDescent="0.45">
      <c r="M32" s="8"/>
      <c r="N32" s="8"/>
      <c r="O32" s="8"/>
      <c r="P32" s="8"/>
      <c r="Q32" s="8"/>
    </row>
    <row r="33" spans="13:17" x14ac:dyDescent="0.45">
      <c r="M33" s="8"/>
      <c r="N33" s="8"/>
      <c r="O33" s="8"/>
      <c r="P33" s="8"/>
      <c r="Q33" s="8"/>
    </row>
    <row r="34" spans="13:17" x14ac:dyDescent="0.45">
      <c r="M34" s="8"/>
      <c r="N34" s="8"/>
      <c r="O34" s="8"/>
      <c r="P34" s="8"/>
      <c r="Q34" s="8"/>
    </row>
    <row r="35" spans="13:17" x14ac:dyDescent="0.45">
      <c r="M35" s="8"/>
      <c r="N35" s="8"/>
      <c r="O35" s="8"/>
      <c r="P35" s="8"/>
      <c r="Q35" s="8"/>
    </row>
    <row r="36" spans="13:17" x14ac:dyDescent="0.45">
      <c r="M36" s="8"/>
      <c r="N36" s="8"/>
      <c r="O36" s="8"/>
      <c r="P36" s="8"/>
      <c r="Q36" s="8"/>
    </row>
    <row r="37" spans="13:17" x14ac:dyDescent="0.45">
      <c r="M37" s="8"/>
      <c r="N37" s="8"/>
      <c r="O37" s="8"/>
      <c r="P37" s="8"/>
      <c r="Q37" s="8"/>
    </row>
    <row r="38" spans="13:17" x14ac:dyDescent="0.45">
      <c r="M38" s="8"/>
      <c r="N38" s="8"/>
      <c r="O38" s="8"/>
      <c r="P38" s="8"/>
      <c r="Q38" s="8"/>
    </row>
    <row r="39" spans="13:17" x14ac:dyDescent="0.45">
      <c r="M39" s="8"/>
      <c r="N39" s="8"/>
      <c r="O39" s="8"/>
      <c r="P39" s="8"/>
      <c r="Q39" s="8"/>
    </row>
    <row r="40" spans="13:17" x14ac:dyDescent="0.45">
      <c r="M40" s="8"/>
      <c r="N40" s="8"/>
      <c r="O40" s="8"/>
      <c r="P40" s="8"/>
      <c r="Q40" s="8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" right="0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42"/>
  <sheetViews>
    <sheetView rightToLeft="1" view="pageBreakPreview" topLeftCell="A10" zoomScale="80" zoomScaleNormal="100" zoomScaleSheetLayoutView="80" workbookViewId="0">
      <selection activeCell="T29" sqref="T29"/>
    </sheetView>
  </sheetViews>
  <sheetFormatPr defaultRowHeight="18.75" x14ac:dyDescent="0.45"/>
  <cols>
    <col min="1" max="1" width="30.140625" style="9" bestFit="1" customWidth="1"/>
    <col min="2" max="2" width="1" style="9" customWidth="1"/>
    <col min="3" max="3" width="12" style="9" bestFit="1" customWidth="1"/>
    <col min="4" max="4" width="1" style="9" customWidth="1"/>
    <col min="5" max="5" width="17.5703125" style="9" bestFit="1" customWidth="1"/>
    <col min="6" max="6" width="1" style="9" customWidth="1"/>
    <col min="7" max="7" width="17.5703125" style="9" bestFit="1" customWidth="1"/>
    <col min="8" max="8" width="1" style="9" customWidth="1"/>
    <col min="9" max="9" width="32.5703125" style="9" bestFit="1" customWidth="1"/>
    <col min="10" max="10" width="1" style="9" customWidth="1"/>
    <col min="11" max="11" width="12.7109375" style="9" bestFit="1" customWidth="1"/>
    <col min="12" max="12" width="1" style="9" customWidth="1"/>
    <col min="13" max="13" width="19.140625" style="9" bestFit="1" customWidth="1"/>
    <col min="14" max="14" width="1" style="9" customWidth="1"/>
    <col min="15" max="15" width="18.7109375" style="9" bestFit="1" customWidth="1"/>
    <col min="16" max="16" width="1" style="9" customWidth="1"/>
    <col min="17" max="17" width="32.5703125" style="9" bestFit="1" customWidth="1"/>
    <col min="18" max="18" width="1" style="9" customWidth="1"/>
    <col min="19" max="19" width="44" style="9" customWidth="1"/>
    <col min="20" max="16384" width="9.140625" style="9"/>
  </cols>
  <sheetData>
    <row r="2" spans="1:1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9" ht="30" x14ac:dyDescent="0.45">
      <c r="A3" s="13" t="s">
        <v>115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9" ht="30" x14ac:dyDescent="0.45">
      <c r="A6" s="23" t="s">
        <v>3</v>
      </c>
      <c r="C6" s="22" t="s">
        <v>117</v>
      </c>
      <c r="D6" s="22" t="s">
        <v>117</v>
      </c>
      <c r="E6" s="22" t="s">
        <v>117</v>
      </c>
      <c r="F6" s="22" t="s">
        <v>117</v>
      </c>
      <c r="G6" s="22" t="s">
        <v>117</v>
      </c>
      <c r="H6" s="22" t="s">
        <v>117</v>
      </c>
      <c r="I6" s="22" t="s">
        <v>117</v>
      </c>
      <c r="K6" s="22" t="s">
        <v>118</v>
      </c>
      <c r="L6" s="22" t="s">
        <v>118</v>
      </c>
      <c r="M6" s="22" t="s">
        <v>118</v>
      </c>
      <c r="N6" s="22" t="s">
        <v>118</v>
      </c>
      <c r="O6" s="22" t="s">
        <v>118</v>
      </c>
      <c r="P6" s="22" t="s">
        <v>118</v>
      </c>
      <c r="Q6" s="22" t="s">
        <v>118</v>
      </c>
    </row>
    <row r="7" spans="1:19" ht="30" x14ac:dyDescent="0.45">
      <c r="A7" s="22" t="s">
        <v>3</v>
      </c>
      <c r="C7" s="22" t="s">
        <v>7</v>
      </c>
      <c r="E7" s="22" t="s">
        <v>134</v>
      </c>
      <c r="G7" s="22" t="s">
        <v>135</v>
      </c>
      <c r="I7" s="22" t="s">
        <v>137</v>
      </c>
      <c r="K7" s="22" t="s">
        <v>7</v>
      </c>
      <c r="M7" s="22" t="s">
        <v>134</v>
      </c>
      <c r="O7" s="22" t="s">
        <v>135</v>
      </c>
      <c r="Q7" s="22" t="s">
        <v>137</v>
      </c>
    </row>
    <row r="8" spans="1:19" ht="21" x14ac:dyDescent="0.55000000000000004">
      <c r="A8" s="10" t="s">
        <v>31</v>
      </c>
      <c r="C8" s="24">
        <v>2000000</v>
      </c>
      <c r="D8" s="24"/>
      <c r="E8" s="24">
        <v>94341133507</v>
      </c>
      <c r="F8" s="24"/>
      <c r="G8" s="24">
        <v>-12137268053</v>
      </c>
      <c r="H8" s="24"/>
      <c r="I8" s="24">
        <v>106478401560</v>
      </c>
      <c r="J8" s="24"/>
      <c r="K8" s="24">
        <v>4000000</v>
      </c>
      <c r="L8" s="24"/>
      <c r="M8" s="24">
        <f>O8+Q8</f>
        <v>128600807971</v>
      </c>
      <c r="N8" s="24"/>
      <c r="O8" s="24">
        <v>103606213064</v>
      </c>
      <c r="P8" s="24"/>
      <c r="Q8" s="24">
        <v>24994594907</v>
      </c>
    </row>
    <row r="9" spans="1:19" ht="21" x14ac:dyDescent="0.55000000000000004">
      <c r="A9" s="10" t="s">
        <v>34</v>
      </c>
      <c r="C9" s="24">
        <v>315195</v>
      </c>
      <c r="D9" s="24"/>
      <c r="E9" s="24">
        <v>16546510690</v>
      </c>
      <c r="F9" s="24"/>
      <c r="G9" s="24">
        <v>1347327044</v>
      </c>
      <c r="H9" s="24"/>
      <c r="I9" s="24">
        <v>15199183646</v>
      </c>
      <c r="J9" s="24"/>
      <c r="K9" s="24">
        <v>315195</v>
      </c>
      <c r="L9" s="24"/>
      <c r="M9" s="24">
        <v>16546510690</v>
      </c>
      <c r="N9" s="24"/>
      <c r="O9" s="24">
        <v>2482853030</v>
      </c>
      <c r="P9" s="24"/>
      <c r="Q9" s="24">
        <f>M9-O9</f>
        <v>14063657660</v>
      </c>
    </row>
    <row r="10" spans="1:19" ht="21" x14ac:dyDescent="0.55000000000000004">
      <c r="A10" s="10" t="s">
        <v>23</v>
      </c>
      <c r="C10" s="24">
        <v>500000</v>
      </c>
      <c r="D10" s="24"/>
      <c r="E10" s="24">
        <v>15172081298</v>
      </c>
      <c r="F10" s="24"/>
      <c r="G10" s="24">
        <v>3250617139</v>
      </c>
      <c r="H10" s="24"/>
      <c r="I10" s="24">
        <v>11921464159</v>
      </c>
      <c r="J10" s="24"/>
      <c r="K10" s="24">
        <v>2000000</v>
      </c>
      <c r="L10" s="24"/>
      <c r="M10" s="24">
        <v>44004997325</v>
      </c>
      <c r="N10" s="24"/>
      <c r="O10" s="24">
        <v>25313549777</v>
      </c>
      <c r="P10" s="24"/>
      <c r="Q10" s="24">
        <f t="shared" ref="Q10:Q32" si="0">M10-O10</f>
        <v>18691447548</v>
      </c>
    </row>
    <row r="11" spans="1:19" ht="21" x14ac:dyDescent="0.55000000000000004">
      <c r="A11" s="10" t="s">
        <v>18</v>
      </c>
      <c r="C11" s="24">
        <v>1000000</v>
      </c>
      <c r="D11" s="24"/>
      <c r="E11" s="24">
        <v>21570967549</v>
      </c>
      <c r="F11" s="24"/>
      <c r="G11" s="24">
        <v>15061366117</v>
      </c>
      <c r="H11" s="24"/>
      <c r="I11" s="24">
        <v>6509601432</v>
      </c>
      <c r="J11" s="24"/>
      <c r="K11" s="24">
        <v>3800000</v>
      </c>
      <c r="L11" s="24"/>
      <c r="M11" s="24">
        <v>53177681843</v>
      </c>
      <c r="N11" s="24"/>
      <c r="O11" s="24">
        <v>37558702317</v>
      </c>
      <c r="P11" s="24"/>
      <c r="Q11" s="24">
        <f t="shared" si="0"/>
        <v>15618979526</v>
      </c>
    </row>
    <row r="12" spans="1:19" ht="21" x14ac:dyDescent="0.55000000000000004">
      <c r="A12" s="10" t="s">
        <v>30</v>
      </c>
      <c r="C12" s="24">
        <v>3000000</v>
      </c>
      <c r="D12" s="24"/>
      <c r="E12" s="24">
        <v>55302818365</v>
      </c>
      <c r="F12" s="24"/>
      <c r="G12" s="24">
        <v>34897201717</v>
      </c>
      <c r="H12" s="24"/>
      <c r="I12" s="24">
        <v>20405616648</v>
      </c>
      <c r="J12" s="24"/>
      <c r="K12" s="24">
        <v>15000000</v>
      </c>
      <c r="L12" s="24"/>
      <c r="M12" s="24">
        <f>O12+Q12</f>
        <v>148780893208</v>
      </c>
      <c r="N12" s="24"/>
      <c r="O12" s="24">
        <v>116982963165</v>
      </c>
      <c r="P12" s="24"/>
      <c r="Q12" s="24">
        <v>31797930043</v>
      </c>
      <c r="S12" s="11"/>
    </row>
    <row r="13" spans="1:19" ht="21" x14ac:dyDescent="0.55000000000000004">
      <c r="A13" s="10" t="s">
        <v>25</v>
      </c>
      <c r="C13" s="24">
        <v>1000000</v>
      </c>
      <c r="D13" s="24"/>
      <c r="E13" s="24">
        <v>32311465628</v>
      </c>
      <c r="F13" s="24"/>
      <c r="G13" s="24">
        <v>6253647389</v>
      </c>
      <c r="H13" s="24"/>
      <c r="I13" s="24">
        <v>26057818239</v>
      </c>
      <c r="J13" s="24"/>
      <c r="K13" s="24">
        <v>1000000</v>
      </c>
      <c r="L13" s="24"/>
      <c r="M13" s="24">
        <v>32311465628</v>
      </c>
      <c r="N13" s="24"/>
      <c r="O13" s="24">
        <v>21533693849</v>
      </c>
      <c r="P13" s="24"/>
      <c r="Q13" s="24">
        <f t="shared" si="0"/>
        <v>10777771779</v>
      </c>
      <c r="S13" s="11"/>
    </row>
    <row r="14" spans="1:19" ht="21" x14ac:dyDescent="0.55000000000000004">
      <c r="A14" s="10" t="s">
        <v>21</v>
      </c>
      <c r="C14" s="24">
        <v>520000</v>
      </c>
      <c r="D14" s="24"/>
      <c r="E14" s="24">
        <v>85662794723</v>
      </c>
      <c r="F14" s="24"/>
      <c r="G14" s="24">
        <v>72679680889</v>
      </c>
      <c r="H14" s="24"/>
      <c r="I14" s="24">
        <v>12983113834</v>
      </c>
      <c r="J14" s="24"/>
      <c r="K14" s="24">
        <v>520000</v>
      </c>
      <c r="L14" s="24"/>
      <c r="M14" s="24">
        <v>85662794723</v>
      </c>
      <c r="N14" s="24"/>
      <c r="O14" s="24">
        <v>71917032889</v>
      </c>
      <c r="P14" s="24"/>
      <c r="Q14" s="24">
        <f t="shared" si="0"/>
        <v>13745761834</v>
      </c>
    </row>
    <row r="15" spans="1:19" ht="21" x14ac:dyDescent="0.55000000000000004">
      <c r="A15" s="10" t="s">
        <v>33</v>
      </c>
      <c r="C15" s="24">
        <v>1000000</v>
      </c>
      <c r="D15" s="24"/>
      <c r="E15" s="24">
        <v>54885773608</v>
      </c>
      <c r="F15" s="24"/>
      <c r="G15" s="24">
        <v>16832022942</v>
      </c>
      <c r="H15" s="24"/>
      <c r="I15" s="24">
        <v>38053750666</v>
      </c>
      <c r="J15" s="24"/>
      <c r="K15" s="24">
        <v>1700000</v>
      </c>
      <c r="L15" s="24"/>
      <c r="M15" s="24">
        <v>76415324957</v>
      </c>
      <c r="N15" s="24"/>
      <c r="O15" s="24">
        <v>44675860969</v>
      </c>
      <c r="P15" s="24"/>
      <c r="Q15" s="24">
        <f t="shared" si="0"/>
        <v>31739463988</v>
      </c>
    </row>
    <row r="16" spans="1:19" ht="21" x14ac:dyDescent="0.55000000000000004">
      <c r="A16" s="10" t="s">
        <v>15</v>
      </c>
      <c r="C16" s="24">
        <v>12000000</v>
      </c>
      <c r="D16" s="24"/>
      <c r="E16" s="24">
        <v>169803782819</v>
      </c>
      <c r="F16" s="24"/>
      <c r="G16" s="24">
        <v>117781185740</v>
      </c>
      <c r="H16" s="24"/>
      <c r="I16" s="24">
        <v>52022597079</v>
      </c>
      <c r="J16" s="24"/>
      <c r="K16" s="24">
        <v>16000000</v>
      </c>
      <c r="L16" s="24"/>
      <c r="M16" s="24">
        <v>202988323373</v>
      </c>
      <c r="N16" s="24"/>
      <c r="O16" s="24">
        <v>142274172011</v>
      </c>
      <c r="P16" s="24"/>
      <c r="Q16" s="24">
        <f t="shared" si="0"/>
        <v>60714151362</v>
      </c>
    </row>
    <row r="17" spans="1:19" ht="21" x14ac:dyDescent="0.55000000000000004">
      <c r="A17" s="10" t="s">
        <v>17</v>
      </c>
      <c r="C17" s="24">
        <v>8000000</v>
      </c>
      <c r="D17" s="24"/>
      <c r="E17" s="24">
        <v>210083109415</v>
      </c>
      <c r="F17" s="24"/>
      <c r="G17" s="24">
        <v>172272945089</v>
      </c>
      <c r="H17" s="24"/>
      <c r="I17" s="24">
        <v>37810164326</v>
      </c>
      <c r="J17" s="24"/>
      <c r="K17" s="24">
        <v>13000000</v>
      </c>
      <c r="L17" s="24"/>
      <c r="M17" s="24">
        <v>288140501863</v>
      </c>
      <c r="N17" s="24"/>
      <c r="O17" s="24">
        <v>247346460110</v>
      </c>
      <c r="P17" s="24"/>
      <c r="Q17" s="24">
        <f t="shared" si="0"/>
        <v>40794041753</v>
      </c>
    </row>
    <row r="18" spans="1:19" ht="21" x14ac:dyDescent="0.55000000000000004">
      <c r="A18" s="10" t="s">
        <v>27</v>
      </c>
      <c r="C18" s="24">
        <v>12000000</v>
      </c>
      <c r="D18" s="24"/>
      <c r="E18" s="24">
        <v>103206807748</v>
      </c>
      <c r="F18" s="24"/>
      <c r="G18" s="24">
        <v>91628048498</v>
      </c>
      <c r="H18" s="24"/>
      <c r="I18" s="24">
        <v>11578759250</v>
      </c>
      <c r="J18" s="24"/>
      <c r="K18" s="24">
        <v>13000000</v>
      </c>
      <c r="L18" s="24"/>
      <c r="M18" s="24">
        <v>109685991874</v>
      </c>
      <c r="N18" s="24"/>
      <c r="O18" s="24">
        <v>99511896363</v>
      </c>
      <c r="P18" s="24"/>
      <c r="Q18" s="24">
        <f t="shared" si="0"/>
        <v>10174095511</v>
      </c>
    </row>
    <row r="19" spans="1:19" ht="21" x14ac:dyDescent="0.55000000000000004">
      <c r="A19" s="10" t="s">
        <v>138</v>
      </c>
      <c r="C19" s="24">
        <v>0</v>
      </c>
      <c r="D19" s="24"/>
      <c r="E19" s="24">
        <v>0</v>
      </c>
      <c r="F19" s="24"/>
      <c r="G19" s="24">
        <v>0</v>
      </c>
      <c r="H19" s="24"/>
      <c r="I19" s="24">
        <v>0</v>
      </c>
      <c r="J19" s="24"/>
      <c r="K19" s="24">
        <v>8654783</v>
      </c>
      <c r="L19" s="24"/>
      <c r="M19" s="24">
        <v>53526729104</v>
      </c>
      <c r="N19" s="24"/>
      <c r="O19" s="24">
        <v>35811428522</v>
      </c>
      <c r="P19" s="24"/>
      <c r="Q19" s="24">
        <f t="shared" si="0"/>
        <v>17715300582</v>
      </c>
    </row>
    <row r="20" spans="1:19" ht="21" x14ac:dyDescent="0.55000000000000004">
      <c r="A20" s="10" t="s">
        <v>139</v>
      </c>
      <c r="C20" s="24">
        <v>0</v>
      </c>
      <c r="D20" s="24"/>
      <c r="E20" s="24">
        <v>0</v>
      </c>
      <c r="F20" s="24"/>
      <c r="G20" s="24">
        <v>0</v>
      </c>
      <c r="H20" s="24"/>
      <c r="I20" s="24">
        <v>0</v>
      </c>
      <c r="J20" s="24"/>
      <c r="K20" s="24">
        <v>252956</v>
      </c>
      <c r="L20" s="24"/>
      <c r="M20" s="24">
        <v>8240748100</v>
      </c>
      <c r="N20" s="24"/>
      <c r="O20" s="24">
        <v>5632550651</v>
      </c>
      <c r="P20" s="24"/>
      <c r="Q20" s="24">
        <f t="shared" si="0"/>
        <v>2608197449</v>
      </c>
    </row>
    <row r="21" spans="1:19" ht="21" x14ac:dyDescent="0.55000000000000004">
      <c r="A21" s="10" t="s">
        <v>140</v>
      </c>
      <c r="C21" s="24">
        <v>0</v>
      </c>
      <c r="D21" s="24"/>
      <c r="E21" s="24">
        <v>0</v>
      </c>
      <c r="F21" s="24"/>
      <c r="G21" s="24">
        <v>0</v>
      </c>
      <c r="H21" s="24"/>
      <c r="I21" s="24">
        <v>0</v>
      </c>
      <c r="J21" s="24"/>
      <c r="K21" s="24">
        <v>5000000</v>
      </c>
      <c r="L21" s="24"/>
      <c r="M21" s="24">
        <v>32192699711</v>
      </c>
      <c r="N21" s="24"/>
      <c r="O21" s="24">
        <v>28057711266</v>
      </c>
      <c r="P21" s="24"/>
      <c r="Q21" s="24">
        <f t="shared" si="0"/>
        <v>4134988445</v>
      </c>
    </row>
    <row r="22" spans="1:19" ht="21" x14ac:dyDescent="0.55000000000000004">
      <c r="A22" s="10" t="s">
        <v>141</v>
      </c>
      <c r="C22" s="24">
        <v>0</v>
      </c>
      <c r="D22" s="24"/>
      <c r="E22" s="24">
        <v>0</v>
      </c>
      <c r="F22" s="24"/>
      <c r="G22" s="24">
        <v>0</v>
      </c>
      <c r="H22" s="24"/>
      <c r="I22" s="24">
        <v>0</v>
      </c>
      <c r="J22" s="24"/>
      <c r="K22" s="24">
        <v>486960</v>
      </c>
      <c r="L22" s="24"/>
      <c r="M22" s="24">
        <v>8572767446</v>
      </c>
      <c r="N22" s="24"/>
      <c r="O22" s="24">
        <v>7649795195</v>
      </c>
      <c r="P22" s="24"/>
      <c r="Q22" s="24">
        <f t="shared" si="0"/>
        <v>922972251</v>
      </c>
    </row>
    <row r="23" spans="1:19" ht="21" x14ac:dyDescent="0.55000000000000004">
      <c r="A23" s="10" t="s">
        <v>142</v>
      </c>
      <c r="C23" s="24">
        <v>0</v>
      </c>
      <c r="D23" s="24"/>
      <c r="E23" s="24">
        <v>0</v>
      </c>
      <c r="F23" s="24"/>
      <c r="G23" s="24">
        <v>0</v>
      </c>
      <c r="H23" s="24"/>
      <c r="I23" s="24">
        <v>0</v>
      </c>
      <c r="J23" s="24"/>
      <c r="K23" s="24">
        <v>6000000</v>
      </c>
      <c r="L23" s="24"/>
      <c r="M23" s="24">
        <v>38836610110</v>
      </c>
      <c r="N23" s="24"/>
      <c r="O23" s="24">
        <v>19863688215</v>
      </c>
      <c r="P23" s="24"/>
      <c r="Q23" s="24">
        <f t="shared" si="0"/>
        <v>18972921895</v>
      </c>
    </row>
    <row r="24" spans="1:19" ht="21" x14ac:dyDescent="0.55000000000000004">
      <c r="A24" s="10" t="s">
        <v>143</v>
      </c>
      <c r="C24" s="24">
        <v>0</v>
      </c>
      <c r="D24" s="24"/>
      <c r="E24" s="24">
        <v>0</v>
      </c>
      <c r="F24" s="24"/>
      <c r="G24" s="24">
        <v>0</v>
      </c>
      <c r="H24" s="24"/>
      <c r="I24" s="24">
        <v>0</v>
      </c>
      <c r="J24" s="24"/>
      <c r="K24" s="24">
        <v>20000000</v>
      </c>
      <c r="L24" s="24"/>
      <c r="M24" s="24">
        <v>18334410235</v>
      </c>
      <c r="N24" s="24"/>
      <c r="O24" s="24">
        <v>12556807813</v>
      </c>
      <c r="P24" s="24"/>
      <c r="Q24" s="24">
        <f t="shared" si="0"/>
        <v>5777602422</v>
      </c>
    </row>
    <row r="25" spans="1:19" ht="21" x14ac:dyDescent="0.55000000000000004">
      <c r="A25" s="10" t="s">
        <v>144</v>
      </c>
      <c r="C25" s="24">
        <v>0</v>
      </c>
      <c r="D25" s="24"/>
      <c r="E25" s="24">
        <v>0</v>
      </c>
      <c r="F25" s="24"/>
      <c r="G25" s="24">
        <v>0</v>
      </c>
      <c r="H25" s="24"/>
      <c r="I25" s="24">
        <v>0</v>
      </c>
      <c r="J25" s="24"/>
      <c r="K25" s="24">
        <v>14000000</v>
      </c>
      <c r="L25" s="24"/>
      <c r="M25" s="24">
        <v>76439995439</v>
      </c>
      <c r="N25" s="24"/>
      <c r="O25" s="24">
        <v>59306785267</v>
      </c>
      <c r="P25" s="24"/>
      <c r="Q25" s="24">
        <f t="shared" si="0"/>
        <v>17133210172</v>
      </c>
    </row>
    <row r="26" spans="1:19" ht="21" x14ac:dyDescent="0.55000000000000004">
      <c r="A26" s="10" t="s">
        <v>145</v>
      </c>
      <c r="C26" s="24">
        <v>0</v>
      </c>
      <c r="D26" s="24"/>
      <c r="E26" s="24">
        <v>0</v>
      </c>
      <c r="F26" s="24"/>
      <c r="G26" s="24">
        <v>0</v>
      </c>
      <c r="H26" s="24"/>
      <c r="I26" s="24">
        <v>0</v>
      </c>
      <c r="J26" s="24"/>
      <c r="K26" s="24">
        <v>1000000</v>
      </c>
      <c r="L26" s="24"/>
      <c r="M26" s="24">
        <v>30431344575</v>
      </c>
      <c r="N26" s="24"/>
      <c r="O26" s="24">
        <v>12118721009</v>
      </c>
      <c r="P26" s="24"/>
      <c r="Q26" s="24">
        <f t="shared" si="0"/>
        <v>18312623566</v>
      </c>
    </row>
    <row r="27" spans="1:19" ht="21" x14ac:dyDescent="0.55000000000000004">
      <c r="A27" s="10" t="s">
        <v>146</v>
      </c>
      <c r="C27" s="24">
        <v>0</v>
      </c>
      <c r="D27" s="24"/>
      <c r="E27" s="24">
        <v>0</v>
      </c>
      <c r="F27" s="24"/>
      <c r="G27" s="24">
        <v>0</v>
      </c>
      <c r="H27" s="24"/>
      <c r="I27" s="24">
        <v>0</v>
      </c>
      <c r="J27" s="24"/>
      <c r="K27" s="24">
        <v>500000</v>
      </c>
      <c r="L27" s="24"/>
      <c r="M27" s="24">
        <v>18341231581</v>
      </c>
      <c r="N27" s="24"/>
      <c r="O27" s="24">
        <v>12941015595</v>
      </c>
      <c r="P27" s="24"/>
      <c r="Q27" s="24">
        <f t="shared" si="0"/>
        <v>5400215986</v>
      </c>
    </row>
    <row r="28" spans="1:19" ht="21" x14ac:dyDescent="0.55000000000000004">
      <c r="A28" s="10" t="s">
        <v>147</v>
      </c>
      <c r="C28" s="24">
        <v>0</v>
      </c>
      <c r="D28" s="24"/>
      <c r="E28" s="24">
        <v>0</v>
      </c>
      <c r="F28" s="24"/>
      <c r="G28" s="24">
        <v>0</v>
      </c>
      <c r="H28" s="24"/>
      <c r="I28" s="24">
        <v>0</v>
      </c>
      <c r="J28" s="24"/>
      <c r="K28" s="24">
        <v>24592017</v>
      </c>
      <c r="L28" s="24"/>
      <c r="M28" s="24">
        <v>177933794961</v>
      </c>
      <c r="N28" s="24"/>
      <c r="O28" s="24">
        <v>181272914201</v>
      </c>
      <c r="P28" s="24"/>
      <c r="Q28" s="24">
        <v>-3321575380</v>
      </c>
      <c r="S28" s="11"/>
    </row>
    <row r="29" spans="1:19" ht="21" x14ac:dyDescent="0.55000000000000004">
      <c r="A29" s="10" t="s">
        <v>148</v>
      </c>
      <c r="C29" s="24">
        <v>0</v>
      </c>
      <c r="D29" s="24"/>
      <c r="E29" s="24">
        <v>0</v>
      </c>
      <c r="F29" s="24"/>
      <c r="G29" s="24">
        <v>0</v>
      </c>
      <c r="H29" s="24"/>
      <c r="I29" s="24">
        <v>0</v>
      </c>
      <c r="J29" s="24"/>
      <c r="K29" s="24">
        <v>5000000</v>
      </c>
      <c r="L29" s="24"/>
      <c r="M29" s="24">
        <v>42223502440</v>
      </c>
      <c r="N29" s="24"/>
      <c r="O29" s="24">
        <v>11509344778</v>
      </c>
      <c r="P29" s="24"/>
      <c r="Q29" s="24">
        <f t="shared" si="0"/>
        <v>30714157662</v>
      </c>
    </row>
    <row r="30" spans="1:19" ht="21" x14ac:dyDescent="0.55000000000000004">
      <c r="A30" s="10" t="s">
        <v>149</v>
      </c>
      <c r="C30" s="24">
        <v>0</v>
      </c>
      <c r="D30" s="24"/>
      <c r="E30" s="24">
        <v>0</v>
      </c>
      <c r="F30" s="24"/>
      <c r="G30" s="24">
        <v>0</v>
      </c>
      <c r="H30" s="24"/>
      <c r="I30" s="24">
        <v>0</v>
      </c>
      <c r="J30" s="24"/>
      <c r="K30" s="24">
        <v>5000000</v>
      </c>
      <c r="L30" s="24"/>
      <c r="M30" s="24">
        <v>38064338053</v>
      </c>
      <c r="N30" s="24"/>
      <c r="O30" s="24">
        <v>31912864194</v>
      </c>
      <c r="P30" s="24"/>
      <c r="Q30" s="24">
        <f t="shared" si="0"/>
        <v>6151473859</v>
      </c>
    </row>
    <row r="31" spans="1:19" ht="21" x14ac:dyDescent="0.55000000000000004">
      <c r="A31" s="10" t="s">
        <v>65</v>
      </c>
      <c r="C31" s="24">
        <v>0</v>
      </c>
      <c r="D31" s="24"/>
      <c r="E31" s="24">
        <v>0</v>
      </c>
      <c r="F31" s="24"/>
      <c r="G31" s="24">
        <v>0</v>
      </c>
      <c r="H31" s="24"/>
      <c r="I31" s="24">
        <v>0</v>
      </c>
      <c r="J31" s="24"/>
      <c r="K31" s="24">
        <v>600</v>
      </c>
      <c r="L31" s="24"/>
      <c r="M31" s="24">
        <v>587220559</v>
      </c>
      <c r="N31" s="24"/>
      <c r="O31" s="24">
        <v>563537739</v>
      </c>
      <c r="P31" s="24"/>
      <c r="Q31" s="24">
        <f t="shared" si="0"/>
        <v>23682820</v>
      </c>
    </row>
    <row r="32" spans="1:19" ht="21" x14ac:dyDescent="0.55000000000000004">
      <c r="A32" s="10" t="s">
        <v>57</v>
      </c>
      <c r="C32" s="24">
        <v>0</v>
      </c>
      <c r="D32" s="24"/>
      <c r="E32" s="24">
        <v>0</v>
      </c>
      <c r="F32" s="24"/>
      <c r="G32" s="24">
        <v>0</v>
      </c>
      <c r="H32" s="24"/>
      <c r="I32" s="24">
        <v>0</v>
      </c>
      <c r="J32" s="24"/>
      <c r="K32" s="24">
        <v>1250</v>
      </c>
      <c r="L32" s="24"/>
      <c r="M32" s="24">
        <v>1149166250</v>
      </c>
      <c r="N32" s="24"/>
      <c r="O32" s="24">
        <v>1211121300</v>
      </c>
      <c r="P32" s="24"/>
      <c r="Q32" s="24">
        <f t="shared" si="0"/>
        <v>-61955050</v>
      </c>
    </row>
    <row r="33" spans="3:17" ht="19.5" thickBot="1" x14ac:dyDescent="0.5">
      <c r="C33" s="25">
        <f>SUM(C8:C32)</f>
        <v>41335195</v>
      </c>
      <c r="D33" s="24"/>
      <c r="E33" s="25">
        <f>SUM(E8:E32)</f>
        <v>858887245350</v>
      </c>
      <c r="F33" s="24"/>
      <c r="G33" s="25">
        <f>SUM(G8:G32)</f>
        <v>519866774511</v>
      </c>
      <c r="H33" s="24"/>
      <c r="I33" s="25">
        <f>SUM(I8:I32)</f>
        <v>339020470839</v>
      </c>
      <c r="J33" s="24"/>
      <c r="K33" s="25">
        <f>SUM(K8:K32)</f>
        <v>160823761</v>
      </c>
      <c r="L33" s="24"/>
      <c r="M33" s="25">
        <f>SUM(M8:M32)</f>
        <v>1731189852019</v>
      </c>
      <c r="N33" s="24"/>
      <c r="O33" s="25">
        <f>SUM(O8:O32)</f>
        <v>1333611683289</v>
      </c>
      <c r="P33" s="24"/>
      <c r="Q33" s="25">
        <f>SUM(Q8:Q32)</f>
        <v>397595712590</v>
      </c>
    </row>
    <row r="34" spans="3:17" ht="19.5" thickTop="1" x14ac:dyDescent="0.45"/>
    <row r="35" spans="3:17" x14ac:dyDescent="0.45">
      <c r="Q35" s="11"/>
    </row>
    <row r="36" spans="3:17" x14ac:dyDescent="0.45">
      <c r="Q36" s="11"/>
    </row>
    <row r="37" spans="3:17" x14ac:dyDescent="0.45">
      <c r="Q37" s="11"/>
    </row>
    <row r="38" spans="3:17" x14ac:dyDescent="0.45">
      <c r="Q38" s="11"/>
    </row>
    <row r="39" spans="3:17" x14ac:dyDescent="0.45">
      <c r="Q39" s="11"/>
    </row>
    <row r="40" spans="3:17" x14ac:dyDescent="0.45">
      <c r="Q40" s="11"/>
    </row>
    <row r="41" spans="3:17" x14ac:dyDescent="0.45">
      <c r="Q41" s="11"/>
    </row>
    <row r="42" spans="3:17" x14ac:dyDescent="0.45">
      <c r="Q42" s="11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46"/>
  <sheetViews>
    <sheetView rightToLeft="1" topLeftCell="A19" workbookViewId="0">
      <selection activeCell="I31" sqref="I31"/>
    </sheetView>
  </sheetViews>
  <sheetFormatPr defaultRowHeight="18.75" x14ac:dyDescent="0.45"/>
  <cols>
    <col min="1" max="1" width="30.140625" style="9" bestFit="1" customWidth="1"/>
    <col min="2" max="2" width="1" style="9" customWidth="1"/>
    <col min="3" max="3" width="21.28515625" style="9" bestFit="1" customWidth="1"/>
    <col min="4" max="4" width="1" style="9" customWidth="1"/>
    <col min="5" max="5" width="22.7109375" style="9" bestFit="1" customWidth="1"/>
    <col min="6" max="6" width="1" style="9" customWidth="1"/>
    <col min="7" max="7" width="16.28515625" style="9" bestFit="1" customWidth="1"/>
    <col min="8" max="8" width="1" style="9" customWidth="1"/>
    <col min="9" max="9" width="16.42578125" style="9" bestFit="1" customWidth="1"/>
    <col min="10" max="10" width="1" style="9" customWidth="1"/>
    <col min="11" max="11" width="25.7109375" style="9" bestFit="1" customWidth="1"/>
    <col min="12" max="12" width="1" style="9" customWidth="1"/>
    <col min="13" max="13" width="21.28515625" style="9" bestFit="1" customWidth="1"/>
    <col min="14" max="14" width="1" style="9" customWidth="1"/>
    <col min="15" max="15" width="22.7109375" style="9" bestFit="1" customWidth="1"/>
    <col min="16" max="16" width="1" style="9" customWidth="1"/>
    <col min="17" max="17" width="16.28515625" style="9" bestFit="1" customWidth="1"/>
    <col min="18" max="18" width="1" style="9" customWidth="1"/>
    <col min="19" max="19" width="16.140625" style="9" bestFit="1" customWidth="1"/>
    <col min="20" max="20" width="1" style="9" customWidth="1"/>
    <col min="21" max="21" width="25.7109375" style="9" bestFit="1" customWidth="1"/>
    <col min="22" max="22" width="1" style="9" customWidth="1"/>
    <col min="23" max="23" width="9.140625" style="9" customWidth="1"/>
    <col min="24" max="16384" width="9.140625" style="9"/>
  </cols>
  <sheetData>
    <row r="2" spans="1:21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30" x14ac:dyDescent="0.45">
      <c r="A3" s="13" t="s">
        <v>115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30" x14ac:dyDescent="0.45">
      <c r="A6" s="23" t="s">
        <v>3</v>
      </c>
      <c r="C6" s="22" t="s">
        <v>117</v>
      </c>
      <c r="D6" s="22" t="s">
        <v>117</v>
      </c>
      <c r="E6" s="22" t="s">
        <v>117</v>
      </c>
      <c r="F6" s="22" t="s">
        <v>117</v>
      </c>
      <c r="G6" s="22" t="s">
        <v>117</v>
      </c>
      <c r="H6" s="22" t="s">
        <v>117</v>
      </c>
      <c r="I6" s="22" t="s">
        <v>117</v>
      </c>
      <c r="J6" s="22" t="s">
        <v>117</v>
      </c>
      <c r="K6" s="22" t="s">
        <v>117</v>
      </c>
      <c r="M6" s="22" t="s">
        <v>118</v>
      </c>
      <c r="N6" s="22" t="s">
        <v>118</v>
      </c>
      <c r="O6" s="22" t="s">
        <v>118</v>
      </c>
      <c r="P6" s="22" t="s">
        <v>118</v>
      </c>
      <c r="Q6" s="22" t="s">
        <v>118</v>
      </c>
      <c r="R6" s="22" t="s">
        <v>118</v>
      </c>
      <c r="S6" s="22" t="s">
        <v>118</v>
      </c>
      <c r="T6" s="22" t="s">
        <v>118</v>
      </c>
      <c r="U6" s="22" t="s">
        <v>118</v>
      </c>
    </row>
    <row r="7" spans="1:21" ht="30" x14ac:dyDescent="0.45">
      <c r="A7" s="22" t="s">
        <v>3</v>
      </c>
      <c r="C7" s="22" t="s">
        <v>150</v>
      </c>
      <c r="E7" s="22" t="s">
        <v>151</v>
      </c>
      <c r="G7" s="22" t="s">
        <v>152</v>
      </c>
      <c r="I7" s="22" t="s">
        <v>74</v>
      </c>
      <c r="K7" s="22" t="s">
        <v>153</v>
      </c>
      <c r="M7" s="22" t="s">
        <v>150</v>
      </c>
      <c r="O7" s="22" t="s">
        <v>151</v>
      </c>
      <c r="Q7" s="22" t="s">
        <v>152</v>
      </c>
      <c r="S7" s="22" t="s">
        <v>74</v>
      </c>
      <c r="U7" s="22" t="s">
        <v>153</v>
      </c>
    </row>
    <row r="8" spans="1:21" ht="21" x14ac:dyDescent="0.55000000000000004">
      <c r="A8" s="10" t="s">
        <v>31</v>
      </c>
      <c r="C8" s="24">
        <v>0</v>
      </c>
      <c r="D8" s="24"/>
      <c r="E8" s="24">
        <v>0</v>
      </c>
      <c r="F8" s="24"/>
      <c r="G8" s="24">
        <v>106478401560</v>
      </c>
      <c r="H8" s="24"/>
      <c r="I8" s="24">
        <f>G8</f>
        <v>106478401560</v>
      </c>
      <c r="J8" s="6"/>
      <c r="K8" s="6" t="s">
        <v>154</v>
      </c>
      <c r="L8" s="6"/>
      <c r="M8" s="8">
        <v>0</v>
      </c>
      <c r="N8" s="6"/>
      <c r="O8" s="24">
        <v>0</v>
      </c>
      <c r="P8" s="24"/>
      <c r="Q8" s="24">
        <v>24994594904</v>
      </c>
      <c r="R8" s="24"/>
      <c r="S8" s="24">
        <f>M8+O8+Q8</f>
        <v>24994594904</v>
      </c>
      <c r="T8" s="6"/>
      <c r="U8" s="6" t="s">
        <v>155</v>
      </c>
    </row>
    <row r="9" spans="1:21" ht="21" x14ac:dyDescent="0.55000000000000004">
      <c r="A9" s="10" t="s">
        <v>34</v>
      </c>
      <c r="C9" s="24">
        <v>0</v>
      </c>
      <c r="D9" s="24"/>
      <c r="E9" s="24">
        <v>0</v>
      </c>
      <c r="F9" s="24"/>
      <c r="G9" s="24">
        <v>15199183646</v>
      </c>
      <c r="H9" s="24"/>
      <c r="I9" s="24">
        <f t="shared" ref="I9:I18" si="0">G9</f>
        <v>15199183646</v>
      </c>
      <c r="J9" s="6"/>
      <c r="K9" s="6" t="s">
        <v>156</v>
      </c>
      <c r="L9" s="6"/>
      <c r="M9" s="8">
        <v>0</v>
      </c>
      <c r="N9" s="6"/>
      <c r="O9" s="24">
        <v>0</v>
      </c>
      <c r="P9" s="24"/>
      <c r="Q9" s="24">
        <v>14063657660</v>
      </c>
      <c r="R9" s="24"/>
      <c r="S9" s="24">
        <f t="shared" ref="S9:S43" si="1">M9+O9+Q9</f>
        <v>14063657660</v>
      </c>
      <c r="T9" s="6"/>
      <c r="U9" s="6" t="s">
        <v>157</v>
      </c>
    </row>
    <row r="10" spans="1:21" ht="21" x14ac:dyDescent="0.55000000000000004">
      <c r="A10" s="10" t="s">
        <v>23</v>
      </c>
      <c r="C10" s="24">
        <v>0</v>
      </c>
      <c r="D10" s="24"/>
      <c r="E10" s="24">
        <v>0</v>
      </c>
      <c r="F10" s="24"/>
      <c r="G10" s="24">
        <v>11921464159</v>
      </c>
      <c r="H10" s="24"/>
      <c r="I10" s="24">
        <f t="shared" si="0"/>
        <v>11921464159</v>
      </c>
      <c r="J10" s="6"/>
      <c r="K10" s="6" t="s">
        <v>158</v>
      </c>
      <c r="L10" s="6"/>
      <c r="M10" s="8">
        <v>0</v>
      </c>
      <c r="N10" s="6"/>
      <c r="O10" s="24">
        <v>14219484058</v>
      </c>
      <c r="P10" s="24"/>
      <c r="Q10" s="24">
        <v>18691447548</v>
      </c>
      <c r="R10" s="24"/>
      <c r="S10" s="24">
        <f t="shared" si="1"/>
        <v>32910931606</v>
      </c>
      <c r="T10" s="6"/>
      <c r="U10" s="6" t="s">
        <v>159</v>
      </c>
    </row>
    <row r="11" spans="1:21" ht="21" x14ac:dyDescent="0.55000000000000004">
      <c r="A11" s="10" t="s">
        <v>18</v>
      </c>
      <c r="C11" s="24">
        <v>0</v>
      </c>
      <c r="D11" s="24"/>
      <c r="E11" s="24">
        <v>0</v>
      </c>
      <c r="F11" s="24"/>
      <c r="G11" s="24">
        <v>6509601432</v>
      </c>
      <c r="H11" s="24"/>
      <c r="I11" s="24">
        <f t="shared" si="0"/>
        <v>6509601432</v>
      </c>
      <c r="J11" s="6"/>
      <c r="K11" s="6" t="s">
        <v>160</v>
      </c>
      <c r="L11" s="6"/>
      <c r="M11" s="8">
        <v>0</v>
      </c>
      <c r="N11" s="6"/>
      <c r="O11" s="24">
        <v>0</v>
      </c>
      <c r="P11" s="24"/>
      <c r="Q11" s="24">
        <v>15618979526</v>
      </c>
      <c r="R11" s="24"/>
      <c r="S11" s="24">
        <f t="shared" si="1"/>
        <v>15618979526</v>
      </c>
      <c r="T11" s="6"/>
      <c r="U11" s="6" t="s">
        <v>161</v>
      </c>
    </row>
    <row r="12" spans="1:21" ht="21" x14ac:dyDescent="0.55000000000000004">
      <c r="A12" s="10" t="s">
        <v>30</v>
      </c>
      <c r="C12" s="24">
        <v>0</v>
      </c>
      <c r="D12" s="24"/>
      <c r="E12" s="24">
        <v>0</v>
      </c>
      <c r="F12" s="24"/>
      <c r="G12" s="24">
        <v>20405616648</v>
      </c>
      <c r="H12" s="24"/>
      <c r="I12" s="24">
        <f t="shared" si="0"/>
        <v>20405616648</v>
      </c>
      <c r="J12" s="6"/>
      <c r="K12" s="6" t="s">
        <v>162</v>
      </c>
      <c r="L12" s="6"/>
      <c r="M12" s="8">
        <v>0</v>
      </c>
      <c r="N12" s="6"/>
      <c r="O12" s="24">
        <v>0</v>
      </c>
      <c r="P12" s="24"/>
      <c r="Q12" s="24">
        <v>31797930043</v>
      </c>
      <c r="R12" s="24"/>
      <c r="S12" s="24">
        <f t="shared" si="1"/>
        <v>31797930043</v>
      </c>
      <c r="T12" s="6"/>
      <c r="U12" s="6" t="s">
        <v>163</v>
      </c>
    </row>
    <row r="13" spans="1:21" ht="21" x14ac:dyDescent="0.55000000000000004">
      <c r="A13" s="10" t="s">
        <v>25</v>
      </c>
      <c r="C13" s="24">
        <v>0</v>
      </c>
      <c r="D13" s="24"/>
      <c r="E13" s="24">
        <v>0</v>
      </c>
      <c r="F13" s="24"/>
      <c r="G13" s="24">
        <v>26057818239</v>
      </c>
      <c r="H13" s="24"/>
      <c r="I13" s="24">
        <f t="shared" si="0"/>
        <v>26057818239</v>
      </c>
      <c r="J13" s="6"/>
      <c r="K13" s="6" t="s">
        <v>164</v>
      </c>
      <c r="L13" s="6"/>
      <c r="M13" s="8">
        <v>0</v>
      </c>
      <c r="N13" s="6"/>
      <c r="O13" s="24">
        <v>0</v>
      </c>
      <c r="P13" s="24"/>
      <c r="Q13" s="24">
        <v>10777771779</v>
      </c>
      <c r="R13" s="24"/>
      <c r="S13" s="24">
        <f t="shared" si="1"/>
        <v>10777771779</v>
      </c>
      <c r="T13" s="6"/>
      <c r="U13" s="6" t="s">
        <v>165</v>
      </c>
    </row>
    <row r="14" spans="1:21" ht="21" x14ac:dyDescent="0.55000000000000004">
      <c r="A14" s="10" t="s">
        <v>21</v>
      </c>
      <c r="C14" s="24">
        <v>0</v>
      </c>
      <c r="D14" s="24"/>
      <c r="E14" s="24">
        <v>0</v>
      </c>
      <c r="F14" s="24"/>
      <c r="G14" s="24">
        <v>12983113834</v>
      </c>
      <c r="H14" s="24"/>
      <c r="I14" s="24">
        <f t="shared" si="0"/>
        <v>12983113834</v>
      </c>
      <c r="J14" s="6"/>
      <c r="K14" s="6" t="s">
        <v>166</v>
      </c>
      <c r="L14" s="6"/>
      <c r="M14" s="8">
        <v>0</v>
      </c>
      <c r="N14" s="6"/>
      <c r="O14" s="24">
        <v>0</v>
      </c>
      <c r="P14" s="24"/>
      <c r="Q14" s="24">
        <v>13745761834</v>
      </c>
      <c r="R14" s="24"/>
      <c r="S14" s="24">
        <f t="shared" si="1"/>
        <v>13745761834</v>
      </c>
      <c r="T14" s="6"/>
      <c r="U14" s="6" t="s">
        <v>167</v>
      </c>
    </row>
    <row r="15" spans="1:21" ht="21" x14ac:dyDescent="0.55000000000000004">
      <c r="A15" s="10" t="s">
        <v>33</v>
      </c>
      <c r="C15" s="24">
        <v>0</v>
      </c>
      <c r="D15" s="24"/>
      <c r="E15" s="24">
        <v>0</v>
      </c>
      <c r="F15" s="24"/>
      <c r="G15" s="24">
        <v>38053750666</v>
      </c>
      <c r="H15" s="24"/>
      <c r="I15" s="24">
        <f t="shared" si="0"/>
        <v>38053750666</v>
      </c>
      <c r="J15" s="6"/>
      <c r="K15" s="6" t="s">
        <v>168</v>
      </c>
      <c r="L15" s="6"/>
      <c r="M15" s="8">
        <v>0</v>
      </c>
      <c r="N15" s="6"/>
      <c r="O15" s="24">
        <v>0</v>
      </c>
      <c r="P15" s="24"/>
      <c r="Q15" s="24">
        <v>31739463988</v>
      </c>
      <c r="R15" s="24"/>
      <c r="S15" s="24">
        <f t="shared" si="1"/>
        <v>31739463988</v>
      </c>
      <c r="T15" s="6"/>
      <c r="U15" s="6" t="s">
        <v>169</v>
      </c>
    </row>
    <row r="16" spans="1:21" ht="21" x14ac:dyDescent="0.55000000000000004">
      <c r="A16" s="10" t="s">
        <v>15</v>
      </c>
      <c r="C16" s="24">
        <v>0</v>
      </c>
      <c r="D16" s="24"/>
      <c r="E16" s="24">
        <v>0</v>
      </c>
      <c r="F16" s="24"/>
      <c r="G16" s="24">
        <v>52022597079</v>
      </c>
      <c r="H16" s="24"/>
      <c r="I16" s="24">
        <f t="shared" si="0"/>
        <v>52022597079</v>
      </c>
      <c r="J16" s="6"/>
      <c r="K16" s="6" t="s">
        <v>170</v>
      </c>
      <c r="L16" s="6"/>
      <c r="M16" s="8">
        <v>0</v>
      </c>
      <c r="N16" s="6"/>
      <c r="O16" s="24">
        <v>0</v>
      </c>
      <c r="P16" s="24"/>
      <c r="Q16" s="24">
        <v>60714151362</v>
      </c>
      <c r="R16" s="24"/>
      <c r="S16" s="24">
        <f t="shared" si="1"/>
        <v>60714151362</v>
      </c>
      <c r="T16" s="6"/>
      <c r="U16" s="6" t="s">
        <v>171</v>
      </c>
    </row>
    <row r="17" spans="1:21" ht="21" x14ac:dyDescent="0.55000000000000004">
      <c r="A17" s="10" t="s">
        <v>17</v>
      </c>
      <c r="C17" s="24">
        <v>0</v>
      </c>
      <c r="D17" s="24"/>
      <c r="E17" s="24">
        <v>0</v>
      </c>
      <c r="F17" s="24"/>
      <c r="G17" s="24">
        <v>37810164326</v>
      </c>
      <c r="H17" s="24"/>
      <c r="I17" s="24">
        <f t="shared" si="0"/>
        <v>37810164326</v>
      </c>
      <c r="J17" s="6"/>
      <c r="K17" s="6" t="s">
        <v>172</v>
      </c>
      <c r="L17" s="6"/>
      <c r="M17" s="8">
        <v>0</v>
      </c>
      <c r="N17" s="6"/>
      <c r="O17" s="24">
        <v>0</v>
      </c>
      <c r="P17" s="24"/>
      <c r="Q17" s="24">
        <v>40794041753</v>
      </c>
      <c r="R17" s="24"/>
      <c r="S17" s="24">
        <f t="shared" si="1"/>
        <v>40794041753</v>
      </c>
      <c r="T17" s="6"/>
      <c r="U17" s="6" t="s">
        <v>173</v>
      </c>
    </row>
    <row r="18" spans="1:21" ht="21" x14ac:dyDescent="0.55000000000000004">
      <c r="A18" s="10" t="s">
        <v>27</v>
      </c>
      <c r="C18" s="24">
        <v>0</v>
      </c>
      <c r="D18" s="24"/>
      <c r="E18" s="24">
        <v>0</v>
      </c>
      <c r="F18" s="24"/>
      <c r="G18" s="24">
        <v>11578759250</v>
      </c>
      <c r="H18" s="24"/>
      <c r="I18" s="24">
        <f t="shared" si="0"/>
        <v>11578759250</v>
      </c>
      <c r="J18" s="6"/>
      <c r="K18" s="6" t="s">
        <v>174</v>
      </c>
      <c r="L18" s="6"/>
      <c r="M18" s="8">
        <v>0</v>
      </c>
      <c r="N18" s="6"/>
      <c r="O18" s="24">
        <v>0</v>
      </c>
      <c r="P18" s="24"/>
      <c r="Q18" s="24">
        <v>10174095511</v>
      </c>
      <c r="R18" s="24"/>
      <c r="S18" s="24">
        <f t="shared" si="1"/>
        <v>10174095511</v>
      </c>
      <c r="T18" s="6"/>
      <c r="U18" s="6" t="s">
        <v>175</v>
      </c>
    </row>
    <row r="19" spans="1:21" ht="21" x14ac:dyDescent="0.55000000000000004">
      <c r="A19" s="10" t="s">
        <v>138</v>
      </c>
      <c r="C19" s="24">
        <v>0</v>
      </c>
      <c r="D19" s="24"/>
      <c r="E19" s="24">
        <v>0</v>
      </c>
      <c r="F19" s="24"/>
      <c r="G19" s="24">
        <v>0</v>
      </c>
      <c r="H19" s="24"/>
      <c r="I19" s="24">
        <v>0</v>
      </c>
      <c r="J19" s="6"/>
      <c r="K19" s="6" t="s">
        <v>16</v>
      </c>
      <c r="L19" s="6"/>
      <c r="M19" s="8">
        <v>0</v>
      </c>
      <c r="N19" s="6"/>
      <c r="O19" s="24">
        <v>0</v>
      </c>
      <c r="P19" s="24"/>
      <c r="Q19" s="24">
        <v>17715300582</v>
      </c>
      <c r="R19" s="24"/>
      <c r="S19" s="24">
        <f t="shared" si="1"/>
        <v>17715300582</v>
      </c>
      <c r="T19" s="6"/>
      <c r="U19" s="6" t="s">
        <v>176</v>
      </c>
    </row>
    <row r="20" spans="1:21" ht="21" x14ac:dyDescent="0.55000000000000004">
      <c r="A20" s="10" t="s">
        <v>139</v>
      </c>
      <c r="C20" s="24">
        <v>0</v>
      </c>
      <c r="D20" s="24"/>
      <c r="E20" s="24">
        <v>0</v>
      </c>
      <c r="F20" s="24"/>
      <c r="G20" s="24">
        <v>0</v>
      </c>
      <c r="H20" s="24"/>
      <c r="I20" s="24">
        <v>0</v>
      </c>
      <c r="J20" s="6"/>
      <c r="K20" s="6" t="s">
        <v>16</v>
      </c>
      <c r="L20" s="6"/>
      <c r="M20" s="8">
        <v>0</v>
      </c>
      <c r="N20" s="6"/>
      <c r="O20" s="24">
        <v>0</v>
      </c>
      <c r="P20" s="24"/>
      <c r="Q20" s="24">
        <v>2608197449</v>
      </c>
      <c r="R20" s="24"/>
      <c r="S20" s="24">
        <f t="shared" si="1"/>
        <v>2608197449</v>
      </c>
      <c r="T20" s="6"/>
      <c r="U20" s="6" t="s">
        <v>177</v>
      </c>
    </row>
    <row r="21" spans="1:21" ht="21" x14ac:dyDescent="0.55000000000000004">
      <c r="A21" s="10" t="s">
        <v>140</v>
      </c>
      <c r="C21" s="24">
        <v>0</v>
      </c>
      <c r="D21" s="24"/>
      <c r="E21" s="24">
        <v>0</v>
      </c>
      <c r="F21" s="24"/>
      <c r="G21" s="24">
        <v>0</v>
      </c>
      <c r="H21" s="24"/>
      <c r="I21" s="24">
        <v>0</v>
      </c>
      <c r="J21" s="6"/>
      <c r="K21" s="6" t="s">
        <v>16</v>
      </c>
      <c r="L21" s="6"/>
      <c r="M21" s="8">
        <v>0</v>
      </c>
      <c r="N21" s="6"/>
      <c r="O21" s="24">
        <v>0</v>
      </c>
      <c r="P21" s="24"/>
      <c r="Q21" s="24">
        <v>4134988445</v>
      </c>
      <c r="R21" s="24"/>
      <c r="S21" s="24">
        <f t="shared" si="1"/>
        <v>4134988445</v>
      </c>
      <c r="T21" s="6"/>
      <c r="U21" s="6" t="s">
        <v>178</v>
      </c>
    </row>
    <row r="22" spans="1:21" ht="21" x14ac:dyDescent="0.55000000000000004">
      <c r="A22" s="10" t="s">
        <v>141</v>
      </c>
      <c r="C22" s="24">
        <v>0</v>
      </c>
      <c r="D22" s="24"/>
      <c r="E22" s="24">
        <v>0</v>
      </c>
      <c r="F22" s="24"/>
      <c r="G22" s="24">
        <v>0</v>
      </c>
      <c r="H22" s="24"/>
      <c r="I22" s="24">
        <v>0</v>
      </c>
      <c r="J22" s="6"/>
      <c r="K22" s="6" t="s">
        <v>16</v>
      </c>
      <c r="L22" s="6"/>
      <c r="M22" s="8">
        <v>0</v>
      </c>
      <c r="N22" s="6"/>
      <c r="O22" s="24">
        <v>0</v>
      </c>
      <c r="P22" s="24"/>
      <c r="Q22" s="24">
        <v>922972251</v>
      </c>
      <c r="R22" s="24"/>
      <c r="S22" s="24">
        <f t="shared" si="1"/>
        <v>922972251</v>
      </c>
      <c r="T22" s="6"/>
      <c r="U22" s="6" t="s">
        <v>179</v>
      </c>
    </row>
    <row r="23" spans="1:21" ht="21" x14ac:dyDescent="0.55000000000000004">
      <c r="A23" s="10" t="s">
        <v>142</v>
      </c>
      <c r="C23" s="24">
        <v>0</v>
      </c>
      <c r="D23" s="24"/>
      <c r="E23" s="24">
        <v>0</v>
      </c>
      <c r="F23" s="24"/>
      <c r="G23" s="24">
        <v>0</v>
      </c>
      <c r="H23" s="24"/>
      <c r="I23" s="24">
        <v>0</v>
      </c>
      <c r="J23" s="6"/>
      <c r="K23" s="6" t="s">
        <v>16</v>
      </c>
      <c r="L23" s="6"/>
      <c r="M23" s="8">
        <v>0</v>
      </c>
      <c r="N23" s="6"/>
      <c r="O23" s="24">
        <v>0</v>
      </c>
      <c r="P23" s="24"/>
      <c r="Q23" s="24">
        <v>18972921895</v>
      </c>
      <c r="R23" s="24"/>
      <c r="S23" s="24">
        <f t="shared" si="1"/>
        <v>18972921895</v>
      </c>
      <c r="T23" s="6"/>
      <c r="U23" s="6" t="s">
        <v>180</v>
      </c>
    </row>
    <row r="24" spans="1:21" ht="21" x14ac:dyDescent="0.55000000000000004">
      <c r="A24" s="10" t="s">
        <v>143</v>
      </c>
      <c r="C24" s="24">
        <v>0</v>
      </c>
      <c r="D24" s="24"/>
      <c r="E24" s="24">
        <v>0</v>
      </c>
      <c r="F24" s="24"/>
      <c r="G24" s="24">
        <v>0</v>
      </c>
      <c r="H24" s="24"/>
      <c r="I24" s="24">
        <v>0</v>
      </c>
      <c r="J24" s="6"/>
      <c r="K24" s="6" t="s">
        <v>16</v>
      </c>
      <c r="L24" s="6"/>
      <c r="M24" s="8">
        <v>0</v>
      </c>
      <c r="N24" s="6"/>
      <c r="O24" s="24">
        <v>0</v>
      </c>
      <c r="P24" s="24"/>
      <c r="Q24" s="24">
        <v>5777602422</v>
      </c>
      <c r="R24" s="24"/>
      <c r="S24" s="24">
        <f t="shared" si="1"/>
        <v>5777602422</v>
      </c>
      <c r="T24" s="6"/>
      <c r="U24" s="6" t="s">
        <v>181</v>
      </c>
    </row>
    <row r="25" spans="1:21" ht="21" x14ac:dyDescent="0.55000000000000004">
      <c r="A25" s="10" t="s">
        <v>144</v>
      </c>
      <c r="C25" s="24">
        <v>0</v>
      </c>
      <c r="D25" s="24"/>
      <c r="E25" s="24">
        <v>0</v>
      </c>
      <c r="F25" s="24"/>
      <c r="G25" s="24">
        <v>0</v>
      </c>
      <c r="H25" s="24"/>
      <c r="I25" s="24">
        <v>0</v>
      </c>
      <c r="J25" s="6"/>
      <c r="K25" s="6" t="s">
        <v>16</v>
      </c>
      <c r="L25" s="6"/>
      <c r="M25" s="8">
        <v>0</v>
      </c>
      <c r="N25" s="6"/>
      <c r="O25" s="24">
        <v>0</v>
      </c>
      <c r="P25" s="24"/>
      <c r="Q25" s="24">
        <v>17133210172</v>
      </c>
      <c r="R25" s="24"/>
      <c r="S25" s="24">
        <f t="shared" si="1"/>
        <v>17133210172</v>
      </c>
      <c r="T25" s="6"/>
      <c r="U25" s="6" t="s">
        <v>182</v>
      </c>
    </row>
    <row r="26" spans="1:21" ht="21" x14ac:dyDescent="0.55000000000000004">
      <c r="A26" s="10" t="s">
        <v>145</v>
      </c>
      <c r="C26" s="24">
        <v>0</v>
      </c>
      <c r="D26" s="24"/>
      <c r="E26" s="24">
        <v>0</v>
      </c>
      <c r="F26" s="24"/>
      <c r="G26" s="24">
        <v>0</v>
      </c>
      <c r="H26" s="24"/>
      <c r="I26" s="24">
        <v>0</v>
      </c>
      <c r="J26" s="6"/>
      <c r="K26" s="6" t="s">
        <v>16</v>
      </c>
      <c r="L26" s="6"/>
      <c r="M26" s="8">
        <v>0</v>
      </c>
      <c r="N26" s="6"/>
      <c r="O26" s="24">
        <v>0</v>
      </c>
      <c r="P26" s="24"/>
      <c r="Q26" s="24">
        <v>18312623566</v>
      </c>
      <c r="R26" s="24"/>
      <c r="S26" s="24">
        <f t="shared" si="1"/>
        <v>18312623566</v>
      </c>
      <c r="T26" s="6"/>
      <c r="U26" s="6" t="s">
        <v>183</v>
      </c>
    </row>
    <row r="27" spans="1:21" ht="21" x14ac:dyDescent="0.55000000000000004">
      <c r="A27" s="10" t="s">
        <v>146</v>
      </c>
      <c r="C27" s="24">
        <v>0</v>
      </c>
      <c r="D27" s="24"/>
      <c r="E27" s="24">
        <v>0</v>
      </c>
      <c r="F27" s="24"/>
      <c r="G27" s="24">
        <v>0</v>
      </c>
      <c r="H27" s="24"/>
      <c r="I27" s="24">
        <v>0</v>
      </c>
      <c r="J27" s="6"/>
      <c r="K27" s="6" t="s">
        <v>16</v>
      </c>
      <c r="L27" s="6"/>
      <c r="M27" s="8">
        <v>0</v>
      </c>
      <c r="N27" s="6"/>
      <c r="O27" s="24">
        <v>0</v>
      </c>
      <c r="P27" s="24"/>
      <c r="Q27" s="24">
        <v>5400215986</v>
      </c>
      <c r="R27" s="24"/>
      <c r="S27" s="24">
        <f t="shared" si="1"/>
        <v>5400215986</v>
      </c>
      <c r="T27" s="6"/>
      <c r="U27" s="6" t="s">
        <v>184</v>
      </c>
    </row>
    <row r="28" spans="1:21" ht="21" x14ac:dyDescent="0.55000000000000004">
      <c r="A28" s="10" t="s">
        <v>147</v>
      </c>
      <c r="C28" s="24">
        <v>0</v>
      </c>
      <c r="D28" s="24"/>
      <c r="E28" s="24">
        <v>0</v>
      </c>
      <c r="F28" s="24"/>
      <c r="G28" s="24">
        <v>0</v>
      </c>
      <c r="H28" s="24"/>
      <c r="I28" s="24">
        <v>0</v>
      </c>
      <c r="J28" s="6"/>
      <c r="K28" s="6" t="s">
        <v>16</v>
      </c>
      <c r="L28" s="6"/>
      <c r="M28" s="8">
        <v>0</v>
      </c>
      <c r="N28" s="6"/>
      <c r="O28" s="24">
        <v>0</v>
      </c>
      <c r="P28" s="24"/>
      <c r="Q28" s="24">
        <v>-3321575380</v>
      </c>
      <c r="R28" s="24"/>
      <c r="S28" s="24">
        <f t="shared" si="1"/>
        <v>-3321575380</v>
      </c>
      <c r="T28" s="6"/>
      <c r="U28" s="6" t="s">
        <v>185</v>
      </c>
    </row>
    <row r="29" spans="1:21" ht="21" x14ac:dyDescent="0.55000000000000004">
      <c r="A29" s="10" t="s">
        <v>148</v>
      </c>
      <c r="C29" s="24">
        <v>0</v>
      </c>
      <c r="D29" s="24"/>
      <c r="E29" s="24">
        <v>0</v>
      </c>
      <c r="F29" s="24"/>
      <c r="G29" s="24">
        <v>0</v>
      </c>
      <c r="H29" s="24"/>
      <c r="I29" s="24">
        <v>0</v>
      </c>
      <c r="J29" s="6"/>
      <c r="K29" s="6" t="s">
        <v>16</v>
      </c>
      <c r="L29" s="6"/>
      <c r="M29" s="8">
        <v>0</v>
      </c>
      <c r="N29" s="6"/>
      <c r="O29" s="24">
        <v>0</v>
      </c>
      <c r="P29" s="24"/>
      <c r="Q29" s="24">
        <v>30714157662</v>
      </c>
      <c r="R29" s="24"/>
      <c r="S29" s="24">
        <f t="shared" si="1"/>
        <v>30714157662</v>
      </c>
      <c r="T29" s="6"/>
      <c r="U29" s="6" t="s">
        <v>186</v>
      </c>
    </row>
    <row r="30" spans="1:21" ht="21" x14ac:dyDescent="0.55000000000000004">
      <c r="A30" s="10" t="s">
        <v>149</v>
      </c>
      <c r="C30" s="24">
        <v>0</v>
      </c>
      <c r="D30" s="24"/>
      <c r="E30" s="24">
        <v>0</v>
      </c>
      <c r="F30" s="24"/>
      <c r="G30" s="24">
        <v>0</v>
      </c>
      <c r="H30" s="24"/>
      <c r="I30" s="24">
        <v>0</v>
      </c>
      <c r="J30" s="6"/>
      <c r="K30" s="6" t="s">
        <v>16</v>
      </c>
      <c r="L30" s="6"/>
      <c r="M30" s="8">
        <v>0</v>
      </c>
      <c r="N30" s="6"/>
      <c r="O30" s="24">
        <v>0</v>
      </c>
      <c r="P30" s="24"/>
      <c r="Q30" s="24">
        <v>6151473859</v>
      </c>
      <c r="R30" s="24"/>
      <c r="S30" s="24">
        <f t="shared" si="1"/>
        <v>6151473859</v>
      </c>
      <c r="T30" s="6"/>
      <c r="U30" s="6" t="s">
        <v>187</v>
      </c>
    </row>
    <row r="31" spans="1:21" ht="21" x14ac:dyDescent="0.55000000000000004">
      <c r="A31" s="10" t="s">
        <v>25</v>
      </c>
      <c r="C31" s="24">
        <v>0</v>
      </c>
      <c r="D31" s="24"/>
      <c r="E31" s="24">
        <v>-7740274557</v>
      </c>
      <c r="F31" s="24"/>
      <c r="G31" s="24">
        <v>0</v>
      </c>
      <c r="H31" s="24"/>
      <c r="I31" s="24">
        <f>C31+E31+G31</f>
        <v>-7740274557</v>
      </c>
      <c r="J31" s="6"/>
      <c r="K31" s="6" t="s">
        <v>188</v>
      </c>
      <c r="L31" s="6"/>
      <c r="M31" s="8">
        <v>3102798032</v>
      </c>
      <c r="N31" s="6"/>
      <c r="O31" s="24">
        <v>70950954959</v>
      </c>
      <c r="P31" s="24"/>
      <c r="Q31" s="24">
        <v>0</v>
      </c>
      <c r="R31" s="24"/>
      <c r="S31" s="24">
        <f t="shared" si="1"/>
        <v>74053752991</v>
      </c>
      <c r="T31" s="6"/>
      <c r="U31" s="6" t="s">
        <v>189</v>
      </c>
    </row>
    <row r="32" spans="1:21" ht="21" x14ac:dyDescent="0.55000000000000004">
      <c r="A32" s="10" t="s">
        <v>21</v>
      </c>
      <c r="C32" s="24">
        <v>18843534</v>
      </c>
      <c r="D32" s="24"/>
      <c r="E32" s="24">
        <v>-12728383314</v>
      </c>
      <c r="F32" s="24"/>
      <c r="G32" s="24">
        <v>0</v>
      </c>
      <c r="H32" s="24"/>
      <c r="I32" s="24">
        <f t="shared" ref="I32:I44" si="2">C32+E32+G32</f>
        <v>-12709539780</v>
      </c>
      <c r="J32" s="6"/>
      <c r="K32" s="6" t="s">
        <v>190</v>
      </c>
      <c r="L32" s="6"/>
      <c r="M32" s="8">
        <v>18843534</v>
      </c>
      <c r="N32" s="6"/>
      <c r="O32" s="24">
        <v>4356059925</v>
      </c>
      <c r="P32" s="24"/>
      <c r="Q32" s="24">
        <v>0</v>
      </c>
      <c r="R32" s="24"/>
      <c r="S32" s="24">
        <f t="shared" si="1"/>
        <v>4374903459</v>
      </c>
      <c r="T32" s="6"/>
      <c r="U32" s="6" t="s">
        <v>191</v>
      </c>
    </row>
    <row r="33" spans="1:21" ht="21" x14ac:dyDescent="0.55000000000000004">
      <c r="A33" s="10" t="s">
        <v>19</v>
      </c>
      <c r="C33" s="24">
        <v>36445800</v>
      </c>
      <c r="D33" s="24"/>
      <c r="E33" s="24">
        <v>4666308</v>
      </c>
      <c r="F33" s="24"/>
      <c r="G33" s="24">
        <v>0</v>
      </c>
      <c r="H33" s="24"/>
      <c r="I33" s="24">
        <f t="shared" si="2"/>
        <v>41112108</v>
      </c>
      <c r="J33" s="6"/>
      <c r="K33" s="6" t="s">
        <v>192</v>
      </c>
      <c r="L33" s="6"/>
      <c r="M33" s="8">
        <v>36445800</v>
      </c>
      <c r="N33" s="6"/>
      <c r="O33" s="24">
        <v>25639937</v>
      </c>
      <c r="P33" s="24"/>
      <c r="Q33" s="24">
        <v>0</v>
      </c>
      <c r="R33" s="24"/>
      <c r="S33" s="24">
        <f t="shared" si="1"/>
        <v>62085737</v>
      </c>
      <c r="T33" s="6"/>
      <c r="U33" s="6" t="s">
        <v>193</v>
      </c>
    </row>
    <row r="34" spans="1:21" ht="21" x14ac:dyDescent="0.55000000000000004">
      <c r="A34" s="10" t="s">
        <v>31</v>
      </c>
      <c r="C34" s="24">
        <v>0</v>
      </c>
      <c r="D34" s="24"/>
      <c r="E34" s="24">
        <v>-13101574281</v>
      </c>
      <c r="F34" s="24"/>
      <c r="G34" s="24">
        <v>0</v>
      </c>
      <c r="H34" s="24"/>
      <c r="I34" s="24">
        <f t="shared" si="2"/>
        <v>-13101574281</v>
      </c>
      <c r="J34" s="6"/>
      <c r="K34" s="6" t="s">
        <v>194</v>
      </c>
      <c r="L34" s="6"/>
      <c r="M34" s="8">
        <v>0</v>
      </c>
      <c r="N34" s="6"/>
      <c r="O34" s="24">
        <v>38386540770</v>
      </c>
      <c r="P34" s="24"/>
      <c r="Q34" s="24">
        <v>0</v>
      </c>
      <c r="R34" s="24"/>
      <c r="S34" s="24">
        <f t="shared" si="1"/>
        <v>38386540770</v>
      </c>
      <c r="T34" s="6"/>
      <c r="U34" s="6" t="s">
        <v>195</v>
      </c>
    </row>
    <row r="35" spans="1:21" ht="21" x14ac:dyDescent="0.55000000000000004">
      <c r="A35" s="10" t="s">
        <v>23</v>
      </c>
      <c r="C35" s="24">
        <v>0</v>
      </c>
      <c r="D35" s="24"/>
      <c r="E35" s="24">
        <v>-4425819916</v>
      </c>
      <c r="F35" s="24"/>
      <c r="G35" s="24">
        <v>0</v>
      </c>
      <c r="H35" s="24"/>
      <c r="I35" s="24">
        <f t="shared" si="2"/>
        <v>-4425819916</v>
      </c>
      <c r="J35" s="6"/>
      <c r="K35" s="6" t="s">
        <v>196</v>
      </c>
      <c r="L35" s="6"/>
      <c r="M35" s="8">
        <v>0</v>
      </c>
      <c r="N35" s="6"/>
      <c r="O35" s="24">
        <v>0</v>
      </c>
      <c r="P35" s="24"/>
      <c r="Q35" s="24">
        <v>0</v>
      </c>
      <c r="R35" s="24"/>
      <c r="S35" s="24">
        <f t="shared" si="1"/>
        <v>0</v>
      </c>
      <c r="T35" s="6"/>
      <c r="U35" s="6" t="s">
        <v>197</v>
      </c>
    </row>
    <row r="36" spans="1:21" ht="21" x14ac:dyDescent="0.55000000000000004">
      <c r="A36" s="10" t="s">
        <v>28</v>
      </c>
      <c r="C36" s="24">
        <v>0</v>
      </c>
      <c r="D36" s="24"/>
      <c r="E36" s="24">
        <v>117123355</v>
      </c>
      <c r="F36" s="24"/>
      <c r="G36" s="24">
        <v>0</v>
      </c>
      <c r="H36" s="24"/>
      <c r="I36" s="24">
        <f t="shared" si="2"/>
        <v>117123355</v>
      </c>
      <c r="J36" s="6"/>
      <c r="K36" s="6" t="s">
        <v>198</v>
      </c>
      <c r="L36" s="6"/>
      <c r="M36" s="8">
        <v>0</v>
      </c>
      <c r="N36" s="6"/>
      <c r="O36" s="24">
        <v>5396489759</v>
      </c>
      <c r="P36" s="24"/>
      <c r="Q36" s="24">
        <v>0</v>
      </c>
      <c r="R36" s="24"/>
      <c r="S36" s="24">
        <f t="shared" si="1"/>
        <v>5396489759</v>
      </c>
      <c r="T36" s="6"/>
      <c r="U36" s="6" t="s">
        <v>199</v>
      </c>
    </row>
    <row r="37" spans="1:21" ht="21" x14ac:dyDescent="0.55000000000000004">
      <c r="A37" s="10" t="s">
        <v>34</v>
      </c>
      <c r="C37" s="24">
        <v>0</v>
      </c>
      <c r="D37" s="24"/>
      <c r="E37" s="24">
        <v>-1242315076</v>
      </c>
      <c r="F37" s="24"/>
      <c r="G37" s="24">
        <v>0</v>
      </c>
      <c r="H37" s="24"/>
      <c r="I37" s="24">
        <f t="shared" si="2"/>
        <v>-1242315076</v>
      </c>
      <c r="J37" s="6"/>
      <c r="K37" s="6" t="s">
        <v>200</v>
      </c>
      <c r="L37" s="6"/>
      <c r="M37" s="8">
        <v>0</v>
      </c>
      <c r="N37" s="6"/>
      <c r="O37" s="24">
        <v>-1242315076</v>
      </c>
      <c r="P37" s="24"/>
      <c r="Q37" s="24">
        <v>0</v>
      </c>
      <c r="R37" s="24"/>
      <c r="S37" s="24">
        <f t="shared" si="1"/>
        <v>-1242315076</v>
      </c>
      <c r="T37" s="6"/>
      <c r="U37" s="6" t="s">
        <v>201</v>
      </c>
    </row>
    <row r="38" spans="1:21" ht="21" x14ac:dyDescent="0.55000000000000004">
      <c r="A38" s="10" t="s">
        <v>27</v>
      </c>
      <c r="C38" s="24">
        <v>0</v>
      </c>
      <c r="D38" s="24"/>
      <c r="E38" s="24">
        <v>-6594220505</v>
      </c>
      <c r="F38" s="24"/>
      <c r="G38" s="24">
        <v>0</v>
      </c>
      <c r="H38" s="24"/>
      <c r="I38" s="24">
        <f t="shared" si="2"/>
        <v>-6594220505</v>
      </c>
      <c r="J38" s="6"/>
      <c r="K38" s="6" t="s">
        <v>202</v>
      </c>
      <c r="L38" s="6"/>
      <c r="M38" s="8">
        <v>0</v>
      </c>
      <c r="N38" s="6"/>
      <c r="O38" s="24">
        <v>0</v>
      </c>
      <c r="P38" s="24"/>
      <c r="Q38" s="24">
        <v>0</v>
      </c>
      <c r="R38" s="24"/>
      <c r="S38" s="24">
        <f t="shared" si="1"/>
        <v>0</v>
      </c>
      <c r="T38" s="6"/>
      <c r="U38" s="6" t="s">
        <v>16</v>
      </c>
    </row>
    <row r="39" spans="1:21" ht="21" x14ac:dyDescent="0.55000000000000004">
      <c r="A39" s="10" t="s">
        <v>15</v>
      </c>
      <c r="C39" s="24">
        <v>0</v>
      </c>
      <c r="D39" s="24"/>
      <c r="E39" s="24">
        <v>-41233669962</v>
      </c>
      <c r="F39" s="24"/>
      <c r="G39" s="24">
        <v>0</v>
      </c>
      <c r="H39" s="24"/>
      <c r="I39" s="24">
        <f t="shared" si="2"/>
        <v>-41233669962</v>
      </c>
      <c r="J39" s="6"/>
      <c r="K39" s="6" t="s">
        <v>203</v>
      </c>
      <c r="L39" s="6"/>
      <c r="M39" s="8">
        <v>0</v>
      </c>
      <c r="N39" s="6"/>
      <c r="O39" s="24">
        <v>0</v>
      </c>
      <c r="P39" s="24"/>
      <c r="Q39" s="24">
        <v>0</v>
      </c>
      <c r="R39" s="24"/>
      <c r="S39" s="24">
        <f t="shared" si="1"/>
        <v>0</v>
      </c>
      <c r="T39" s="6"/>
      <c r="U39" s="6" t="s">
        <v>16</v>
      </c>
    </row>
    <row r="40" spans="1:21" ht="21" x14ac:dyDescent="0.55000000000000004">
      <c r="A40" s="10" t="s">
        <v>33</v>
      </c>
      <c r="C40" s="24">
        <v>0</v>
      </c>
      <c r="D40" s="24"/>
      <c r="E40" s="24">
        <v>-14732494477</v>
      </c>
      <c r="F40" s="24"/>
      <c r="G40" s="24">
        <v>0</v>
      </c>
      <c r="H40" s="24"/>
      <c r="I40" s="24">
        <f t="shared" si="2"/>
        <v>-14732494477</v>
      </c>
      <c r="J40" s="6"/>
      <c r="K40" s="6" t="s">
        <v>204</v>
      </c>
      <c r="L40" s="6"/>
      <c r="M40" s="8">
        <v>0</v>
      </c>
      <c r="N40" s="6"/>
      <c r="O40" s="24">
        <v>0</v>
      </c>
      <c r="P40" s="24"/>
      <c r="Q40" s="24">
        <v>0</v>
      </c>
      <c r="R40" s="24"/>
      <c r="S40" s="24">
        <f t="shared" si="1"/>
        <v>0</v>
      </c>
      <c r="T40" s="6"/>
      <c r="U40" s="6" t="s">
        <v>16</v>
      </c>
    </row>
    <row r="41" spans="1:21" ht="21" x14ac:dyDescent="0.55000000000000004">
      <c r="A41" s="10" t="s">
        <v>30</v>
      </c>
      <c r="C41" s="24">
        <v>0</v>
      </c>
      <c r="D41" s="24"/>
      <c r="E41" s="24">
        <v>-7255017735</v>
      </c>
      <c r="F41" s="24"/>
      <c r="G41" s="24">
        <v>0</v>
      </c>
      <c r="H41" s="24"/>
      <c r="I41" s="24">
        <f t="shared" si="2"/>
        <v>-7255017735</v>
      </c>
      <c r="J41" s="6"/>
      <c r="K41" s="6" t="s">
        <v>205</v>
      </c>
      <c r="L41" s="6"/>
      <c r="M41" s="8">
        <v>0</v>
      </c>
      <c r="N41" s="6"/>
      <c r="O41" s="24">
        <v>0</v>
      </c>
      <c r="P41" s="24"/>
      <c r="Q41" s="24">
        <v>0</v>
      </c>
      <c r="R41" s="24"/>
      <c r="S41" s="24">
        <f t="shared" si="1"/>
        <v>0</v>
      </c>
      <c r="T41" s="6"/>
      <c r="U41" s="6" t="s">
        <v>16</v>
      </c>
    </row>
    <row r="42" spans="1:21" ht="21" x14ac:dyDescent="0.55000000000000004">
      <c r="A42" s="10" t="s">
        <v>17</v>
      </c>
      <c r="C42" s="24">
        <v>0</v>
      </c>
      <c r="D42" s="24"/>
      <c r="E42" s="24">
        <v>-20909667419</v>
      </c>
      <c r="F42" s="24"/>
      <c r="G42" s="24">
        <v>0</v>
      </c>
      <c r="H42" s="24"/>
      <c r="I42" s="24">
        <f t="shared" si="2"/>
        <v>-20909667419</v>
      </c>
      <c r="J42" s="6"/>
      <c r="K42" s="6" t="s">
        <v>206</v>
      </c>
      <c r="L42" s="6"/>
      <c r="M42" s="8">
        <v>0</v>
      </c>
      <c r="N42" s="6"/>
      <c r="O42" s="24">
        <v>0</v>
      </c>
      <c r="P42" s="24"/>
      <c r="Q42" s="24">
        <v>0</v>
      </c>
      <c r="R42" s="24"/>
      <c r="S42" s="24">
        <f t="shared" si="1"/>
        <v>0</v>
      </c>
      <c r="T42" s="6"/>
      <c r="U42" s="6" t="s">
        <v>16</v>
      </c>
    </row>
    <row r="43" spans="1:21" ht="21" x14ac:dyDescent="0.55000000000000004">
      <c r="A43" s="10" t="s">
        <v>18</v>
      </c>
      <c r="C43" s="24">
        <v>0</v>
      </c>
      <c r="D43" s="24"/>
      <c r="E43" s="24">
        <v>-6038746046</v>
      </c>
      <c r="F43" s="24"/>
      <c r="G43" s="24">
        <v>0</v>
      </c>
      <c r="H43" s="24"/>
      <c r="I43" s="24">
        <f t="shared" si="2"/>
        <v>-6038746046</v>
      </c>
      <c r="J43" s="6"/>
      <c r="K43" s="6" t="s">
        <v>207</v>
      </c>
      <c r="L43" s="6"/>
      <c r="M43" s="8">
        <v>0</v>
      </c>
      <c r="N43" s="6"/>
      <c r="O43" s="24">
        <v>0</v>
      </c>
      <c r="P43" s="24"/>
      <c r="Q43" s="24">
        <v>0</v>
      </c>
      <c r="R43" s="24"/>
      <c r="S43" s="24">
        <f t="shared" si="1"/>
        <v>0</v>
      </c>
      <c r="T43" s="6"/>
      <c r="U43" s="6" t="s">
        <v>16</v>
      </c>
    </row>
    <row r="44" spans="1:21" s="11" customFormat="1" ht="19.5" thickBot="1" x14ac:dyDescent="0.5">
      <c r="C44" s="25">
        <f>SUM(C8:C43)</f>
        <v>55289334</v>
      </c>
      <c r="D44" s="24"/>
      <c r="E44" s="25">
        <f>SUM(E8:E43)</f>
        <v>-135880393625</v>
      </c>
      <c r="F44" s="24"/>
      <c r="G44" s="25">
        <f>SUM(G8:G43)</f>
        <v>339020470839</v>
      </c>
      <c r="H44" s="24"/>
      <c r="I44" s="25">
        <f t="shared" si="2"/>
        <v>203195366548</v>
      </c>
      <c r="J44" s="8"/>
      <c r="K44" s="8"/>
      <c r="L44" s="8"/>
      <c r="M44" s="26">
        <f>SUM(M8:M43)</f>
        <v>3158087366</v>
      </c>
      <c r="N44" s="8"/>
      <c r="O44" s="25">
        <f>SUM(O8:O43)</f>
        <v>132092854332</v>
      </c>
      <c r="P44" s="24"/>
      <c r="Q44" s="25">
        <f>SUM(Q8:Q43)</f>
        <v>397633984817</v>
      </c>
      <c r="R44" s="24"/>
      <c r="S44" s="25">
        <f>SUM(S8:S43)</f>
        <v>532884926515</v>
      </c>
      <c r="T44" s="8"/>
      <c r="U44" s="8"/>
    </row>
    <row r="45" spans="1:21" ht="19.5" thickTop="1" x14ac:dyDescent="0.45">
      <c r="C45" s="20"/>
      <c r="D45" s="20"/>
      <c r="E45" s="20"/>
      <c r="F45" s="20"/>
      <c r="G45" s="20"/>
      <c r="H45" s="20"/>
      <c r="I45" s="20"/>
    </row>
    <row r="46" spans="1:21" x14ac:dyDescent="0.45">
      <c r="C46" s="20"/>
      <c r="D46" s="20"/>
      <c r="E46" s="20"/>
      <c r="F46" s="20"/>
      <c r="G46" s="20"/>
      <c r="H46" s="20"/>
      <c r="I46" s="20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سهام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'درآمد ناشی از تغییر قیمت اوراق'!Print_Area</vt:lpstr>
      <vt:lpstr>'درآمد ناشی از فروش'!Print_Area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cp:lastPrinted>2020-07-29T13:07:50Z</cp:lastPrinted>
  <dcterms:created xsi:type="dcterms:W3CDTF">2020-07-29T03:27:18Z</dcterms:created>
  <dcterms:modified xsi:type="dcterms:W3CDTF">2020-07-30T04:19:23Z</dcterms:modified>
</cp:coreProperties>
</file>